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defaultThemeVersion="202300"/>
  <mc:AlternateContent xmlns:mc="http://schemas.openxmlformats.org/markup-compatibility/2006">
    <mc:Choice Requires="x15">
      <x15ac:absPath xmlns:x15ac="http://schemas.microsoft.com/office/spreadsheetml/2010/11/ac" url="J:\2025\Presupuesto\"/>
    </mc:Choice>
  </mc:AlternateContent>
  <xr:revisionPtr revIDLastSave="0" documentId="13_ncr:1_{6DD1F8EC-DE8C-4EEC-8F3A-A433C6C9AD40}" xr6:coauthVersionLast="47" xr6:coauthVersionMax="47" xr10:uidLastSave="{00000000-0000-0000-0000-000000000000}"/>
  <bookViews>
    <workbookView xWindow="47880" yWindow="-3465" windowWidth="38640" windowHeight="21240" xr2:uid="{C1AB30B0-D74A-44B9-8D95-F07D537B93E0}"/>
  </bookViews>
  <sheets>
    <sheet name="Suges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 i="1" l="1"/>
  <c r="J5" i="1"/>
  <c r="J74" i="1" s="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55" i="1"/>
  <c r="J56" i="1"/>
  <c r="J57" i="1"/>
  <c r="J58" i="1"/>
  <c r="J59" i="1"/>
  <c r="J60" i="1"/>
  <c r="J61" i="1"/>
  <c r="J62" i="1"/>
  <c r="J63" i="1"/>
  <c r="J64" i="1"/>
  <c r="J65" i="1"/>
  <c r="J66" i="1"/>
  <c r="J67" i="1"/>
  <c r="J68" i="1"/>
  <c r="J69" i="1"/>
  <c r="J70" i="1"/>
  <c r="J71" i="1"/>
  <c r="J72" i="1"/>
  <c r="J7" i="1"/>
  <c r="J8" i="1"/>
  <c r="J9" i="1"/>
  <c r="J10" i="1"/>
  <c r="J11" i="1"/>
  <c r="J12" i="1"/>
  <c r="J13" i="1"/>
  <c r="J14" i="1"/>
  <c r="J15" i="1"/>
  <c r="J16" i="1"/>
  <c r="J17" i="1"/>
  <c r="J18" i="1"/>
  <c r="J19" i="1"/>
  <c r="J20" i="1"/>
  <c r="J21" i="1"/>
  <c r="G72" i="1"/>
  <c r="F72" i="1"/>
  <c r="G71" i="1"/>
  <c r="F71" i="1"/>
  <c r="G70" i="1"/>
  <c r="F70" i="1"/>
  <c r="G69" i="1"/>
  <c r="F69" i="1"/>
  <c r="F68" i="1"/>
  <c r="G67" i="1"/>
  <c r="F67" i="1"/>
  <c r="G66" i="1"/>
  <c r="F66" i="1"/>
  <c r="F65" i="1"/>
  <c r="E65" i="1"/>
  <c r="D65" i="1"/>
  <c r="G65" i="1" s="1"/>
  <c r="G64" i="1"/>
  <c r="F64" i="1"/>
  <c r="G63" i="1"/>
  <c r="F63" i="1"/>
  <c r="F62" i="1"/>
  <c r="F61" i="1"/>
  <c r="E61" i="1"/>
  <c r="D61" i="1"/>
  <c r="G61" i="1" s="1"/>
  <c r="F60" i="1"/>
  <c r="F59" i="1"/>
  <c r="G58" i="1"/>
  <c r="F58" i="1"/>
  <c r="G57" i="1"/>
  <c r="F57" i="1"/>
  <c r="G56" i="1"/>
  <c r="F56" i="1"/>
  <c r="G55" i="1"/>
  <c r="F55" i="1"/>
  <c r="G54" i="1"/>
  <c r="F54" i="1"/>
  <c r="G53" i="1"/>
  <c r="F53" i="1"/>
  <c r="G52" i="1"/>
  <c r="F52" i="1"/>
  <c r="G51" i="1"/>
  <c r="F51" i="1"/>
  <c r="G50" i="1"/>
  <c r="F50" i="1"/>
  <c r="G49" i="1"/>
  <c r="F49" i="1"/>
  <c r="G48" i="1"/>
  <c r="F48" i="1"/>
  <c r="F47" i="1"/>
  <c r="E47" i="1"/>
  <c r="D47" i="1"/>
  <c r="G47" i="1" s="1"/>
  <c r="G46" i="1"/>
  <c r="F46" i="1"/>
  <c r="G45" i="1"/>
  <c r="F45" i="1"/>
  <c r="G44" i="1"/>
  <c r="F44" i="1"/>
  <c r="G43" i="1"/>
  <c r="F43" i="1"/>
  <c r="G42" i="1"/>
  <c r="F42" i="1"/>
  <c r="G41" i="1"/>
  <c r="F41" i="1"/>
  <c r="G40" i="1"/>
  <c r="F40" i="1"/>
  <c r="G39" i="1"/>
  <c r="F39" i="1"/>
  <c r="G38" i="1"/>
  <c r="F38" i="1"/>
  <c r="G37" i="1"/>
  <c r="F37" i="1"/>
  <c r="G36" i="1"/>
  <c r="F36" i="1"/>
  <c r="G35" i="1"/>
  <c r="F35" i="1"/>
  <c r="G34" i="1"/>
  <c r="F34" i="1"/>
  <c r="G33" i="1"/>
  <c r="F33" i="1"/>
  <c r="F32" i="1"/>
  <c r="G31" i="1"/>
  <c r="F31" i="1"/>
  <c r="G30" i="1"/>
  <c r="F30" i="1"/>
  <c r="G29" i="1"/>
  <c r="F29" i="1"/>
  <c r="G28" i="1"/>
  <c r="F28" i="1"/>
  <c r="G27" i="1"/>
  <c r="F27" i="1"/>
  <c r="G26" i="1"/>
  <c r="F26" i="1"/>
  <c r="G25" i="1"/>
  <c r="F25" i="1"/>
  <c r="G24" i="1"/>
  <c r="F24" i="1"/>
  <c r="F23" i="1" s="1"/>
  <c r="E23" i="1"/>
  <c r="D23" i="1"/>
  <c r="G22" i="1"/>
  <c r="F22" i="1"/>
  <c r="G21" i="1"/>
  <c r="F21" i="1"/>
  <c r="G20" i="1"/>
  <c r="F20" i="1"/>
  <c r="G19" i="1"/>
  <c r="F19" i="1"/>
  <c r="G18" i="1"/>
  <c r="F18" i="1"/>
  <c r="G17" i="1"/>
  <c r="F17" i="1"/>
  <c r="G16" i="1"/>
  <c r="F16" i="1"/>
  <c r="G15" i="1"/>
  <c r="F15" i="1"/>
  <c r="G14" i="1"/>
  <c r="F14" i="1"/>
  <c r="G13" i="1"/>
  <c r="F13" i="1"/>
  <c r="G12" i="1"/>
  <c r="F12" i="1"/>
  <c r="G11" i="1"/>
  <c r="F11" i="1"/>
  <c r="G10" i="1"/>
  <c r="F10" i="1"/>
  <c r="G9" i="1"/>
  <c r="F9" i="1"/>
  <c r="G8" i="1"/>
  <c r="F8" i="1"/>
  <c r="G7" i="1"/>
  <c r="F7" i="1"/>
  <c r="F5" i="1" s="1"/>
  <c r="G6" i="1"/>
  <c r="F6" i="1"/>
  <c r="E5" i="1"/>
  <c r="E74" i="1" s="1"/>
  <c r="D5" i="1"/>
  <c r="D74" i="1" s="1"/>
  <c r="G74" i="1" l="1"/>
  <c r="F74" i="1"/>
  <c r="G5" i="1"/>
  <c r="G23" i="1"/>
</calcChain>
</file>

<file path=xl/sharedStrings.xml><?xml version="1.0" encoding="utf-8"?>
<sst xmlns="http://schemas.openxmlformats.org/spreadsheetml/2006/main" count="211" uniqueCount="210">
  <si>
    <t>Presupuesto de la Superintendencia General de Seguros para el año 2025</t>
  </si>
  <si>
    <t>CÓDIGO</t>
  </si>
  <si>
    <t>OBJETO DEL GASTO</t>
  </si>
  <si>
    <t>DETALLE *</t>
  </si>
  <si>
    <t>PRESUPUESTO 
2025</t>
  </si>
  <si>
    <t>PRESUPUESTO 
2024</t>
  </si>
  <si>
    <t>DIFERENCIA ABSOLUTA</t>
  </si>
  <si>
    <t>VARIACIÓN 
PORCENTUAL</t>
  </si>
  <si>
    <t>0</t>
  </si>
  <si>
    <t>REMUNERACIONES</t>
  </si>
  <si>
    <t>Corresponde al salario que devengan las 60 plazas regulares de la SUGESE, dentro de la estructura salarial existe 52 plazas denominadas Escala Regular Salarios Globales, 8 plazas denominadas Escala Regular de Salarios Pluses.</t>
  </si>
  <si>
    <t>0.01.01</t>
  </si>
  <si>
    <t>Remuneraciones</t>
  </si>
  <si>
    <t>Remuneración básica o salario base que se otorga al personal, permanente o interino por la prestación de servicios, de acuerdo con la naturaleza del trabajo, grado de especialización y la responsabilidad asignada al puesto o nivel jerárquico correspondiente, con sujeción a las regulaciones de las leyes laborales vigentes.</t>
  </si>
  <si>
    <t>0.02.01</t>
  </si>
  <si>
    <t xml:space="preserve">Tiempo extraordinario </t>
  </si>
  <si>
    <t>Retribución eventual al personal que presta sus servicios en horas que exceden su jornada ordinaria de trabajo, cuando circunstancias o situaciones de naturaleza extraordinaria de la entidad así lo requieran, ajustándose a las disposiciones legales y técnicas vigentes.</t>
  </si>
  <si>
    <t>0.02.02</t>
  </si>
  <si>
    <t>Recargo de funciones</t>
  </si>
  <si>
    <t>Diferencias salariales que se reconocen a los funcionarios en forma adicional a su salario habitual, que se derivan del reconocimiento por asumir en forma temporal los deberes y responsabilidades de un cargo de nivel superior por ausencia de su titular.</t>
  </si>
  <si>
    <t>0.03.01</t>
  </si>
  <si>
    <t>Retribuciones por años de servicio</t>
  </si>
  <si>
    <t>Reconocimientos adicionales que la institución destina como remuneración a sus trabajadores por concepto de años laborados en el sector público y de acuerdo con lo que establece el ordenamiento jurídico correspondiente.</t>
  </si>
  <si>
    <t>0.03.02</t>
  </si>
  <si>
    <t>Restricciones al ejercicio liberal de la profesión</t>
  </si>
  <si>
    <t>Compensación económica al servidor al que por legislación vigente se le ha impuesto restricción al ejercicio de la profesión que ostenta en su cargo.</t>
  </si>
  <si>
    <t>0.03.03</t>
  </si>
  <si>
    <t>Decimotercer mes</t>
  </si>
  <si>
    <t>Retribución extraordinaria de un mes de salario adicional o proporcional al tiempo laboral que otorga la institución por una sola vez, cada fin de año, a todos sus trabajadores.</t>
  </si>
  <si>
    <t>0.03.04</t>
  </si>
  <si>
    <t>Salario escolar</t>
  </si>
  <si>
    <t>Retribución salarial que consiste en un porcentaje calculado sobre el salario nominal mensual de cada trabajador. Dicho porcentaje se paga en forma acumulada en el mes de enero siguiente de cada año y se rige de conformidad con lo que disponga el ordenamiento jurídico correspondiente.</t>
  </si>
  <si>
    <t>0.03.99</t>
  </si>
  <si>
    <t>Otros incentivos salariales</t>
  </si>
  <si>
    <t>Remuneraciones salariales no enunciadas en las subpartidas anteriores, caracterizadas principalmente por constituir erogaciones adicionales al salario base del personal que labora al servicio de la entidad, de acuerdo con la normativa jurídica y técnica que lo autorice.</t>
  </si>
  <si>
    <t>0.04.01</t>
  </si>
  <si>
    <t>Contribución Patronal al Seguro de Salud de la CCSS</t>
  </si>
  <si>
    <t>Erogaciones que en condición de patronos deben destinar a aquellas instituciones que la ley señale, con el fin de que los trabajadores y familias en general, disfruten de los beneficios de la seguridad social y el desarrollo para mejorar la capacidad laboral del país, como son: el seguro de salud, la satisfacción de necesidades básicas de las familias de escasos recursos económicos, la formación y capacitación del sector público y privado. Su cálculo se efectúa en función de los salarios y otras remuneraciones que se les otorgan a los empleados.</t>
  </si>
  <si>
    <t>0.04.02</t>
  </si>
  <si>
    <t>Contribución patronal al IMAS</t>
  </si>
  <si>
    <t>Aporte que las instituciones del Estado en su calidad de patronos destinan al Instituto Mixto de Ayuda Social, para asignarlos a programas sociales de ese Instituto, dirigidos a satisfacer las necesidades básicas de las familias de escasos recursos económicos.</t>
  </si>
  <si>
    <t>0.04.03</t>
  </si>
  <si>
    <t>Contribución patronal al INA</t>
  </si>
  <si>
    <t>Aporte que las instituciones del Estado en su calidad de patronos destinan al Instituto Nacional de Aprendizaje (INA), para la formación y capacitación de los trabajadores.</t>
  </si>
  <si>
    <t>0.04.04</t>
  </si>
  <si>
    <t>Contribución patronal al FODESAF</t>
  </si>
  <si>
    <t>Pagos que instituciones del Estado como patronos, destinan al Fondo de Desarrollo Social y Asignaciones Familiares (FODESAF), para brindar asistencia a personas de escasos recursos económicos.</t>
  </si>
  <si>
    <t>0.04.05</t>
  </si>
  <si>
    <t>Contribución patronal al Banco Popular</t>
  </si>
  <si>
    <t>Aportes que instituciones del Estado en su condición de patronos, destinan al Banco Popular y de Desarrollo Comunal, con el fin de incrementar su patrimonio, así como a la creación de reservas, bonificaciones a los ahorros o a proyectos de desarrollo a juicio de la Junta Directiva Nacional.</t>
  </si>
  <si>
    <t>0.05.01</t>
  </si>
  <si>
    <t>Contribución patronal al seguro de pensiones</t>
  </si>
  <si>
    <t>Contempla las cuotas que las instituciones del Estado como patronos destinan a la Caja Costarricense de Seguro Social, para financiar el seguro de pensiones de sus trabajadores y pensionados cubiertos por ese seguro.</t>
  </si>
  <si>
    <t>0.05.02</t>
  </si>
  <si>
    <t>Aporte patronal al ROPC</t>
  </si>
  <si>
    <t>Aportes que las instituciones del Estado como patronos aportan para el financiamiento al Régimen Obligatorio de Pensiones Complementarias de cada trabajador, según lo establecido por la Ley de Protección al Trabajador. Dicho pago se calcula como un porcentaje sobre el salario mensual del trabajador y se deposita en las cuentas individuales de éste en la operadora de pensiones de su elección.</t>
  </si>
  <si>
    <t>0.05.03</t>
  </si>
  <si>
    <t>Aporte patronal al FCL</t>
  </si>
  <si>
    <t>Erogaciones que las instituciones del Estado como patronos aportan para el financiamiento del Fondo de Capitalización Laboral de cada trabajador establecido mediante Ley de Protección al Trabajador. Dicho aporte se calcula como un porcentaje sobre el salario mensual del trabajador y se deposita en las cuentas individuales de éste en la operadora de pensiones de su elección.</t>
  </si>
  <si>
    <t>0.05.05</t>
  </si>
  <si>
    <t>Contribución patronal a fondos administrados</t>
  </si>
  <si>
    <t>Sumas que las instituciones del Estado como patrono aportan a aquellas instituciones de carácter privado que la ley autorice para administrar fondos de asociaciones solidaristas, fondos de pensiones complementarios y otros fondos de capitalización.</t>
  </si>
  <si>
    <t>SERVICIOS</t>
  </si>
  <si>
    <t>1 01 99</t>
  </si>
  <si>
    <t>Otros alquileres</t>
  </si>
  <si>
    <t>Incluye el arrendamiento de otros bienes o derechos no contemplados en los conceptos anteriores, específicamente para el pago de derechos de participación y montaje de Stands en las expo construcción y expo móvil, para atención de consultas al público en general y brindar información de primera mano al usuario del Sistema Financiero Nacional.</t>
  </si>
  <si>
    <t>1.02.03</t>
  </si>
  <si>
    <t>Servicio de correo</t>
  </si>
  <si>
    <t>Contempla el pago de servicio de traslado nacional e internacional de toda clase de correspondencia postal, el alquiler de apartados postales, la adquisición de estampillas, y otros servicios conexos.</t>
  </si>
  <si>
    <t>1.02.04</t>
  </si>
  <si>
    <t>Servicio de Telecomunicaciones</t>
  </si>
  <si>
    <t>Comprende el pago de servicios nacionales e internacionales necesarios para el acceso a los servicios de telefonía, a redes de información como "Internet" y otros servicios similares.</t>
  </si>
  <si>
    <t>1.03.01</t>
  </si>
  <si>
    <t>Información</t>
  </si>
  <si>
    <t>Corresponde a los gastos por servicios de información que utilizan las instituciones públicas para efecto de dar a conocer asuntos de carácter oficial, de tipo administrativo, campañas de carácter culturales, educativas, científicas o técnicas. Incluye la publicación de avisos, edictos, acuerdos, reglamentos, decretos, leyes, la preparación de guiones, documentales y similares, transmitidos a través de medios de comunicación masiva, escritos, radiales, audiovisuales o cualquier otro medio. Puntualmente se incluye los recursos para el desarrollode las campañas de información que se implementan relacionados con los temas de seguros y participantes del mercado de seguros.</t>
  </si>
  <si>
    <t>1.03.02</t>
  </si>
  <si>
    <t>Publicidad y propaganda</t>
  </si>
  <si>
    <t>Compra de materiales P.O.P. para uso en stands informativos en las expo construcción y expo móvil que estará participando la Superintendencia.</t>
  </si>
  <si>
    <t>1.03.03</t>
  </si>
  <si>
    <t>Impresión, encuadernación y otros</t>
  </si>
  <si>
    <t>Contempla gastos por concepto de servicios de impresión, fotocopiado, encuadernación y reproducción de revistas, libros, periódicos, comprobantes, títulos valores, especies fiscales y papelería en general utilizada en la operación propia de las instituciones.</t>
  </si>
  <si>
    <t>1.03.07</t>
  </si>
  <si>
    <t>Servicio de Transferencia Electrónica de Información</t>
  </si>
  <si>
    <t>Considera el pago de los servicios de carácter virtual tales como acceso a información especializada, cuya obtención se realiza a través de medios informáticos, telemáticos y/o electrónicos.</t>
  </si>
  <si>
    <t>1.04.01</t>
  </si>
  <si>
    <t>Servicios Médicos</t>
  </si>
  <si>
    <t>Comprende las erogaciones por concepto de servicios profesionales y técnicos para
realizar trabajos en el campo de la salud. Incluye los servicios integrales de salud. Pruebas físicas para la brigada institucional</t>
  </si>
  <si>
    <t>1.04.02</t>
  </si>
  <si>
    <t>Servicios Jurídicos</t>
  </si>
  <si>
    <t>Incluye los pagos por servicios profesionales y técnicos para elaborar trabajos en el campo de la abogacía y el notariado.</t>
  </si>
  <si>
    <t>1.04.04</t>
  </si>
  <si>
    <t>Servicios de gestión de Apoyo (Consultorías)</t>
  </si>
  <si>
    <t>Corresponde a la cancelación de servicios profesionales y técnicos para la elaboración de trabajos en las áreas de contaduría, economía, administración, finanzas, sociología, psicología y las demás áreas de las ciencias económicas y sociales. Contempla los recursos para contratación de consultorías en los siguientes temas; Estudios de mercado (Mistery Shopers, encuestas o estudios de opinión de partes), Certificación ISO 900, Medición Campaña publicitaria, Monitoreo de medios y Manejo de redes sociales, odificación del regimen de Solvencia, transformación digital  y elaboración de memoria institucional.</t>
  </si>
  <si>
    <t>Servicios de gestión de Apoyo (Serv. Adm BCCR)</t>
  </si>
  <si>
    <t>Corresponde a los servicios administrativos que brinda el BCCR a las ODMs</t>
  </si>
  <si>
    <t>1.04.05</t>
  </si>
  <si>
    <t>Servicio de desarrollo de sistemas informáticos</t>
  </si>
  <si>
    <t>Considera el pago de servicios profesionales o técnicos que se contratan para la elaboración de planes, diseños, diagnósticos y estudios diversos en el campo de la informática.Especifícamente el desarrollo de proyectos de TI por parte del BCCR.</t>
  </si>
  <si>
    <t>1.04.06</t>
  </si>
  <si>
    <t>Servicios Generales</t>
  </si>
  <si>
    <t>Incluye los gastos por concepto de servicios misceláneos acontratados con personas físicas o jurídicas, para que realicen trabajos de apoyo a las actividades sustantivas de la institución, tales como servicios de vigilancia, de aseo y limpieza, de confección, de lavandería y otros servicios de naturaleza manual.</t>
  </si>
  <si>
    <t>1.04.99</t>
  </si>
  <si>
    <t>Otros servicios de gestión y apoyo</t>
  </si>
  <si>
    <t>Comprende el pago por concepto de servicios profesionales y técnicos en campos no contemplados en las subpartidas anteriores, con personas físicas o jurídicas, tanto nacionales como extranjeras para la realización de trabajos específicos. Puntualmente el servicio de traducción de documentos y traducción simultanea. Así mismo se incluye el gasto por uso del edificio y todos los servicios complementarios.</t>
  </si>
  <si>
    <t>1.05.02</t>
  </si>
  <si>
    <t>Viáticos dentro del país</t>
  </si>
  <si>
    <t>Erogaciones por concepto de atención de hospedaje, alimentación y otros gastos menores relacionados, que las instituciones públicas reconocen a sus servidores, cuando estos deban desplazarse en forma transitoria de su centro de trabajo a algún lugar del territorio nacional, con el propósito de cumplir con las funciones de su cargo o las señaladas en convenios suscritos entre la institución y el beneficiario del viático.
Recursos para atender el plan de visitas de supervisión y la participación en las diferentes ferias promocionales (expo casa y expo construcción)</t>
  </si>
  <si>
    <t>1.05.03</t>
  </si>
  <si>
    <t>Transporte en el exterior</t>
  </si>
  <si>
    <t>Corresponde al pago de los servicios de traslado que las instituciones públicas reconocen a sus funcionarios o a aquellos a quien la legislación autorice, cuando deban desplazarse hacia el exterior o desde el exterior, con el propósito de cumplir con las funciones de su cargo o las señaladas en convenios suscritos entre la institución y el beneficiario del transporte. Atención del plan de viajes al exterior 2025.</t>
  </si>
  <si>
    <t>1.05.04</t>
  </si>
  <si>
    <t>Viáticos en el exterior</t>
  </si>
  <si>
    <t>Erogaciones por concepto de hospedaje, alimentación y otros gastos menores relacionados, que las instituciones públicas reconocen a sus servidores o a aquellos que la legislación autorice, cuando estos deban desplazarse en forma transitoria de su centro de trabajo al exterior o desde el exterior, con el propósito de cumplir con las funciones de su cargo o las señaladas en convenios suscritos entre la institución y el beneficiario, acorde con las disposiciones legales respectivas. Incluye además, gastos necesarios por concepto de pasaporte, visa y cualesquiera otros requisitos migratorios esenciales, previos a la iniciación del viaje. Atención del plan de viajes al exterior 2025.</t>
  </si>
  <si>
    <t>1.06.01</t>
  </si>
  <si>
    <t>Seguros, reaseguros y otras obligaciones</t>
  </si>
  <si>
    <t>Para la cobertura de seguros de daños que cubren todos los riesgos asegurables a que están expuestas las instituciones y sus trabajadores, tales como el seguro de vehículos, seguro de incendio, responsabilidad civil y otros. Incluye las primas de los seguros personales y los seguros de riesgos del trabajo.</t>
  </si>
  <si>
    <t>1.07.01</t>
  </si>
  <si>
    <t>Actividades de capacitación</t>
  </si>
  <si>
    <t xml:space="preserve">Esta subpartida contempla los siguientes conceptos relacionados con: servicios y bienes inherentes a la realización de eventos de capacitación y aprendizaje tales como seminarios, charlas, congresos, simposios, cursos, talleres y similares. En este concepto se incluyen las contrataciones de manera integral o bien por separado, por ejemplo: instructores y personal de apoyo; salas de instrucción, maquinaria, equipo y mobiliario; útiles, materiales y suministros como cartapacios, afiches, flores, placas, pergaminos, así como la alimentación y hospedaje que se brinda a los participantes de los eventos en el transcurso de los mismos.
Se incluyen en esta subpartida todos los gastos de viaje y de transporte de los participantes en actividades de capacitación.
Se incluyen cuotas que la institución debe cancelar a la entidad organizadora, para que funcionarios públicos o quienes la legislación autorice, participen en congresos, seminarios, talleres, simposios, cursos, charlas y similares. Atención del plan de capacitación 2025. </t>
  </si>
  <si>
    <t>1.07.02</t>
  </si>
  <si>
    <t>Actividades de protocolo</t>
  </si>
  <si>
    <t>Erogaciones destinadas al pago de los servicios, útiles, materiales y suministros diversos, que se contraten de manera integral o adquieran en forma separada, necesarios para efectuar celebraciones y cualquier otra atención que se brinde a funcionarios o personas ajenas a la entidad, tales como recepciones oficiales, conmemoraciones, agasajos, exposiciones, entre otros. Servicio BTL (Global Money Week, giras educativas y otros).</t>
  </si>
  <si>
    <t>1.08.07</t>
  </si>
  <si>
    <t>Mantenimiento y reparación de equipo y mobiliario de oficina</t>
  </si>
  <si>
    <t>Comprende el mantenimiento y reparaciones preventivas y habituales de equipo y mobiliario que se requiere para el uso de oficinas, como máquinas de escribir, archivadores, aires acondicionados, fotocopiadoras, escritorios, sillas, entre otros. Especifícamente Mantenimiento y reparaciones de las impresoras de la Sugese.</t>
  </si>
  <si>
    <t>1.08.08</t>
  </si>
  <si>
    <t>Mantenimiento y reparación de equipode cómputo y sistemas</t>
  </si>
  <si>
    <t>Mantenimiento página web (contribución al Conassif)</t>
  </si>
  <si>
    <t>1.09.99</t>
  </si>
  <si>
    <t>Otros Impuestos</t>
  </si>
  <si>
    <t>Incluye la compra de especies fiscales, el pago de impuestos sobre la propiedad de vehículos y cualquier otra erogación por concepto de impuestos no considerados en los renglones anteriores.</t>
  </si>
  <si>
    <t>2</t>
  </si>
  <si>
    <t>MATERIALES Y SUMINISTROS</t>
  </si>
  <si>
    <t>2.01.02</t>
  </si>
  <si>
    <t>Productos farmacéuticos y medicinales</t>
  </si>
  <si>
    <t>Contempla cualquier tipo de sustancia o producto natural, sintético o semisintético y toda mezcla de esas sustancias o productos que se utilicen en personas, para el diagnóstico, prevención y curación. Uso de la brigada institucional</t>
  </si>
  <si>
    <t>2.01.04</t>
  </si>
  <si>
    <t>Tintas, pinturas y diluyentes</t>
  </si>
  <si>
    <t>Comprende los gastos por concepto de productos y sustancias naturales o artificiales que se emplean para teñir, pintar y dar un color determinado a un objeto, como por ejemplo: tintas de todo tipo, pinturas, barnices, esmaltes, lacas, diluyentes, removedores de pintura, entre otros. Insumos para los equipos de impresión de la Sugese.</t>
  </si>
  <si>
    <t>2.02.03</t>
  </si>
  <si>
    <t>Alimentos y bebidas</t>
  </si>
  <si>
    <t>Corresponde a la compra de alimentos y bebidas naturales, semimanufacturados o industrializados para el consumo humano. Incluye los gastos de comida y otros servicios. Recursos para atender exporaicamente las actividades de su giro normal de la Superintendencia en la atención de situaciones muy puntuales en las que la Superintendencia deberá brindar información a los participantes del mercado de seguros en activades oficiales.</t>
  </si>
  <si>
    <t>2.03.04</t>
  </si>
  <si>
    <t>Materiales y productos eléctricos, telefónicos y de cómputo</t>
  </si>
  <si>
    <t>Adquisición de materiales y productos que se requieren en la construcción, 
mantenimiento y reparación de los sistemas eléctricos, telefónicos y de cómputo. Puntualmente la compra de 4 grabadoras de voz tipo periodista para uso de los equipos de supervisión en la realización de las visitas.</t>
  </si>
  <si>
    <t>2.04.02</t>
  </si>
  <si>
    <t>Repuestos y accesorios</t>
  </si>
  <si>
    <t>Considera los gastos por concepto de compra de repuestos que se usan para el mantenimiento y reparación de maquinaria y equipo así como accesorios, que no incrementen la vida útil del bien y no son capitalizables. Se requiere para adquirir un juego de parches para el DEA con que cuenta la institución.</t>
  </si>
  <si>
    <t>2.99.01</t>
  </si>
  <si>
    <t>Útiles y materiales de oficina y cómputo</t>
  </si>
  <si>
    <t>Comprende la adquisición de artículos que se requieren para realizar labores de oficina, de cómputo</t>
  </si>
  <si>
    <t>2.99.02</t>
  </si>
  <si>
    <t>Útiles y materiales médico hospitalario</t>
  </si>
  <si>
    <t>Comprende la adquisición de útiles y materiales no capitalizables que se utilizan en las actividades médico-quirúrgicas, de enfermería, farmacia, laboratorio e investigación en general. Para uso de la brigada institucional.</t>
  </si>
  <si>
    <t>2.99.03</t>
  </si>
  <si>
    <t xml:space="preserve">Productos de papel, cartón e impresos </t>
  </si>
  <si>
    <t>Incluye la adquisición de papel y cartón de toda clase, así como los productos que ofrece el mercado en forma estandarizada. Se citan como ejemplo: papel bond, papel periódico, sobres, papel para impresoras, cajas de cartón, papel engomado y adhesivo en sus diversas formas. También comprende todo tipo de impresos ya sea en papel o en otro material. Recursos para adquisición de las suscripciones a los periodicos nacionales.</t>
  </si>
  <si>
    <t>2.99.04</t>
  </si>
  <si>
    <t>Textiles y vestuario</t>
  </si>
  <si>
    <t>Contempla las compras de todo tipo de hilados, tejidos de fibras artificiales y naturales y prendas de vestir, incluye tanto la adquisición de los bienes terminados como los materiales para elaborarlos. Adquisición de camisas que brinden una identificación a los funcionarios que participan en las ferias promocionales.</t>
  </si>
  <si>
    <t>2.99.05</t>
  </si>
  <si>
    <t>Útiles y materiales de limpieza</t>
  </si>
  <si>
    <t>Adquisición de artículos necesarios para el aseo general, tales como bolsas plásticas, escobas, cepillos de fibras naturales y sintéticas, ceras, desinfectantes, jabón de todo tipo, papel higiénico, desodorante ambiental y cualquier otro artículo o material similar.  Insumos necesarios para brindar las condiciones minímas a los funcionarios y visitantes de la Sugese.</t>
  </si>
  <si>
    <t>2.99.06</t>
  </si>
  <si>
    <t>Útiles y materiales de resguardo y seguridad</t>
  </si>
  <si>
    <t>Comprende la compra de útiles y materiales no capitalizables necesarios para resguardo, defensa y protección de la ciudadanía, así como artículos de seguridad ocupacional como por ejemplo: lentes de protección, orejeras, municiones, cascos, guantes, calzado, cartuchos, mascarillas, chalecos reflectivos, útiles de campaña y afines. Insumos para la brigada institucional.</t>
  </si>
  <si>
    <t>2.99.07</t>
  </si>
  <si>
    <t xml:space="preserve">Útiles y materiales de cocina y comedor </t>
  </si>
  <si>
    <t>Corresponde la adquisición de útiles que se necesitan en las actividades culinarias y para el comedor, por ejemplo: sartenes, artículos de cuchillería, saleros, coladores, vasos, picheles, platos y otros similares. Considera además, los utensilios desechables de papel, cartón y plástico. No se presupuestaron recursos para esta indole.</t>
  </si>
  <si>
    <t>2.99.99</t>
  </si>
  <si>
    <t>Otros útiles, materiales y suministros</t>
  </si>
  <si>
    <t>Incorpora la compra de útiles, materiales y suministros no incluidos en las subpartidas anteriores. Adquisición de baterías AA y AAA para equipos de uso diario.</t>
  </si>
  <si>
    <t>5</t>
  </si>
  <si>
    <t>BIENES DURADEROS</t>
  </si>
  <si>
    <t>5.01.06</t>
  </si>
  <si>
    <t>Equipo sanitario, de laboratorio e investigaciòn</t>
  </si>
  <si>
    <t xml:space="preserve">Comtempla la adquisición de un Desfibrilador Externo Automatico (DEA). </t>
  </si>
  <si>
    <t>5.01.99</t>
  </si>
  <si>
    <t>Maquinaria y Equipo Diverso</t>
  </si>
  <si>
    <t xml:space="preserve">Se refiere a la adquisición de maquinaria, equipo y mobiliario. Se incluyo la adquisición de dos chalecos de práctica para la maniobra Heimlich para uso de la brigada institucional. </t>
  </si>
  <si>
    <t>5.99.03</t>
  </si>
  <si>
    <t>Bienes Intangibles</t>
  </si>
  <si>
    <t>incluye la adquisición y el desarrollo de sistemas informáticos, así como de software especializado. Se contemplan en esta subpartida, las erogaciones por concepto de adiciones y mejoras a sistemas que se encuentran en operación. Especifícamente renovación de las licencias Team Mate y Acrobat Pro DC. Capitalización del proyecto Consultas Quejas y Denuncias.</t>
  </si>
  <si>
    <t>TRANSFERENCIAS CORRIENTES</t>
  </si>
  <si>
    <t>6.02.01</t>
  </si>
  <si>
    <t>Becas a funcionarios</t>
  </si>
  <si>
    <t>Monto que se destina en forma temporal a funcionarios para que inicien, continúen o completen sus estudios, en el país o en el exterior. Dicha suma puede cubrir parcial o totalmente el costo del estudio. Además, puede incluir los gastos graduación. Se incluye el financiamiento de 7 personas con programas de inglés, 5 diplomados y 3 maestrías en Derecho público y compras públicas.</t>
  </si>
  <si>
    <t>6.02.02</t>
  </si>
  <si>
    <t>Becas a terceras personas</t>
  </si>
  <si>
    <t>Suma que se destina en forma temporal a personas que no son funcionarios, para que inicien, continúen o completen sus estudios, sea en el país o en el exterior. Dicha suma puede cubrir parcial o totalmente el costo del estudio. incluye ayudas económicas para prácticas estudiantiles que están dentro de los programas de estudio de centros de enseñanza. Recursos para el pago de practicantes.</t>
  </si>
  <si>
    <t>6.02.03</t>
  </si>
  <si>
    <t>Ayudas a funcionarios</t>
  </si>
  <si>
    <t xml:space="preserve"> Corresponde a la prevista de recursos para el pago del consumo de electricidad a los funcionarios producto del tele trabajo, según la propuesta de cálculo del BCCR.</t>
  </si>
  <si>
    <t>6.03.01</t>
  </si>
  <si>
    <t>Prestaciones legales</t>
  </si>
  <si>
    <t>Sumas que asignan las instituciones públicas para cubrir el pago por concepto de preaviso y cesantía, además de otros pagos a que tengan derecho los funcionarios una vez concluida la relación laboral con la entidad de conformidad con las regulaciones establecidas. Provisión en caso de requerirse.</t>
  </si>
  <si>
    <t>6.03.99</t>
  </si>
  <si>
    <t>Subsidio por incapacidades</t>
  </si>
  <si>
    <t>Incluye el pago de subsidio por incapacidad y maternidad que se debe reconocer según la normativa de la Caja Costarricense del Seguro Social.Provisión en caso de requerirse.</t>
  </si>
  <si>
    <t>6.06.01</t>
  </si>
  <si>
    <t>Indemnizaciones</t>
  </si>
  <si>
    <t>Contempla el resarcimiento económico por el daño o perjuicio causado por la institución a personas físicas o jurídicas, incluyendo las costas judiciales o cualquier gasto similar, el cual debe tener respaldo en una sentencia judicial o una resolución administrativa. Incluye la indemnización generada como producto de juicios laborales que obliga al pago de salarios caídos donde se da por concluida la relación laboral, independientemente del periodo a los cuales pertenecen. Provisión en caso de requerirse.</t>
  </si>
  <si>
    <t>6.7.01</t>
  </si>
  <si>
    <t>Cuotas a Organismos Internacionales</t>
  </si>
  <si>
    <t>Aportes que las instituciones públicas nacionales otorgan a organismos de carácter internacional con cobertura en el ámbito mundial o regional, para gastos corrientes, previo compromiso legalmente formalizado, incluye las sumas que por concepto de cuotas que se trasladan a organismos internacionales. Corresponde el pago de afiliación a los organos internacionales (Asociación de Supervisores de Seguros de América Latina, ASSAL, Asociación Internacional de Supervisores de Seguros (IAIS) y de la  Red Internacional de Educación Financiera (INFE)</t>
  </si>
  <si>
    <t>TOTAL</t>
  </si>
  <si>
    <t>Observaciónes de supervisados</t>
  </si>
  <si>
    <t>Análisis de las observaciones</t>
  </si>
  <si>
    <t>No se recibieron observaciones a la propuesta del presupuesto.</t>
  </si>
  <si>
    <t>Presupuesto para aprobación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</si>
</sst>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quot;¢&quot;#,##0.00_);[Red]\(&quot;¢&quot;#,##0.00\)"/>
    <numFmt numFmtId="165" formatCode="&quot;₡&quot;#,##0.00"/>
  </numFmts>
  <fonts count="9" x14ac:knownFonts="1">
    <font>
      <sz val="11"/>
      <color theme="1"/>
      <name val="Aptos Narrow"/>
      <family val="2"/>
      <scheme val="minor"/>
    </font>
    <font>
      <sz val="11"/>
      <color theme="1"/>
      <name val="Aptos Narrow"/>
      <family val="2"/>
      <scheme val="minor"/>
    </font>
    <font>
      <b/>
      <sz val="11"/>
      <color theme="0"/>
      <name val="Aptos Narrow"/>
      <family val="2"/>
      <scheme val="minor"/>
    </font>
    <font>
      <b/>
      <sz val="14"/>
      <name val="Aptos Narrow"/>
      <family val="2"/>
      <scheme val="minor"/>
    </font>
    <font>
      <sz val="10"/>
      <name val="Aptos Narrow"/>
      <family val="2"/>
      <scheme val="minor"/>
    </font>
    <font>
      <b/>
      <sz val="12"/>
      <color theme="0"/>
      <name val="Aptos Narrow"/>
      <family val="2"/>
      <scheme val="minor"/>
    </font>
    <font>
      <b/>
      <sz val="8"/>
      <name val="Aptos Narrow"/>
      <family val="2"/>
      <scheme val="minor"/>
    </font>
    <font>
      <sz val="8"/>
      <name val="Aptos Narrow"/>
      <family val="2"/>
      <scheme val="minor"/>
    </font>
    <font>
      <sz val="9"/>
      <name val="Aptos Narrow"/>
      <family val="2"/>
      <scheme val="minor"/>
    </font>
  </fonts>
  <fills count="4">
    <fill>
      <patternFill patternType="none"/>
    </fill>
    <fill>
      <patternFill patternType="gray125"/>
    </fill>
    <fill>
      <patternFill patternType="solid">
        <fgColor rgb="FF0D559A"/>
        <bgColor indexed="64"/>
      </patternFill>
    </fill>
    <fill>
      <patternFill patternType="solid">
        <fgColor rgb="FF009585"/>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9" fontId="1" fillId="0" borderId="0" applyFont="0" applyFill="0" applyBorder="0" applyAlignment="0" applyProtection="0"/>
  </cellStyleXfs>
  <cellXfs count="30">
    <xf numFmtId="0" fontId="0" fillId="0" borderId="0" xfId="0"/>
    <xf numFmtId="0" fontId="3" fillId="0" borderId="0" xfId="0" applyFont="1" applyAlignment="1">
      <alignment horizontal="left" vertical="center" wrapText="1"/>
    </xf>
    <xf numFmtId="0" fontId="3" fillId="0" borderId="0" xfId="0" applyFont="1" applyAlignment="1">
      <alignment horizontal="center" vertical="center"/>
    </xf>
    <xf numFmtId="0" fontId="3" fillId="0" borderId="0" xfId="0" applyFont="1" applyAlignment="1">
      <alignment horizontal="centerContinuous" vertical="center" wrapText="1"/>
    </xf>
    <xf numFmtId="164" fontId="3" fillId="0" borderId="0" xfId="0" applyNumberFormat="1" applyFont="1" applyAlignment="1">
      <alignment horizontal="centerContinuous" vertical="center" wrapText="1"/>
    </xf>
    <xf numFmtId="0" fontId="4" fillId="0" borderId="0" xfId="0" applyFont="1"/>
    <xf numFmtId="0" fontId="5" fillId="2" borderId="1" xfId="0" applyFont="1" applyFill="1" applyBorder="1" applyAlignment="1">
      <alignment horizontal="center" vertical="center"/>
    </xf>
    <xf numFmtId="0" fontId="5" fillId="2" borderId="2" xfId="0" applyFont="1" applyFill="1" applyBorder="1" applyAlignment="1">
      <alignment horizontal="center" vertical="center" wrapText="1"/>
    </xf>
    <xf numFmtId="0" fontId="5" fillId="2" borderId="1" xfId="0" applyFont="1" applyFill="1" applyBorder="1" applyAlignment="1">
      <alignment horizontal="center" vertical="center" wrapText="1"/>
    </xf>
    <xf numFmtId="49" fontId="2" fillId="3" borderId="1" xfId="0" applyNumberFormat="1" applyFont="1" applyFill="1" applyBorder="1" applyAlignment="1">
      <alignment horizontal="center" vertical="center"/>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44" fontId="2" fillId="3" borderId="1" xfId="0" applyNumberFormat="1" applyFont="1" applyFill="1" applyBorder="1" applyAlignment="1">
      <alignment horizontal="right" vertical="center" wrapText="1"/>
    </xf>
    <xf numFmtId="165" fontId="2" fillId="3" borderId="2" xfId="0" applyNumberFormat="1" applyFont="1" applyFill="1" applyBorder="1" applyAlignment="1">
      <alignment horizontal="right" vertical="center" wrapText="1"/>
    </xf>
    <xf numFmtId="10" fontId="2" fillId="3" borderId="1" xfId="1" applyNumberFormat="1" applyFont="1" applyFill="1" applyBorder="1" applyAlignment="1">
      <alignment horizontal="center" vertical="center" wrapText="1"/>
    </xf>
    <xf numFmtId="0" fontId="6" fillId="0" borderId="1" xfId="0" applyFont="1" applyBorder="1" applyAlignment="1">
      <alignment vertical="center" wrapText="1"/>
    </xf>
    <xf numFmtId="0" fontId="6" fillId="0" borderId="4" xfId="0" applyFont="1" applyBorder="1" applyAlignment="1">
      <alignment vertical="center" wrapText="1"/>
    </xf>
    <xf numFmtId="0" fontId="7" fillId="0" borderId="5" xfId="0" applyFont="1" applyBorder="1" applyAlignment="1">
      <alignment vertical="center" wrapText="1"/>
    </xf>
    <xf numFmtId="165" fontId="8" fillId="0" borderId="5" xfId="0" applyNumberFormat="1" applyFont="1" applyBorder="1" applyAlignment="1">
      <alignment vertical="center" wrapText="1"/>
    </xf>
    <xf numFmtId="165" fontId="8" fillId="0" borderId="4" xfId="0" applyNumberFormat="1" applyFont="1" applyBorder="1" applyAlignment="1">
      <alignment vertical="center" wrapText="1"/>
    </xf>
    <xf numFmtId="10" fontId="8" fillId="0" borderId="5" xfId="1" applyNumberFormat="1" applyFont="1" applyBorder="1" applyAlignment="1">
      <alignment horizontal="center" vertical="center" wrapText="1"/>
    </xf>
    <xf numFmtId="10" fontId="8" fillId="0" borderId="1" xfId="1" applyNumberFormat="1" applyFont="1" applyBorder="1" applyAlignment="1" applyProtection="1">
      <alignment horizontal="center" vertical="center" wrapText="1"/>
      <protection locked="0"/>
    </xf>
    <xf numFmtId="10" fontId="2" fillId="3" borderId="1" xfId="1" applyNumberFormat="1" applyFont="1" applyFill="1" applyBorder="1" applyAlignment="1" applyProtection="1">
      <alignment horizontal="center" vertical="center" wrapText="1"/>
      <protection locked="0"/>
    </xf>
    <xf numFmtId="165" fontId="2" fillId="3" borderId="1" xfId="0" applyNumberFormat="1" applyFont="1" applyFill="1" applyBorder="1" applyAlignment="1">
      <alignment horizontal="right" vertical="center" wrapText="1"/>
    </xf>
    <xf numFmtId="165" fontId="0" fillId="0" borderId="0" xfId="0" applyNumberFormat="1"/>
    <xf numFmtId="10" fontId="2" fillId="3" borderId="1" xfId="1" applyNumberFormat="1" applyFont="1" applyFill="1" applyBorder="1" applyAlignment="1" applyProtection="1">
      <alignment horizontal="left" vertical="center" wrapText="1"/>
      <protection locked="0"/>
    </xf>
    <xf numFmtId="44" fontId="2" fillId="3" borderId="1" xfId="1" applyNumberFormat="1" applyFont="1" applyFill="1" applyBorder="1" applyAlignment="1" applyProtection="1">
      <alignment horizontal="right" vertical="center" wrapText="1"/>
    </xf>
    <xf numFmtId="44" fontId="2" fillId="3" borderId="1" xfId="0" applyNumberFormat="1" applyFont="1" applyFill="1" applyBorder="1" applyAlignment="1" applyProtection="1">
      <alignment horizontal="right" vertical="center" wrapText="1"/>
    </xf>
    <xf numFmtId="165" fontId="8" fillId="0" borderId="1" xfId="1" applyNumberFormat="1" applyFont="1" applyBorder="1" applyAlignment="1" applyProtection="1">
      <alignment horizontal="right" vertical="center" wrapText="1"/>
    </xf>
    <xf numFmtId="10" fontId="8" fillId="0" borderId="1" xfId="1" applyNumberFormat="1" applyFont="1" applyBorder="1" applyAlignment="1" applyProtection="1">
      <alignment horizontal="righ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1145693</xdr:colOff>
      <xdr:row>0</xdr:row>
      <xdr:rowOff>74613</xdr:rowOff>
    </xdr:from>
    <xdr:to>
      <xdr:col>6</xdr:col>
      <xdr:colOff>1104901</xdr:colOff>
      <xdr:row>1</xdr:row>
      <xdr:rowOff>215900</xdr:rowOff>
    </xdr:to>
    <xdr:pic>
      <xdr:nvPicPr>
        <xdr:cNvPr id="2" name="Imagen 1">
          <a:extLst>
            <a:ext uri="{FF2B5EF4-FFF2-40B4-BE49-F238E27FC236}">
              <a16:creationId xmlns:a16="http://schemas.microsoft.com/office/drawing/2014/main" id="{F05F47D0-F472-42C0-BEFD-85272F1D7C4D}"/>
            </a:ext>
          </a:extLst>
        </xdr:cNvPr>
        <xdr:cNvPicPr>
          <a:picLocks noChangeAspect="1"/>
        </xdr:cNvPicPr>
      </xdr:nvPicPr>
      <xdr:blipFill>
        <a:blip xmlns:r="http://schemas.openxmlformats.org/officeDocument/2006/relationships" r:embed="rId1"/>
        <a:stretch>
          <a:fillRect/>
        </a:stretch>
      </xdr:blipFill>
      <xdr:spPr>
        <a:xfrm>
          <a:off x="10794518" y="74613"/>
          <a:ext cx="2607158" cy="58261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7F5D2-1FA5-4255-8D98-6E7DA845C4DA}">
  <dimension ref="A1:J76"/>
  <sheetViews>
    <sheetView showGridLines="0" tabSelected="1" workbookViewId="0">
      <selection activeCell="I5" sqref="I5"/>
    </sheetView>
  </sheetViews>
  <sheetFormatPr baseColWidth="10" defaultRowHeight="14.5" x14ac:dyDescent="0.35"/>
  <cols>
    <col min="1" max="1" width="8.81640625" customWidth="1"/>
    <col min="2" max="2" width="37.54296875" customWidth="1"/>
    <col min="3" max="3" width="72.54296875" customWidth="1"/>
    <col min="4" max="5" width="19.1796875" customWidth="1"/>
    <col min="6" max="6" width="18.7265625" bestFit="1" customWidth="1"/>
    <col min="7" max="7" width="16.1796875" customWidth="1"/>
    <col min="8" max="8" width="26.26953125" customWidth="1"/>
    <col min="9" max="9" width="27.7265625" customWidth="1"/>
    <col min="10" max="10" width="20.54296875" customWidth="1"/>
  </cols>
  <sheetData>
    <row r="1" spans="1:10" ht="34.5" customHeight="1" x14ac:dyDescent="0.35"/>
    <row r="2" spans="1:10" ht="18.5" x14ac:dyDescent="0.35">
      <c r="A2" s="1" t="s">
        <v>0</v>
      </c>
      <c r="B2" s="1"/>
      <c r="C2" s="1"/>
      <c r="D2" s="1"/>
      <c r="E2" s="1"/>
      <c r="F2" s="1"/>
      <c r="G2" s="1"/>
      <c r="H2" s="1"/>
    </row>
    <row r="3" spans="1:10" ht="19" thickBot="1" x14ac:dyDescent="0.4">
      <c r="A3" s="2"/>
      <c r="B3" s="3"/>
      <c r="C3" s="3"/>
      <c r="D3" s="4"/>
      <c r="E3" s="4"/>
      <c r="F3" s="4"/>
      <c r="G3" s="5"/>
      <c r="H3" s="5"/>
      <c r="I3" s="5"/>
      <c r="J3" s="5"/>
    </row>
    <row r="4" spans="1:10" ht="32.5" thickBot="1" x14ac:dyDescent="0.4">
      <c r="A4" s="6" t="s">
        <v>1</v>
      </c>
      <c r="B4" s="7" t="s">
        <v>2</v>
      </c>
      <c r="C4" s="8" t="s">
        <v>3</v>
      </c>
      <c r="D4" s="8" t="s">
        <v>4</v>
      </c>
      <c r="E4" s="8" t="s">
        <v>5</v>
      </c>
      <c r="F4" s="7" t="s">
        <v>6</v>
      </c>
      <c r="G4" s="8" t="s">
        <v>7</v>
      </c>
      <c r="H4" s="7" t="s">
        <v>206</v>
      </c>
      <c r="I4" s="7" t="s">
        <v>207</v>
      </c>
      <c r="J4" s="7" t="s">
        <v>209</v>
      </c>
    </row>
    <row r="5" spans="1:10" ht="44" thickBot="1" x14ac:dyDescent="0.4">
      <c r="A5" s="9" t="s">
        <v>8</v>
      </c>
      <c r="B5" s="10" t="s">
        <v>9</v>
      </c>
      <c r="C5" s="11" t="s">
        <v>10</v>
      </c>
      <c r="D5" s="12">
        <f>SUM(D6:D22)</f>
        <v>2380426267.1199994</v>
      </c>
      <c r="E5" s="12">
        <f>SUM(E6:E22)</f>
        <v>2381416832.8800001</v>
      </c>
      <c r="F5" s="13">
        <f>SUM(F6:F22)</f>
        <v>-990565.76000023633</v>
      </c>
      <c r="G5" s="14">
        <f>+D5/E5-1</f>
        <v>-4.1595647864922647E-4</v>
      </c>
      <c r="H5" s="14"/>
      <c r="I5" s="25" t="s">
        <v>208</v>
      </c>
      <c r="J5" s="26">
        <f>+D5</f>
        <v>2380426267.1199994</v>
      </c>
    </row>
    <row r="6" spans="1:10" ht="32" thickBot="1" x14ac:dyDescent="0.4">
      <c r="A6" s="15" t="s">
        <v>11</v>
      </c>
      <c r="B6" s="16" t="s">
        <v>12</v>
      </c>
      <c r="C6" s="17" t="s">
        <v>13</v>
      </c>
      <c r="D6" s="18">
        <v>1401434780.0799999</v>
      </c>
      <c r="E6" s="18">
        <v>1396166365.8000002</v>
      </c>
      <c r="F6" s="19">
        <f>+D6-E6</f>
        <v>5268414.279999733</v>
      </c>
      <c r="G6" s="20">
        <f>+D6/E6-1</f>
        <v>3.7734860322187203E-3</v>
      </c>
      <c r="H6" s="21"/>
      <c r="I6" s="21"/>
      <c r="J6" s="28">
        <f>+D6</f>
        <v>1401434780.0799999</v>
      </c>
    </row>
    <row r="7" spans="1:10" ht="32" thickBot="1" x14ac:dyDescent="0.4">
      <c r="A7" s="15" t="s">
        <v>14</v>
      </c>
      <c r="B7" s="16" t="s">
        <v>15</v>
      </c>
      <c r="C7" s="17" t="s">
        <v>16</v>
      </c>
      <c r="D7" s="18">
        <v>4545000</v>
      </c>
      <c r="E7" s="18">
        <v>4545000</v>
      </c>
      <c r="F7" s="19">
        <f t="shared" ref="F7:F72" si="0">+D7-E7</f>
        <v>0</v>
      </c>
      <c r="G7" s="20">
        <f t="shared" ref="G7:G70" si="1">+D7/E7-1</f>
        <v>0</v>
      </c>
      <c r="H7" s="21"/>
      <c r="I7" s="21"/>
      <c r="J7" s="28">
        <f t="shared" ref="J7:J70" si="2">+D7</f>
        <v>4545000</v>
      </c>
    </row>
    <row r="8" spans="1:10" ht="32" thickBot="1" x14ac:dyDescent="0.4">
      <c r="A8" s="15" t="s">
        <v>17</v>
      </c>
      <c r="B8" s="16" t="s">
        <v>18</v>
      </c>
      <c r="C8" s="17" t="s">
        <v>19</v>
      </c>
      <c r="D8" s="18">
        <v>15000000</v>
      </c>
      <c r="E8" s="18">
        <v>18000000</v>
      </c>
      <c r="F8" s="19">
        <f t="shared" si="0"/>
        <v>-3000000</v>
      </c>
      <c r="G8" s="20">
        <f t="shared" si="1"/>
        <v>-0.16666666666666663</v>
      </c>
      <c r="H8" s="21"/>
      <c r="I8" s="21"/>
      <c r="J8" s="28">
        <f t="shared" si="2"/>
        <v>15000000</v>
      </c>
    </row>
    <row r="9" spans="1:10" ht="21.5" thickBot="1" x14ac:dyDescent="0.4">
      <c r="A9" s="15" t="s">
        <v>20</v>
      </c>
      <c r="B9" s="16" t="s">
        <v>21</v>
      </c>
      <c r="C9" s="17" t="s">
        <v>22</v>
      </c>
      <c r="D9" s="18">
        <v>159447258.83999997</v>
      </c>
      <c r="E9" s="18">
        <v>158232848.03999999</v>
      </c>
      <c r="F9" s="19">
        <f t="shared" si="0"/>
        <v>1214410.7999999821</v>
      </c>
      <c r="G9" s="20">
        <f t="shared" si="1"/>
        <v>7.6748337342256168E-3</v>
      </c>
      <c r="H9" s="21"/>
      <c r="I9" s="21"/>
      <c r="J9" s="28">
        <f t="shared" si="2"/>
        <v>159447258.83999997</v>
      </c>
    </row>
    <row r="10" spans="1:10" ht="21.5" thickBot="1" x14ac:dyDescent="0.4">
      <c r="A10" s="15" t="s">
        <v>23</v>
      </c>
      <c r="B10" s="16" t="s">
        <v>24</v>
      </c>
      <c r="C10" s="17" t="s">
        <v>25</v>
      </c>
      <c r="D10" s="18">
        <v>35320868</v>
      </c>
      <c r="E10" s="18">
        <v>45475026</v>
      </c>
      <c r="F10" s="19">
        <f t="shared" si="0"/>
        <v>-10154158</v>
      </c>
      <c r="G10" s="20">
        <f t="shared" si="1"/>
        <v>-0.22329086738729953</v>
      </c>
      <c r="H10" s="21"/>
      <c r="I10" s="21"/>
      <c r="J10" s="28">
        <f t="shared" si="2"/>
        <v>35320868</v>
      </c>
    </row>
    <row r="11" spans="1:10" ht="21.5" thickBot="1" x14ac:dyDescent="0.4">
      <c r="A11" s="15" t="s">
        <v>26</v>
      </c>
      <c r="B11" s="16" t="s">
        <v>27</v>
      </c>
      <c r="C11" s="17" t="s">
        <v>28</v>
      </c>
      <c r="D11" s="18">
        <v>141355480</v>
      </c>
      <c r="E11" s="18">
        <v>141414302.03999999</v>
      </c>
      <c r="F11" s="19">
        <f t="shared" si="0"/>
        <v>-58822.039999991655</v>
      </c>
      <c r="G11" s="20">
        <f t="shared" si="1"/>
        <v>-4.1595538182093161E-4</v>
      </c>
      <c r="H11" s="21"/>
      <c r="I11" s="21"/>
      <c r="J11" s="28">
        <f t="shared" si="2"/>
        <v>141355480</v>
      </c>
    </row>
    <row r="12" spans="1:10" ht="32" thickBot="1" x14ac:dyDescent="0.4">
      <c r="A12" s="15" t="s">
        <v>29</v>
      </c>
      <c r="B12" s="16" t="s">
        <v>30</v>
      </c>
      <c r="C12" s="17" t="s">
        <v>31</v>
      </c>
      <c r="D12" s="18">
        <v>37399569.079999998</v>
      </c>
      <c r="E12" s="18">
        <v>30311774.159999996</v>
      </c>
      <c r="F12" s="19">
        <f t="shared" si="0"/>
        <v>7087794.9200000018</v>
      </c>
      <c r="G12" s="20">
        <f t="shared" si="1"/>
        <v>0.23382976141835976</v>
      </c>
      <c r="H12" s="21"/>
      <c r="I12" s="21"/>
      <c r="J12" s="28">
        <f t="shared" si="2"/>
        <v>37399569.079999998</v>
      </c>
    </row>
    <row r="13" spans="1:10" ht="32" thickBot="1" x14ac:dyDescent="0.4">
      <c r="A13" s="15" t="s">
        <v>32</v>
      </c>
      <c r="B13" s="16" t="s">
        <v>33</v>
      </c>
      <c r="C13" s="17" t="s">
        <v>34</v>
      </c>
      <c r="D13" s="18">
        <v>44118258</v>
      </c>
      <c r="E13" s="18">
        <v>44240586</v>
      </c>
      <c r="F13" s="19">
        <f t="shared" si="0"/>
        <v>-122328</v>
      </c>
      <c r="G13" s="20">
        <f t="shared" si="1"/>
        <v>-2.7650628316722159E-3</v>
      </c>
      <c r="H13" s="21"/>
      <c r="I13" s="21"/>
      <c r="J13" s="28">
        <f t="shared" si="2"/>
        <v>44118258</v>
      </c>
    </row>
    <row r="14" spans="1:10" ht="53" thickBot="1" x14ac:dyDescent="0.4">
      <c r="A14" s="15" t="s">
        <v>35</v>
      </c>
      <c r="B14" s="16" t="s">
        <v>36</v>
      </c>
      <c r="C14" s="17" t="s">
        <v>37</v>
      </c>
      <c r="D14" s="18">
        <v>156904583.04000002</v>
      </c>
      <c r="E14" s="18">
        <v>156969876</v>
      </c>
      <c r="F14" s="19">
        <f t="shared" si="0"/>
        <v>-65292.959999978542</v>
      </c>
      <c r="G14" s="20">
        <f t="shared" si="1"/>
        <v>-4.1595853716525077E-4</v>
      </c>
      <c r="H14" s="21"/>
      <c r="I14" s="21"/>
      <c r="J14" s="28">
        <f t="shared" si="2"/>
        <v>156904583.04000002</v>
      </c>
    </row>
    <row r="15" spans="1:10" ht="32" thickBot="1" x14ac:dyDescent="0.4">
      <c r="A15" s="15" t="s">
        <v>38</v>
      </c>
      <c r="B15" s="16" t="s">
        <v>39</v>
      </c>
      <c r="C15" s="17" t="s">
        <v>40</v>
      </c>
      <c r="D15" s="18">
        <v>8481330</v>
      </c>
      <c r="E15" s="18">
        <v>8484860.0399999991</v>
      </c>
      <c r="F15" s="19">
        <f t="shared" si="0"/>
        <v>-3530.0399999991059</v>
      </c>
      <c r="G15" s="20">
        <f t="shared" si="1"/>
        <v>-4.1603986198446297E-4</v>
      </c>
      <c r="H15" s="21"/>
      <c r="I15" s="21"/>
      <c r="J15" s="28">
        <f t="shared" si="2"/>
        <v>8481330</v>
      </c>
    </row>
    <row r="16" spans="1:10" ht="21.5" thickBot="1" x14ac:dyDescent="0.4">
      <c r="A16" s="15" t="s">
        <v>41</v>
      </c>
      <c r="B16" s="16" t="s">
        <v>42</v>
      </c>
      <c r="C16" s="17" t="s">
        <v>43</v>
      </c>
      <c r="D16" s="18">
        <v>25443988.079999998</v>
      </c>
      <c r="E16" s="18">
        <v>25454575.920000002</v>
      </c>
      <c r="F16" s="19">
        <f t="shared" si="0"/>
        <v>-10587.840000003576</v>
      </c>
      <c r="G16" s="20">
        <f t="shared" si="1"/>
        <v>-4.1595035930985791E-4</v>
      </c>
      <c r="H16" s="21"/>
      <c r="I16" s="21"/>
      <c r="J16" s="28">
        <f t="shared" si="2"/>
        <v>25443988.079999998</v>
      </c>
    </row>
    <row r="17" spans="1:10" ht="21.5" thickBot="1" x14ac:dyDescent="0.4">
      <c r="A17" s="15" t="s">
        <v>44</v>
      </c>
      <c r="B17" s="16" t="s">
        <v>45</v>
      </c>
      <c r="C17" s="17" t="s">
        <v>46</v>
      </c>
      <c r="D17" s="18">
        <v>83813288</v>
      </c>
      <c r="E17" s="18">
        <v>84848581.079999998</v>
      </c>
      <c r="F17" s="19">
        <f t="shared" si="0"/>
        <v>-1035293.0799999982</v>
      </c>
      <c r="G17" s="20">
        <f t="shared" si="1"/>
        <v>-1.2201654604263368E-2</v>
      </c>
      <c r="H17" s="21"/>
      <c r="I17" s="21"/>
      <c r="J17" s="28">
        <f t="shared" si="2"/>
        <v>83813288</v>
      </c>
    </row>
    <row r="18" spans="1:10" ht="32" thickBot="1" x14ac:dyDescent="0.4">
      <c r="A18" s="15" t="s">
        <v>47</v>
      </c>
      <c r="B18" s="16" t="s">
        <v>48</v>
      </c>
      <c r="C18" s="17" t="s">
        <v>49</v>
      </c>
      <c r="D18" s="18">
        <v>8481330</v>
      </c>
      <c r="E18" s="18">
        <v>8484860.0399999991</v>
      </c>
      <c r="F18" s="19">
        <f t="shared" si="0"/>
        <v>-3530.0399999991059</v>
      </c>
      <c r="G18" s="20">
        <f t="shared" si="1"/>
        <v>-4.1603986198446297E-4</v>
      </c>
      <c r="H18" s="21"/>
      <c r="I18" s="21"/>
      <c r="J18" s="28">
        <f t="shared" si="2"/>
        <v>8481330</v>
      </c>
    </row>
    <row r="19" spans="1:10" ht="21.5" thickBot="1" x14ac:dyDescent="0.4">
      <c r="A19" s="15" t="s">
        <v>50</v>
      </c>
      <c r="B19" s="16" t="s">
        <v>51</v>
      </c>
      <c r="C19" s="17" t="s">
        <v>52</v>
      </c>
      <c r="D19" s="18">
        <v>91937604.960000008</v>
      </c>
      <c r="E19" s="18">
        <v>91975863</v>
      </c>
      <c r="F19" s="19">
        <f t="shared" si="0"/>
        <v>-38258.039999991655</v>
      </c>
      <c r="G19" s="20">
        <f t="shared" si="1"/>
        <v>-4.1595739090805051E-4</v>
      </c>
      <c r="H19" s="21"/>
      <c r="I19" s="21"/>
      <c r="J19" s="28">
        <f t="shared" si="2"/>
        <v>91937604.960000008</v>
      </c>
    </row>
    <row r="20" spans="1:10" ht="42.5" thickBot="1" x14ac:dyDescent="0.4">
      <c r="A20" s="15" t="s">
        <v>53</v>
      </c>
      <c r="B20" s="16" t="s">
        <v>54</v>
      </c>
      <c r="C20" s="17" t="s">
        <v>55</v>
      </c>
      <c r="D20" s="18">
        <v>50887974.960000001</v>
      </c>
      <c r="E20" s="18">
        <v>50909149.920000002</v>
      </c>
      <c r="F20" s="19">
        <f t="shared" si="0"/>
        <v>-21174.960000000894</v>
      </c>
      <c r="G20" s="20">
        <f t="shared" si="1"/>
        <v>-4.159362321561888E-4</v>
      </c>
      <c r="H20" s="21"/>
      <c r="I20" s="21"/>
      <c r="J20" s="28">
        <f t="shared" si="2"/>
        <v>50887974.960000001</v>
      </c>
    </row>
    <row r="21" spans="1:10" ht="42.5" thickBot="1" x14ac:dyDescent="0.4">
      <c r="A21" s="15" t="s">
        <v>56</v>
      </c>
      <c r="B21" s="16" t="s">
        <v>57</v>
      </c>
      <c r="C21" s="17" t="s">
        <v>58</v>
      </c>
      <c r="D21" s="18">
        <v>25443988.079999998</v>
      </c>
      <c r="E21" s="18">
        <v>25454575.920000002</v>
      </c>
      <c r="F21" s="19">
        <f t="shared" si="0"/>
        <v>-10587.840000003576</v>
      </c>
      <c r="G21" s="20">
        <f t="shared" si="1"/>
        <v>-4.1595035930985791E-4</v>
      </c>
      <c r="H21" s="21"/>
      <c r="I21" s="21"/>
      <c r="J21" s="28">
        <f t="shared" si="2"/>
        <v>25443988.079999998</v>
      </c>
    </row>
    <row r="22" spans="1:10" ht="32" thickBot="1" x14ac:dyDescent="0.4">
      <c r="A22" s="15" t="s">
        <v>59</v>
      </c>
      <c r="B22" s="16" t="s">
        <v>60</v>
      </c>
      <c r="C22" s="17" t="s">
        <v>61</v>
      </c>
      <c r="D22" s="18">
        <v>90410966</v>
      </c>
      <c r="E22" s="18">
        <v>90448588.919999987</v>
      </c>
      <c r="F22" s="19">
        <f t="shared" si="0"/>
        <v>-37622.919999986887</v>
      </c>
      <c r="G22" s="20">
        <f t="shared" si="1"/>
        <v>-4.159591702780352E-4</v>
      </c>
      <c r="H22" s="21"/>
      <c r="I22" s="21"/>
      <c r="J22" s="28">
        <f t="shared" si="2"/>
        <v>90410966</v>
      </c>
    </row>
    <row r="23" spans="1:10" ht="15" thickBot="1" x14ac:dyDescent="0.4">
      <c r="A23" s="9">
        <v>1</v>
      </c>
      <c r="B23" s="10" t="s">
        <v>62</v>
      </c>
      <c r="C23" s="11"/>
      <c r="D23" s="12">
        <f>SUM(D24:D46)</f>
        <v>1968936095.4000001</v>
      </c>
      <c r="E23" s="12">
        <f>SUM(E24:E46)</f>
        <v>1835022278.4099998</v>
      </c>
      <c r="F23" s="13">
        <f>SUM(F24:F45)</f>
        <v>133913816.99000001</v>
      </c>
      <c r="G23" s="14">
        <f t="shared" si="1"/>
        <v>7.2976670945942512E-2</v>
      </c>
      <c r="H23" s="22"/>
      <c r="I23" s="22"/>
      <c r="J23" s="27">
        <f t="shared" si="2"/>
        <v>1968936095.4000001</v>
      </c>
    </row>
    <row r="24" spans="1:10" ht="32" thickBot="1" x14ac:dyDescent="0.4">
      <c r="A24" s="15" t="s">
        <v>63</v>
      </c>
      <c r="B24" s="16" t="s">
        <v>64</v>
      </c>
      <c r="C24" s="17" t="s">
        <v>65</v>
      </c>
      <c r="D24" s="18">
        <v>4480000</v>
      </c>
      <c r="E24" s="18">
        <v>4000000</v>
      </c>
      <c r="F24" s="19">
        <f t="shared" si="0"/>
        <v>480000</v>
      </c>
      <c r="G24" s="20">
        <f t="shared" si="1"/>
        <v>0.12000000000000011</v>
      </c>
      <c r="H24" s="21"/>
      <c r="I24" s="21"/>
      <c r="J24" s="28">
        <f t="shared" si="2"/>
        <v>4480000</v>
      </c>
    </row>
    <row r="25" spans="1:10" ht="21.5" thickBot="1" x14ac:dyDescent="0.4">
      <c r="A25" s="15" t="s">
        <v>66</v>
      </c>
      <c r="B25" s="16" t="s">
        <v>67</v>
      </c>
      <c r="C25" s="17" t="s">
        <v>68</v>
      </c>
      <c r="D25" s="18">
        <v>72000</v>
      </c>
      <c r="E25" s="18">
        <v>72000</v>
      </c>
      <c r="F25" s="19">
        <f t="shared" si="0"/>
        <v>0</v>
      </c>
      <c r="G25" s="20">
        <f t="shared" si="1"/>
        <v>0</v>
      </c>
      <c r="H25" s="21"/>
      <c r="I25" s="21"/>
      <c r="J25" s="28">
        <f t="shared" si="2"/>
        <v>72000</v>
      </c>
    </row>
    <row r="26" spans="1:10" ht="21.5" thickBot="1" x14ac:dyDescent="0.4">
      <c r="A26" s="15" t="s">
        <v>69</v>
      </c>
      <c r="B26" s="16" t="s">
        <v>70</v>
      </c>
      <c r="C26" s="17" t="s">
        <v>71</v>
      </c>
      <c r="D26" s="18">
        <v>660000</v>
      </c>
      <c r="E26" s="18">
        <v>660000</v>
      </c>
      <c r="F26" s="19">
        <f t="shared" si="0"/>
        <v>0</v>
      </c>
      <c r="G26" s="20">
        <f t="shared" si="1"/>
        <v>0</v>
      </c>
      <c r="H26" s="21"/>
      <c r="I26" s="21"/>
      <c r="J26" s="28">
        <f t="shared" si="2"/>
        <v>660000</v>
      </c>
    </row>
    <row r="27" spans="1:10" ht="63.5" thickBot="1" x14ac:dyDescent="0.4">
      <c r="A27" s="15" t="s">
        <v>72</v>
      </c>
      <c r="B27" s="16" t="s">
        <v>73</v>
      </c>
      <c r="C27" s="17" t="s">
        <v>74</v>
      </c>
      <c r="D27" s="18">
        <v>132500000</v>
      </c>
      <c r="E27" s="18">
        <v>127500000</v>
      </c>
      <c r="F27" s="19">
        <f t="shared" si="0"/>
        <v>5000000</v>
      </c>
      <c r="G27" s="20">
        <f t="shared" si="1"/>
        <v>3.9215686274509887E-2</v>
      </c>
      <c r="H27" s="21"/>
      <c r="I27" s="21"/>
      <c r="J27" s="28">
        <f t="shared" si="2"/>
        <v>132500000</v>
      </c>
    </row>
    <row r="28" spans="1:10" ht="21.5" thickBot="1" x14ac:dyDescent="0.4">
      <c r="A28" s="15" t="s">
        <v>75</v>
      </c>
      <c r="B28" s="16" t="s">
        <v>76</v>
      </c>
      <c r="C28" s="17" t="s">
        <v>77</v>
      </c>
      <c r="D28" s="18">
        <v>2500000</v>
      </c>
      <c r="E28" s="18">
        <v>2500000</v>
      </c>
      <c r="F28" s="19">
        <f t="shared" si="0"/>
        <v>0</v>
      </c>
      <c r="G28" s="20">
        <f t="shared" si="1"/>
        <v>0</v>
      </c>
      <c r="H28" s="21"/>
      <c r="I28" s="21"/>
      <c r="J28" s="28">
        <f t="shared" si="2"/>
        <v>2500000</v>
      </c>
    </row>
    <row r="29" spans="1:10" ht="32" thickBot="1" x14ac:dyDescent="0.4">
      <c r="A29" s="15" t="s">
        <v>78</v>
      </c>
      <c r="B29" s="16" t="s">
        <v>79</v>
      </c>
      <c r="C29" s="17" t="s">
        <v>80</v>
      </c>
      <c r="D29" s="18">
        <v>1500000</v>
      </c>
      <c r="E29" s="18">
        <v>1500000</v>
      </c>
      <c r="F29" s="19">
        <f t="shared" si="0"/>
        <v>0</v>
      </c>
      <c r="G29" s="20">
        <f t="shared" si="1"/>
        <v>0</v>
      </c>
      <c r="H29" s="21"/>
      <c r="I29" s="21"/>
      <c r="J29" s="28">
        <f t="shared" si="2"/>
        <v>1500000</v>
      </c>
    </row>
    <row r="30" spans="1:10" ht="21.5" thickBot="1" x14ac:dyDescent="0.4">
      <c r="A30" s="15" t="s">
        <v>81</v>
      </c>
      <c r="B30" s="16" t="s">
        <v>82</v>
      </c>
      <c r="C30" s="17" t="s">
        <v>83</v>
      </c>
      <c r="D30" s="18">
        <v>7018160</v>
      </c>
      <c r="E30" s="18">
        <v>7140910</v>
      </c>
      <c r="F30" s="19">
        <f t="shared" si="0"/>
        <v>-122750</v>
      </c>
      <c r="G30" s="20">
        <f t="shared" si="1"/>
        <v>-1.718968590837866E-2</v>
      </c>
      <c r="H30" s="21"/>
      <c r="I30" s="21"/>
      <c r="J30" s="28">
        <f t="shared" si="2"/>
        <v>7018160</v>
      </c>
    </row>
    <row r="31" spans="1:10" ht="32" thickBot="1" x14ac:dyDescent="0.4">
      <c r="A31" s="15" t="s">
        <v>84</v>
      </c>
      <c r="B31" s="16" t="s">
        <v>85</v>
      </c>
      <c r="C31" s="17" t="s">
        <v>86</v>
      </c>
      <c r="D31" s="18">
        <v>660000</v>
      </c>
      <c r="E31" s="18">
        <v>500000</v>
      </c>
      <c r="F31" s="19">
        <f t="shared" si="0"/>
        <v>160000</v>
      </c>
      <c r="G31" s="20">
        <f t="shared" si="1"/>
        <v>0.32000000000000006</v>
      </c>
      <c r="H31" s="21"/>
      <c r="I31" s="21"/>
      <c r="J31" s="28">
        <f t="shared" si="2"/>
        <v>660000</v>
      </c>
    </row>
    <row r="32" spans="1:10" ht="15" thickBot="1" x14ac:dyDescent="0.4">
      <c r="A32" s="15" t="s">
        <v>87</v>
      </c>
      <c r="B32" s="16" t="s">
        <v>88</v>
      </c>
      <c r="C32" s="17" t="s">
        <v>89</v>
      </c>
      <c r="D32" s="18">
        <v>2648000</v>
      </c>
      <c r="E32" s="18">
        <v>0</v>
      </c>
      <c r="F32" s="19">
        <f t="shared" si="0"/>
        <v>2648000</v>
      </c>
      <c r="G32" s="20">
        <v>1</v>
      </c>
      <c r="H32" s="21"/>
      <c r="I32" s="21"/>
      <c r="J32" s="28">
        <f t="shared" si="2"/>
        <v>2648000</v>
      </c>
    </row>
    <row r="33" spans="1:10" ht="63.5" thickBot="1" x14ac:dyDescent="0.4">
      <c r="A33" s="15" t="s">
        <v>90</v>
      </c>
      <c r="B33" s="16" t="s">
        <v>91</v>
      </c>
      <c r="C33" s="17" t="s">
        <v>92</v>
      </c>
      <c r="D33" s="18">
        <v>177470000</v>
      </c>
      <c r="E33" s="18">
        <v>56230000</v>
      </c>
      <c r="F33" s="19">
        <f t="shared" si="0"/>
        <v>121240000</v>
      </c>
      <c r="G33" s="20">
        <f t="shared" si="1"/>
        <v>2.1561444069002311</v>
      </c>
      <c r="H33" s="21"/>
      <c r="I33" s="21"/>
      <c r="J33" s="28">
        <f t="shared" si="2"/>
        <v>177470000</v>
      </c>
    </row>
    <row r="34" spans="1:10" ht="15" thickBot="1" x14ac:dyDescent="0.4">
      <c r="A34" s="15" t="s">
        <v>90</v>
      </c>
      <c r="B34" s="16" t="s">
        <v>93</v>
      </c>
      <c r="C34" s="17" t="s">
        <v>94</v>
      </c>
      <c r="D34" s="18">
        <v>344418412.88</v>
      </c>
      <c r="E34" s="18">
        <v>392931355</v>
      </c>
      <c r="F34" s="19">
        <f t="shared" si="0"/>
        <v>-48512942.120000005</v>
      </c>
      <c r="G34" s="20">
        <f t="shared" si="1"/>
        <v>-0.12346416620277101</v>
      </c>
      <c r="H34" s="21"/>
      <c r="I34" s="21"/>
      <c r="J34" s="28">
        <f t="shared" si="2"/>
        <v>344418412.88</v>
      </c>
    </row>
    <row r="35" spans="1:10" ht="32" thickBot="1" x14ac:dyDescent="0.4">
      <c r="A35" s="15" t="s">
        <v>95</v>
      </c>
      <c r="B35" s="16" t="s">
        <v>96</v>
      </c>
      <c r="C35" s="17" t="s">
        <v>97</v>
      </c>
      <c r="D35" s="18">
        <v>759733860.82999992</v>
      </c>
      <c r="E35" s="18">
        <v>741176641.05999994</v>
      </c>
      <c r="F35" s="19">
        <f t="shared" si="0"/>
        <v>18557219.769999981</v>
      </c>
      <c r="G35" s="20">
        <f t="shared" si="1"/>
        <v>2.5037512978633769E-2</v>
      </c>
      <c r="H35" s="21"/>
      <c r="I35" s="21"/>
      <c r="J35" s="28">
        <f t="shared" si="2"/>
        <v>759733860.82999992</v>
      </c>
    </row>
    <row r="36" spans="1:10" ht="32" thickBot="1" x14ac:dyDescent="0.4">
      <c r="A36" s="15" t="s">
        <v>98</v>
      </c>
      <c r="B36" s="16" t="s">
        <v>99</v>
      </c>
      <c r="C36" s="17" t="s">
        <v>100</v>
      </c>
      <c r="D36" s="18">
        <v>300000</v>
      </c>
      <c r="E36" s="18">
        <v>300000</v>
      </c>
      <c r="F36" s="19">
        <f t="shared" si="0"/>
        <v>0</v>
      </c>
      <c r="G36" s="20">
        <f t="shared" si="1"/>
        <v>0</v>
      </c>
      <c r="H36" s="21"/>
      <c r="I36" s="21"/>
      <c r="J36" s="28">
        <f t="shared" si="2"/>
        <v>300000</v>
      </c>
    </row>
    <row r="37" spans="1:10" ht="42.5" thickBot="1" x14ac:dyDescent="0.4">
      <c r="A37" s="15" t="s">
        <v>101</v>
      </c>
      <c r="B37" s="16" t="s">
        <v>102</v>
      </c>
      <c r="C37" s="17" t="s">
        <v>103</v>
      </c>
      <c r="D37" s="18">
        <v>404604331.69</v>
      </c>
      <c r="E37" s="18">
        <v>396742019.84999996</v>
      </c>
      <c r="F37" s="19">
        <f t="shared" si="0"/>
        <v>7862311.8400000334</v>
      </c>
      <c r="G37" s="20">
        <f t="shared" si="1"/>
        <v>1.981718962607637E-2</v>
      </c>
      <c r="H37" s="21"/>
      <c r="I37" s="21"/>
      <c r="J37" s="28">
        <f t="shared" si="2"/>
        <v>404604331.69</v>
      </c>
    </row>
    <row r="38" spans="1:10" ht="63.5" thickBot="1" x14ac:dyDescent="0.4">
      <c r="A38" s="15" t="s">
        <v>104</v>
      </c>
      <c r="B38" s="16" t="s">
        <v>105</v>
      </c>
      <c r="C38" s="17" t="s">
        <v>106</v>
      </c>
      <c r="D38" s="18">
        <v>2640600</v>
      </c>
      <c r="E38" s="18">
        <v>2450600</v>
      </c>
      <c r="F38" s="19">
        <f t="shared" si="0"/>
        <v>190000</v>
      </c>
      <c r="G38" s="20">
        <f t="shared" si="1"/>
        <v>7.7532032971517229E-2</v>
      </c>
      <c r="H38" s="21"/>
      <c r="I38" s="21"/>
      <c r="J38" s="28">
        <f t="shared" si="2"/>
        <v>2640600</v>
      </c>
    </row>
    <row r="39" spans="1:10" ht="42.5" thickBot="1" x14ac:dyDescent="0.4">
      <c r="A39" s="15" t="s">
        <v>107</v>
      </c>
      <c r="B39" s="16" t="s">
        <v>108</v>
      </c>
      <c r="C39" s="17" t="s">
        <v>109</v>
      </c>
      <c r="D39" s="18">
        <v>11280000</v>
      </c>
      <c r="E39" s="18">
        <v>9750000</v>
      </c>
      <c r="F39" s="19">
        <f t="shared" si="0"/>
        <v>1530000</v>
      </c>
      <c r="G39" s="20">
        <f t="shared" si="1"/>
        <v>0.15692307692307694</v>
      </c>
      <c r="H39" s="21"/>
      <c r="I39" s="21"/>
      <c r="J39" s="28">
        <f t="shared" si="2"/>
        <v>11280000</v>
      </c>
    </row>
    <row r="40" spans="1:10" ht="63.5" thickBot="1" x14ac:dyDescent="0.4">
      <c r="A40" s="15" t="s">
        <v>110</v>
      </c>
      <c r="B40" s="16" t="s">
        <v>111</v>
      </c>
      <c r="C40" s="17" t="s">
        <v>112</v>
      </c>
      <c r="D40" s="18">
        <v>10228680.000000002</v>
      </c>
      <c r="E40" s="18">
        <v>8640450</v>
      </c>
      <c r="F40" s="19">
        <f t="shared" si="0"/>
        <v>1588230.0000000019</v>
      </c>
      <c r="G40" s="20">
        <f t="shared" si="1"/>
        <v>0.18381334305504948</v>
      </c>
      <c r="H40" s="21"/>
      <c r="I40" s="21"/>
      <c r="J40" s="28">
        <f t="shared" si="2"/>
        <v>10228680.000000002</v>
      </c>
    </row>
    <row r="41" spans="1:10" ht="32" thickBot="1" x14ac:dyDescent="0.4">
      <c r="A41" s="15" t="s">
        <v>113</v>
      </c>
      <c r="B41" s="16" t="s">
        <v>114</v>
      </c>
      <c r="C41" s="17" t="s">
        <v>115</v>
      </c>
      <c r="D41" s="18">
        <v>800000</v>
      </c>
      <c r="E41" s="18">
        <v>600000</v>
      </c>
      <c r="F41" s="19">
        <f t="shared" si="0"/>
        <v>200000</v>
      </c>
      <c r="G41" s="20">
        <f t="shared" si="1"/>
        <v>0.33333333333333326</v>
      </c>
      <c r="H41" s="21"/>
      <c r="I41" s="21"/>
      <c r="J41" s="28">
        <f t="shared" si="2"/>
        <v>800000</v>
      </c>
    </row>
    <row r="42" spans="1:10" ht="116" thickBot="1" x14ac:dyDescent="0.4">
      <c r="A42" s="15" t="s">
        <v>116</v>
      </c>
      <c r="B42" s="16" t="s">
        <v>117</v>
      </c>
      <c r="C42" s="17" t="s">
        <v>118</v>
      </c>
      <c r="D42" s="18">
        <v>102922050</v>
      </c>
      <c r="E42" s="18">
        <v>74403302.5</v>
      </c>
      <c r="F42" s="19">
        <f t="shared" si="0"/>
        <v>28518747.5</v>
      </c>
      <c r="G42" s="20">
        <f t="shared" si="1"/>
        <v>0.38329948458941043</v>
      </c>
      <c r="H42" s="21"/>
      <c r="I42" s="21"/>
      <c r="J42" s="28">
        <f t="shared" si="2"/>
        <v>102922050</v>
      </c>
    </row>
    <row r="43" spans="1:10" ht="42.5" thickBot="1" x14ac:dyDescent="0.4">
      <c r="A43" s="15" t="s">
        <v>119</v>
      </c>
      <c r="B43" s="16" t="s">
        <v>120</v>
      </c>
      <c r="C43" s="17" t="s">
        <v>121</v>
      </c>
      <c r="D43" s="18">
        <v>2000000</v>
      </c>
      <c r="E43" s="18">
        <v>5625000</v>
      </c>
      <c r="F43" s="19">
        <f t="shared" si="0"/>
        <v>-3625000</v>
      </c>
      <c r="G43" s="20">
        <f t="shared" si="1"/>
        <v>-0.64444444444444438</v>
      </c>
      <c r="H43" s="21"/>
      <c r="I43" s="21"/>
      <c r="J43" s="28">
        <f t="shared" si="2"/>
        <v>2000000</v>
      </c>
    </row>
    <row r="44" spans="1:10" ht="32" thickBot="1" x14ac:dyDescent="0.4">
      <c r="A44" s="15" t="s">
        <v>122</v>
      </c>
      <c r="B44" s="16" t="s">
        <v>123</v>
      </c>
      <c r="C44" s="17" t="s">
        <v>124</v>
      </c>
      <c r="D44" s="18">
        <v>200000</v>
      </c>
      <c r="E44" s="18">
        <v>200000</v>
      </c>
      <c r="F44" s="19">
        <f t="shared" si="0"/>
        <v>0</v>
      </c>
      <c r="G44" s="20">
        <f t="shared" si="1"/>
        <v>0</v>
      </c>
      <c r="H44" s="21"/>
      <c r="I44" s="21"/>
      <c r="J44" s="28">
        <f t="shared" si="2"/>
        <v>200000</v>
      </c>
    </row>
    <row r="45" spans="1:10" ht="15" thickBot="1" x14ac:dyDescent="0.4">
      <c r="A45" s="15" t="s">
        <v>125</v>
      </c>
      <c r="B45" s="16" t="s">
        <v>126</v>
      </c>
      <c r="C45" s="17" t="s">
        <v>127</v>
      </c>
      <c r="D45" s="18">
        <v>0</v>
      </c>
      <c r="E45" s="18">
        <v>1800000</v>
      </c>
      <c r="F45" s="19">
        <f t="shared" si="0"/>
        <v>-1800000</v>
      </c>
      <c r="G45" s="20">
        <f t="shared" si="1"/>
        <v>-1</v>
      </c>
      <c r="H45" s="21"/>
      <c r="I45" s="21"/>
      <c r="J45" s="28">
        <f t="shared" si="2"/>
        <v>0</v>
      </c>
    </row>
    <row r="46" spans="1:10" ht="21.5" thickBot="1" x14ac:dyDescent="0.4">
      <c r="A46" s="15" t="s">
        <v>128</v>
      </c>
      <c r="B46" s="16" t="s">
        <v>129</v>
      </c>
      <c r="C46" s="17" t="s">
        <v>130</v>
      </c>
      <c r="D46" s="18">
        <v>300000</v>
      </c>
      <c r="E46" s="18">
        <v>300000</v>
      </c>
      <c r="F46" s="19">
        <f t="shared" si="0"/>
        <v>0</v>
      </c>
      <c r="G46" s="20">
        <f t="shared" si="1"/>
        <v>0</v>
      </c>
      <c r="H46" s="21"/>
      <c r="I46" s="21"/>
      <c r="J46" s="28">
        <f t="shared" si="2"/>
        <v>300000</v>
      </c>
    </row>
    <row r="47" spans="1:10" ht="15" thickBot="1" x14ac:dyDescent="0.4">
      <c r="A47" s="9" t="s">
        <v>131</v>
      </c>
      <c r="B47" s="10" t="s">
        <v>132</v>
      </c>
      <c r="C47" s="11"/>
      <c r="D47" s="12">
        <f>SUM(D48:D60)</f>
        <v>6043570</v>
      </c>
      <c r="E47" s="12">
        <f>SUM(E48:E60)</f>
        <v>6574570</v>
      </c>
      <c r="F47" s="13">
        <f>SUM(F48:F60)</f>
        <v>-531000</v>
      </c>
      <c r="G47" s="14">
        <f t="shared" si="1"/>
        <v>-8.0765738291629696E-2</v>
      </c>
      <c r="H47" s="22"/>
      <c r="I47" s="22"/>
      <c r="J47" s="27">
        <f t="shared" si="2"/>
        <v>6043570</v>
      </c>
    </row>
    <row r="48" spans="1:10" ht="21.5" thickBot="1" x14ac:dyDescent="0.4">
      <c r="A48" s="15" t="s">
        <v>133</v>
      </c>
      <c r="B48" s="16" t="s">
        <v>134</v>
      </c>
      <c r="C48" s="17" t="s">
        <v>135</v>
      </c>
      <c r="D48" s="18">
        <v>150000</v>
      </c>
      <c r="E48" s="18">
        <v>150000</v>
      </c>
      <c r="F48" s="19">
        <f t="shared" si="0"/>
        <v>0</v>
      </c>
      <c r="G48" s="20">
        <f t="shared" si="1"/>
        <v>0</v>
      </c>
      <c r="H48" s="21"/>
      <c r="I48" s="21"/>
      <c r="J48" s="28">
        <f t="shared" si="2"/>
        <v>150000</v>
      </c>
    </row>
    <row r="49" spans="1:10" ht="32" thickBot="1" x14ac:dyDescent="0.4">
      <c r="A49" s="15" t="s">
        <v>136</v>
      </c>
      <c r="B49" s="16" t="s">
        <v>137</v>
      </c>
      <c r="C49" s="17" t="s">
        <v>138</v>
      </c>
      <c r="D49" s="18">
        <v>300000</v>
      </c>
      <c r="E49" s="18">
        <v>200000</v>
      </c>
      <c r="F49" s="19">
        <f t="shared" si="0"/>
        <v>100000</v>
      </c>
      <c r="G49" s="20">
        <f t="shared" si="1"/>
        <v>0.5</v>
      </c>
      <c r="H49" s="21"/>
      <c r="I49" s="21"/>
      <c r="J49" s="28">
        <f t="shared" si="2"/>
        <v>300000</v>
      </c>
    </row>
    <row r="50" spans="1:10" ht="42.5" thickBot="1" x14ac:dyDescent="0.4">
      <c r="A50" s="15" t="s">
        <v>139</v>
      </c>
      <c r="B50" s="16" t="s">
        <v>140</v>
      </c>
      <c r="C50" s="17" t="s">
        <v>141</v>
      </c>
      <c r="D50" s="18">
        <v>500000</v>
      </c>
      <c r="E50" s="18">
        <v>500000</v>
      </c>
      <c r="F50" s="19">
        <f t="shared" si="0"/>
        <v>0</v>
      </c>
      <c r="G50" s="20">
        <f t="shared" si="1"/>
        <v>0</v>
      </c>
      <c r="H50" s="21"/>
      <c r="I50" s="21"/>
      <c r="J50" s="28">
        <f t="shared" si="2"/>
        <v>500000</v>
      </c>
    </row>
    <row r="51" spans="1:10" ht="32" thickBot="1" x14ac:dyDescent="0.4">
      <c r="A51" s="15" t="s">
        <v>142</v>
      </c>
      <c r="B51" s="16" t="s">
        <v>143</v>
      </c>
      <c r="C51" s="17" t="s">
        <v>144</v>
      </c>
      <c r="D51" s="18">
        <v>137000</v>
      </c>
      <c r="E51" s="18">
        <v>140000</v>
      </c>
      <c r="F51" s="19">
        <f t="shared" si="0"/>
        <v>-3000</v>
      </c>
      <c r="G51" s="20">
        <f t="shared" si="1"/>
        <v>-2.1428571428571463E-2</v>
      </c>
      <c r="H51" s="21"/>
      <c r="I51" s="21"/>
      <c r="J51" s="28">
        <f t="shared" si="2"/>
        <v>137000</v>
      </c>
    </row>
    <row r="52" spans="1:10" ht="32" thickBot="1" x14ac:dyDescent="0.4">
      <c r="A52" s="15" t="s">
        <v>145</v>
      </c>
      <c r="B52" s="16" t="s">
        <v>146</v>
      </c>
      <c r="C52" s="17" t="s">
        <v>147</v>
      </c>
      <c r="D52" s="18">
        <v>160000</v>
      </c>
      <c r="E52" s="18">
        <v>650000</v>
      </c>
      <c r="F52" s="19">
        <f t="shared" si="0"/>
        <v>-490000</v>
      </c>
      <c r="G52" s="20">
        <f t="shared" si="1"/>
        <v>-0.75384615384615383</v>
      </c>
      <c r="H52" s="21"/>
      <c r="I52" s="21"/>
      <c r="J52" s="28">
        <f t="shared" si="2"/>
        <v>160000</v>
      </c>
    </row>
    <row r="53" spans="1:10" ht="15" thickBot="1" x14ac:dyDescent="0.4">
      <c r="A53" s="15" t="s">
        <v>148</v>
      </c>
      <c r="B53" s="16" t="s">
        <v>149</v>
      </c>
      <c r="C53" s="17" t="s">
        <v>150</v>
      </c>
      <c r="D53" s="18">
        <v>100000</v>
      </c>
      <c r="E53" s="18">
        <v>100000</v>
      </c>
      <c r="F53" s="19">
        <f t="shared" si="0"/>
        <v>0</v>
      </c>
      <c r="G53" s="20">
        <f t="shared" si="1"/>
        <v>0</v>
      </c>
      <c r="H53" s="21"/>
      <c r="I53" s="21"/>
      <c r="J53" s="28">
        <f t="shared" si="2"/>
        <v>100000</v>
      </c>
    </row>
    <row r="54" spans="1:10" ht="21.5" thickBot="1" x14ac:dyDescent="0.4">
      <c r="A54" s="15" t="s">
        <v>151</v>
      </c>
      <c r="B54" s="16" t="s">
        <v>152</v>
      </c>
      <c r="C54" s="17" t="s">
        <v>153</v>
      </c>
      <c r="D54" s="18">
        <v>150000</v>
      </c>
      <c r="E54" s="18">
        <v>150000</v>
      </c>
      <c r="F54" s="19">
        <f t="shared" si="0"/>
        <v>0</v>
      </c>
      <c r="G54" s="20">
        <f t="shared" si="1"/>
        <v>0</v>
      </c>
      <c r="H54" s="21"/>
      <c r="I54" s="21"/>
      <c r="J54" s="28">
        <f t="shared" si="2"/>
        <v>150000</v>
      </c>
    </row>
    <row r="55" spans="1:10" ht="42.5" thickBot="1" x14ac:dyDescent="0.4">
      <c r="A55" s="15" t="s">
        <v>154</v>
      </c>
      <c r="B55" s="16" t="s">
        <v>155</v>
      </c>
      <c r="C55" s="17" t="s">
        <v>156</v>
      </c>
      <c r="D55" s="18">
        <v>827570</v>
      </c>
      <c r="E55" s="18">
        <v>875570</v>
      </c>
      <c r="F55" s="19">
        <f t="shared" si="0"/>
        <v>-48000</v>
      </c>
      <c r="G55" s="20">
        <f t="shared" si="1"/>
        <v>-5.4821430610916266E-2</v>
      </c>
      <c r="H55" s="21"/>
      <c r="I55" s="21"/>
      <c r="J55" s="28">
        <f t="shared" si="2"/>
        <v>827570</v>
      </c>
    </row>
    <row r="56" spans="1:10" ht="32" thickBot="1" x14ac:dyDescent="0.4">
      <c r="A56" s="15" t="s">
        <v>157</v>
      </c>
      <c r="B56" s="16" t="s">
        <v>158</v>
      </c>
      <c r="C56" s="17" t="s">
        <v>159</v>
      </c>
      <c r="D56" s="18">
        <v>500000</v>
      </c>
      <c r="E56" s="18">
        <v>590000</v>
      </c>
      <c r="F56" s="19">
        <f t="shared" si="0"/>
        <v>-90000</v>
      </c>
      <c r="G56" s="20">
        <f t="shared" si="1"/>
        <v>-0.15254237288135597</v>
      </c>
      <c r="H56" s="21"/>
      <c r="I56" s="21"/>
      <c r="J56" s="28">
        <f t="shared" si="2"/>
        <v>500000</v>
      </c>
    </row>
    <row r="57" spans="1:10" ht="42.5" thickBot="1" x14ac:dyDescent="0.4">
      <c r="A57" s="15" t="s">
        <v>160</v>
      </c>
      <c r="B57" s="16" t="s">
        <v>161</v>
      </c>
      <c r="C57" s="17" t="s">
        <v>162</v>
      </c>
      <c r="D57" s="18">
        <v>2966500</v>
      </c>
      <c r="E57" s="18">
        <v>2966500</v>
      </c>
      <c r="F57" s="19">
        <f t="shared" si="0"/>
        <v>0</v>
      </c>
      <c r="G57" s="20">
        <f t="shared" si="1"/>
        <v>0</v>
      </c>
      <c r="H57" s="21"/>
      <c r="I57" s="21"/>
      <c r="J57" s="28">
        <f t="shared" si="2"/>
        <v>2966500</v>
      </c>
    </row>
    <row r="58" spans="1:10" ht="42.5" thickBot="1" x14ac:dyDescent="0.4">
      <c r="A58" s="15" t="s">
        <v>163</v>
      </c>
      <c r="B58" s="16" t="s">
        <v>164</v>
      </c>
      <c r="C58" s="17" t="s">
        <v>165</v>
      </c>
      <c r="D58" s="18">
        <v>200000</v>
      </c>
      <c r="E58" s="18">
        <v>200000</v>
      </c>
      <c r="F58" s="19">
        <f t="shared" si="0"/>
        <v>0</v>
      </c>
      <c r="G58" s="20">
        <f t="shared" si="1"/>
        <v>0</v>
      </c>
      <c r="H58" s="21"/>
      <c r="I58" s="21"/>
      <c r="J58" s="28">
        <f t="shared" si="2"/>
        <v>200000</v>
      </c>
    </row>
    <row r="59" spans="1:10" ht="32" thickBot="1" x14ac:dyDescent="0.4">
      <c r="A59" s="15" t="s">
        <v>166</v>
      </c>
      <c r="B59" s="16" t="s">
        <v>167</v>
      </c>
      <c r="C59" s="17" t="s">
        <v>168</v>
      </c>
      <c r="D59" s="18">
        <v>0</v>
      </c>
      <c r="E59" s="18">
        <v>0</v>
      </c>
      <c r="F59" s="19">
        <f t="shared" si="0"/>
        <v>0</v>
      </c>
      <c r="G59" s="20">
        <v>0</v>
      </c>
      <c r="H59" s="21"/>
      <c r="I59" s="21"/>
      <c r="J59" s="28">
        <f t="shared" si="2"/>
        <v>0</v>
      </c>
    </row>
    <row r="60" spans="1:10" ht="21.5" thickBot="1" x14ac:dyDescent="0.4">
      <c r="A60" s="15" t="s">
        <v>169</v>
      </c>
      <c r="B60" s="16" t="s">
        <v>170</v>
      </c>
      <c r="C60" s="17" t="s">
        <v>171</v>
      </c>
      <c r="D60" s="18">
        <v>52500</v>
      </c>
      <c r="E60" s="18">
        <v>52500</v>
      </c>
      <c r="F60" s="19">
        <f t="shared" si="0"/>
        <v>0</v>
      </c>
      <c r="G60" s="20">
        <v>1</v>
      </c>
      <c r="H60" s="21"/>
      <c r="I60" s="21"/>
      <c r="J60" s="28">
        <f t="shared" si="2"/>
        <v>52500</v>
      </c>
    </row>
    <row r="61" spans="1:10" ht="15" thickBot="1" x14ac:dyDescent="0.4">
      <c r="A61" s="9" t="s">
        <v>172</v>
      </c>
      <c r="B61" s="10" t="s">
        <v>173</v>
      </c>
      <c r="C61" s="11"/>
      <c r="D61" s="23">
        <f>SUM(D62:D64)</f>
        <v>32802352.359999999</v>
      </c>
      <c r="E61" s="23">
        <f>SUM(E63:E64)</f>
        <v>6113965</v>
      </c>
      <c r="F61" s="13">
        <f>SUM(F64:F64)</f>
        <v>27568172.359999999</v>
      </c>
      <c r="G61" s="14">
        <f t="shared" si="1"/>
        <v>4.3651521328630434</v>
      </c>
      <c r="H61" s="22"/>
      <c r="I61" s="22"/>
      <c r="J61" s="27">
        <f t="shared" si="2"/>
        <v>32802352.359999999</v>
      </c>
    </row>
    <row r="62" spans="1:10" ht="15" thickBot="1" x14ac:dyDescent="0.4">
      <c r="A62" s="15" t="s">
        <v>174</v>
      </c>
      <c r="B62" s="16" t="s">
        <v>175</v>
      </c>
      <c r="C62" s="17" t="s">
        <v>176</v>
      </c>
      <c r="D62" s="18">
        <v>1700000</v>
      </c>
      <c r="E62" s="18">
        <v>0</v>
      </c>
      <c r="F62" s="19">
        <f t="shared" ref="F62" si="3">+D62-E62</f>
        <v>1700000</v>
      </c>
      <c r="G62" s="20">
        <v>1</v>
      </c>
      <c r="H62" s="21"/>
      <c r="I62" s="21"/>
      <c r="J62" s="28">
        <f t="shared" si="2"/>
        <v>1700000</v>
      </c>
    </row>
    <row r="63" spans="1:10" ht="21.5" thickBot="1" x14ac:dyDescent="0.4">
      <c r="A63" s="15" t="s">
        <v>177</v>
      </c>
      <c r="B63" s="16" t="s">
        <v>178</v>
      </c>
      <c r="C63" s="17" t="s">
        <v>179</v>
      </c>
      <c r="D63" s="18">
        <v>400000</v>
      </c>
      <c r="E63" s="18">
        <v>2979785</v>
      </c>
      <c r="F63" s="19">
        <f t="shared" si="0"/>
        <v>-2579785</v>
      </c>
      <c r="G63" s="20">
        <f t="shared" ref="G63:G64" si="4">+D63/E63-1</f>
        <v>-0.86576212713333345</v>
      </c>
      <c r="H63" s="21"/>
      <c r="I63" s="21"/>
      <c r="J63" s="28">
        <f t="shared" si="2"/>
        <v>400000</v>
      </c>
    </row>
    <row r="64" spans="1:10" ht="42.5" thickBot="1" x14ac:dyDescent="0.4">
      <c r="A64" s="15" t="s">
        <v>180</v>
      </c>
      <c r="B64" s="16" t="s">
        <v>181</v>
      </c>
      <c r="C64" s="17" t="s">
        <v>182</v>
      </c>
      <c r="D64" s="18">
        <v>30702352.359999999</v>
      </c>
      <c r="E64" s="18">
        <v>3134180</v>
      </c>
      <c r="F64" s="19">
        <f t="shared" si="0"/>
        <v>27568172.359999999</v>
      </c>
      <c r="G64" s="20">
        <f t="shared" si="4"/>
        <v>8.795976095820917</v>
      </c>
      <c r="H64" s="21"/>
      <c r="I64" s="21"/>
      <c r="J64" s="28">
        <f t="shared" si="2"/>
        <v>30702352.359999999</v>
      </c>
    </row>
    <row r="65" spans="1:10" ht="15" thickBot="1" x14ac:dyDescent="0.4">
      <c r="A65" s="9">
        <v>6</v>
      </c>
      <c r="B65" s="10" t="s">
        <v>183</v>
      </c>
      <c r="C65" s="11"/>
      <c r="D65" s="12">
        <f>SUM(D66:D72)</f>
        <v>94420851.039999992</v>
      </c>
      <c r="E65" s="12">
        <f>SUM(E66:E72)</f>
        <v>93446201.060000002</v>
      </c>
      <c r="F65" s="13">
        <f>SUM(F66:F72)</f>
        <v>974649.97999999858</v>
      </c>
      <c r="G65" s="14">
        <f t="shared" si="1"/>
        <v>1.0430065309708914E-2</v>
      </c>
      <c r="H65" s="22"/>
      <c r="I65" s="22"/>
      <c r="J65" s="27">
        <f t="shared" si="2"/>
        <v>94420851.039999992</v>
      </c>
    </row>
    <row r="66" spans="1:10" ht="42.5" thickBot="1" x14ac:dyDescent="0.4">
      <c r="A66" s="15" t="s">
        <v>184</v>
      </c>
      <c r="B66" s="16" t="s">
        <v>185</v>
      </c>
      <c r="C66" s="17" t="s">
        <v>186</v>
      </c>
      <c r="D66" s="18">
        <v>19818400</v>
      </c>
      <c r="E66" s="18">
        <v>14830000</v>
      </c>
      <c r="F66" s="19">
        <f t="shared" si="0"/>
        <v>4988400</v>
      </c>
      <c r="G66" s="20">
        <f t="shared" si="1"/>
        <v>0.33637221847606202</v>
      </c>
      <c r="H66" s="21"/>
      <c r="I66" s="21"/>
      <c r="J66" s="28">
        <f t="shared" si="2"/>
        <v>19818400</v>
      </c>
    </row>
    <row r="67" spans="1:10" ht="42.5" thickBot="1" x14ac:dyDescent="0.4">
      <c r="A67" s="15" t="s">
        <v>187</v>
      </c>
      <c r="B67" s="16" t="s">
        <v>188</v>
      </c>
      <c r="C67" s="17" t="s">
        <v>189</v>
      </c>
      <c r="D67" s="18">
        <v>7800000</v>
      </c>
      <c r="E67" s="18">
        <v>10400000</v>
      </c>
      <c r="F67" s="19">
        <f t="shared" si="0"/>
        <v>-2600000</v>
      </c>
      <c r="G67" s="20">
        <f t="shared" si="1"/>
        <v>-0.25</v>
      </c>
      <c r="H67" s="21"/>
      <c r="I67" s="21"/>
      <c r="J67" s="28">
        <f t="shared" si="2"/>
        <v>7800000</v>
      </c>
    </row>
    <row r="68" spans="1:10" ht="21.5" thickBot="1" x14ac:dyDescent="0.4">
      <c r="A68" s="15" t="s">
        <v>190</v>
      </c>
      <c r="B68" s="16" t="s">
        <v>191</v>
      </c>
      <c r="C68" s="17" t="s">
        <v>192</v>
      </c>
      <c r="D68" s="18">
        <v>617457</v>
      </c>
      <c r="E68" s="18">
        <v>617457</v>
      </c>
      <c r="F68" s="19">
        <f t="shared" si="0"/>
        <v>0</v>
      </c>
      <c r="G68" s="20">
        <v>1</v>
      </c>
      <c r="H68" s="21"/>
      <c r="I68" s="21"/>
      <c r="J68" s="28">
        <f t="shared" si="2"/>
        <v>617457</v>
      </c>
    </row>
    <row r="69" spans="1:10" ht="32" thickBot="1" x14ac:dyDescent="0.4">
      <c r="A69" s="15" t="s">
        <v>193</v>
      </c>
      <c r="B69" s="16" t="s">
        <v>194</v>
      </c>
      <c r="C69" s="17" t="s">
        <v>195</v>
      </c>
      <c r="D69" s="18">
        <v>10000000</v>
      </c>
      <c r="E69" s="18">
        <v>10000000</v>
      </c>
      <c r="F69" s="19">
        <f t="shared" si="0"/>
        <v>0</v>
      </c>
      <c r="G69" s="20">
        <f t="shared" si="1"/>
        <v>0</v>
      </c>
      <c r="H69" s="21"/>
      <c r="I69" s="21"/>
      <c r="J69" s="28">
        <f t="shared" si="2"/>
        <v>10000000</v>
      </c>
    </row>
    <row r="70" spans="1:10" ht="21.5" thickBot="1" x14ac:dyDescent="0.4">
      <c r="A70" s="15" t="s">
        <v>196</v>
      </c>
      <c r="B70" s="16" t="s">
        <v>197</v>
      </c>
      <c r="C70" s="17" t="s">
        <v>198</v>
      </c>
      <c r="D70" s="18">
        <v>20000000</v>
      </c>
      <c r="E70" s="18">
        <v>20000000</v>
      </c>
      <c r="F70" s="19">
        <f t="shared" si="0"/>
        <v>0</v>
      </c>
      <c r="G70" s="20">
        <f t="shared" si="1"/>
        <v>0</v>
      </c>
      <c r="H70" s="21"/>
      <c r="I70" s="21"/>
      <c r="J70" s="28">
        <f t="shared" si="2"/>
        <v>20000000</v>
      </c>
    </row>
    <row r="71" spans="1:10" ht="53" thickBot="1" x14ac:dyDescent="0.4">
      <c r="A71" s="15" t="s">
        <v>199</v>
      </c>
      <c r="B71" s="16" t="s">
        <v>200</v>
      </c>
      <c r="C71" s="17" t="s">
        <v>201</v>
      </c>
      <c r="D71" s="18">
        <v>20000000</v>
      </c>
      <c r="E71" s="18">
        <v>20000000</v>
      </c>
      <c r="F71" s="19">
        <f t="shared" si="0"/>
        <v>0</v>
      </c>
      <c r="G71" s="20">
        <f t="shared" ref="G71:G120" si="5">+D71/E71-1</f>
        <v>0</v>
      </c>
      <c r="H71" s="21"/>
      <c r="I71" s="21"/>
      <c r="J71" s="28">
        <f t="shared" ref="J71:J72" si="6">+D71</f>
        <v>20000000</v>
      </c>
    </row>
    <row r="72" spans="1:10" ht="53" thickBot="1" x14ac:dyDescent="0.4">
      <c r="A72" s="15" t="s">
        <v>202</v>
      </c>
      <c r="B72" s="16" t="s">
        <v>203</v>
      </c>
      <c r="C72" s="17" t="s">
        <v>204</v>
      </c>
      <c r="D72" s="18">
        <v>16184994.039999997</v>
      </c>
      <c r="E72" s="18">
        <v>17598744.059999999</v>
      </c>
      <c r="F72" s="19">
        <f t="shared" si="0"/>
        <v>-1413750.0200000014</v>
      </c>
      <c r="G72" s="20">
        <f t="shared" si="5"/>
        <v>-8.0332438222867175E-2</v>
      </c>
      <c r="H72" s="21"/>
      <c r="I72" s="21"/>
      <c r="J72" s="28">
        <f t="shared" si="6"/>
        <v>16184994.039999997</v>
      </c>
    </row>
    <row r="73" spans="1:10" ht="15" thickBot="1" x14ac:dyDescent="0.4">
      <c r="A73" s="15"/>
      <c r="B73" s="16"/>
      <c r="C73" s="17"/>
      <c r="D73" s="18"/>
      <c r="E73" s="18"/>
      <c r="F73" s="19"/>
      <c r="G73" s="20"/>
      <c r="H73" s="21"/>
      <c r="I73" s="21"/>
      <c r="J73" s="29"/>
    </row>
    <row r="74" spans="1:10" ht="15" thickBot="1" x14ac:dyDescent="0.4">
      <c r="A74" s="9"/>
      <c r="B74" s="10" t="s">
        <v>205</v>
      </c>
      <c r="C74" s="11"/>
      <c r="D74" s="12">
        <f>D5+D23+D47+D61+D65</f>
        <v>4482629135.9199991</v>
      </c>
      <c r="E74" s="12">
        <f>E5+E23+E47+E61+E65</f>
        <v>4322573847.3500004</v>
      </c>
      <c r="F74" s="13">
        <f>+D74-E74</f>
        <v>160055288.56999874</v>
      </c>
      <c r="G74" s="14">
        <f>+D74/E74-1</f>
        <v>3.7027774243376443E-2</v>
      </c>
      <c r="H74" s="22"/>
      <c r="I74" s="22"/>
      <c r="J74" s="27">
        <f>J5+J23+J47+J61+J65</f>
        <v>4482629135.9199991</v>
      </c>
    </row>
    <row r="76" spans="1:10" x14ac:dyDescent="0.35">
      <c r="D76" s="24"/>
    </row>
  </sheetData>
  <sheetProtection algorithmName="SHA-512" hashValue="HaOA9l1UZnbEHFF8+8HjMCHC5U452iadiEQZvG0GFdH465sxdfh0uSXX2SeCa61IJ2wJYfwBgIrSsB8GxW2vYg==" saltValue="TXjTdKy/k6rYCoY294eSew==" spinCount="100000" sheet="1" objects="1" scenarios="1"/>
  <mergeCells count="1">
    <mergeCell ref="A2:H2"/>
  </mergeCells>
  <dataValidations count="3">
    <dataValidation allowBlank="1" showInputMessage="1" showErrorMessage="1" error="El documento tiene habilitado la columna &quot;H&quot; para que pueda agregar las observaciones. Gracias " prompt="El documento tiene habilitado la columna &quot;H&quot; para que pueda agregar las observaciones. Gracias " sqref="A5:G74 J74" xr:uid="{CD8F7061-6DC4-4D40-9E69-8A8E5D490384}"/>
    <dataValidation allowBlank="1" showInputMessage="1" showErrorMessage="1" error="El documento tiene habilitado la columna &quot;I&quot; para que pueda agregar las observaciones. Gracias" prompt="El documento tiene habilitado la columna &quot;I&quot; para que pueda agregar las observaciones. Gracias" sqref="A4:G4" xr:uid="{61F5DA05-F933-4BFD-8AB8-39FD3A2FB36C}"/>
    <dataValidation allowBlank="1" showInputMessage="1" showErrorMessage="1" prompt="El documento tiene habilitado la columna &quot;H&quot; para que pueda agregar las observaciones. Gracias" sqref="H4:I74 J4:J73" xr:uid="{060C2EE9-F099-47B0-8BA4-3F2993CE6741}"/>
  </dataValidations>
  <pageMargins left="0.7" right="0.7" top="0.75" bottom="0.75" header="0.3" footer="0.3"/>
  <headerFooter>
    <oddFooter>&amp;C_x000D_&amp;1#&amp;"Calibri"&amp;10&amp;K000000 Uso Interno</oddFooter>
  </headerFooter>
  <ignoredErrors>
    <ignoredError sqref="J6 J7:J74" unlockedFormula="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00B1EBAC9608746A03E54D810261FE3" ma:contentTypeVersion="2" ma:contentTypeDescription="Crear nuevo documento." ma:contentTypeScope="" ma:versionID="b074b07db78457deb1ca3adecdf634ea">
  <xsd:schema xmlns:xsd="http://www.w3.org/2001/XMLSchema" xmlns:xs="http://www.w3.org/2001/XMLSchema" xmlns:p="http://schemas.microsoft.com/office/2006/metadata/properties" xmlns:ns2="cd5e849a-c218-4d82-870e-2a39b48a01b7" xmlns:ns3="dbb02e33-bfb5-405a-9ed6-7a97e7856582" targetNamespace="http://schemas.microsoft.com/office/2006/metadata/properties" ma:root="true" ma:fieldsID="a8cf61cf29c346d78a353c42bc6c4784" ns2:_="" ns3:_="">
    <xsd:import namespace="cd5e849a-c218-4d82-870e-2a39b48a01b7"/>
    <xsd:import namespace="dbb02e33-bfb5-405a-9ed6-7a97e7856582"/>
    <xsd:element name="properties">
      <xsd:complexType>
        <xsd:sequence>
          <xsd:element name="documentManagement">
            <xsd:complexType>
              <xsd:all>
                <xsd:element ref="ns2:SharedWithUsers" minOccurs="0"/>
                <xsd:element ref="ns3:An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5e849a-c218-4d82-870e-2a39b48a01b7"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bb02e33-bfb5-405a-9ed6-7a97e7856582" elementFormDefault="qualified">
    <xsd:import namespace="http://schemas.microsoft.com/office/2006/documentManagement/types"/>
    <xsd:import namespace="http://schemas.microsoft.com/office/infopath/2007/PartnerControls"/>
    <xsd:element name="Anno" ma:index="9" nillable="true" ma:displayName="Año" ma:format="Dropdown" ma:internalName="Anno">
      <xsd:simpleType>
        <xsd:restriction base="dms:Choice">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2021"/>
          <xsd:enumeration value="2022"/>
          <xsd:enumeration value="2023"/>
          <xsd:enumeration value="2024"/>
          <xsd:enumeration value="202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Anno xmlns="dbb02e33-bfb5-405a-9ed6-7a97e7856582">2024</Anno>
  </documentManagement>
</p:properties>
</file>

<file path=customXml/itemProps1.xml><?xml version="1.0" encoding="utf-8"?>
<ds:datastoreItem xmlns:ds="http://schemas.openxmlformats.org/officeDocument/2006/customXml" ds:itemID="{5F8706A4-33EE-446A-875A-1544566F8B12}"/>
</file>

<file path=customXml/itemProps2.xml><?xml version="1.0" encoding="utf-8"?>
<ds:datastoreItem xmlns:ds="http://schemas.openxmlformats.org/officeDocument/2006/customXml" ds:itemID="{706E451C-7081-45D6-B878-B9EB65784228}"/>
</file>

<file path=customXml/itemProps3.xml><?xml version="1.0" encoding="utf-8"?>
<ds:datastoreItem xmlns:ds="http://schemas.openxmlformats.org/officeDocument/2006/customXml" ds:itemID="{A13F0394-7A14-4A2D-A182-16BEC133DDC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Sugese</vt:lpstr>
    </vt:vector>
  </TitlesOfParts>
  <Company>Banco Central de Costa Rica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Resultados del envío a consulta del presupuesto SUGESE 2025</dc:title>
  <dc:creator>SOLANO LOPEZ WILBERTH FRANCISCO</dc:creator>
  <cp:lastModifiedBy>SOLANO LOPEZ WILBERTH FRANCISCO</cp:lastModifiedBy>
  <dcterms:created xsi:type="dcterms:W3CDTF">2024-09-30T17:28:43Z</dcterms:created>
  <dcterms:modified xsi:type="dcterms:W3CDTF">2024-09-30T17:46:13Z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b8b4be34-365a-4a68-b9fb-75c1b6874315_Enabled">
    <vt:lpwstr>true</vt:lpwstr>
  </property>
  <property fmtid="{D5CDD505-2E9C-101B-9397-08002B2CF9AE}" pid="3" name="MSIP_Label_b8b4be34-365a-4a68-b9fb-75c1b6874315_SetDate">
    <vt:lpwstr>2024-09-30T17:38:00Z</vt:lpwstr>
  </property>
  <property fmtid="{D5CDD505-2E9C-101B-9397-08002B2CF9AE}" pid="4" name="MSIP_Label_b8b4be34-365a-4a68-b9fb-75c1b6874315_Method">
    <vt:lpwstr>Standard</vt:lpwstr>
  </property>
  <property fmtid="{D5CDD505-2E9C-101B-9397-08002B2CF9AE}" pid="5" name="MSIP_Label_b8b4be34-365a-4a68-b9fb-75c1b6874315_Name">
    <vt:lpwstr>b8b4be34-365a-4a68-b9fb-75c1b6874315</vt:lpwstr>
  </property>
  <property fmtid="{D5CDD505-2E9C-101B-9397-08002B2CF9AE}" pid="6" name="MSIP_Label_b8b4be34-365a-4a68-b9fb-75c1b6874315_SiteId">
    <vt:lpwstr>618d0a45-25a6-4618-9f80-8f70a435ee52</vt:lpwstr>
  </property>
  <property fmtid="{D5CDD505-2E9C-101B-9397-08002B2CF9AE}" pid="7" name="MSIP_Label_b8b4be34-365a-4a68-b9fb-75c1b6874315_ActionId">
    <vt:lpwstr>dbdf3ce6-2bef-4a5c-b08a-1b8905128f43</vt:lpwstr>
  </property>
  <property fmtid="{D5CDD505-2E9C-101B-9397-08002B2CF9AE}" pid="8" name="MSIP_Label_b8b4be34-365a-4a68-b9fb-75c1b6874315_ContentBits">
    <vt:lpwstr>2</vt:lpwstr>
  </property>
  <property fmtid="{D5CDD505-2E9C-101B-9397-08002B2CF9AE}" pid="9" name="ContentTypeId">
    <vt:lpwstr>0x010100C00B1EBAC9608746A03E54D810261FE3</vt:lpwstr>
  </property>
</Properties>
</file>