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bra3\PersonalesSUGESE$\solanolw\2021\Presupuesto\"/>
    </mc:Choice>
  </mc:AlternateContent>
  <bookViews>
    <workbookView xWindow="30" yWindow="630" windowWidth="20460" windowHeight="10890" tabRatio="751" firstSheet="1" activeTab="1"/>
  </bookViews>
  <sheets>
    <sheet name="Presupuesto Detallado)" sheetId="18" state="hidden" r:id="rId1"/>
    <sheet name="Observaciones recibidas" sheetId="20" r:id="rId2"/>
    <sheet name="Principales Rubros BCCR" sheetId="19" state="hidden" r:id="rId3"/>
  </sheets>
  <definedNames>
    <definedName name="_xlnm._FilterDatabase" localSheetId="1" hidden="1">'Observaciones recibidas'!$B$5:$J$69</definedName>
    <definedName name="_xlnm._FilterDatabase" localSheetId="2" hidden="1">'Principales Rubros BCCR'!$B$6:$L$79</definedName>
    <definedName name="_xlnm.Print_Area" localSheetId="1">'Observaciones recibidas'!$B$6:$G$74</definedName>
    <definedName name="_xlnm.Print_Area" localSheetId="0">'Presupuesto Detallado)'!$A$7:$I$225</definedName>
    <definedName name="_xlnm.Print_Area" localSheetId="2">'Principales Rubros BCCR'!$B$7:$I$80</definedName>
    <definedName name="base" localSheetId="1">#REF!</definedName>
    <definedName name="base" localSheetId="2">#REF!</definedName>
    <definedName name="base">#REF!</definedName>
    <definedName name="pro" localSheetId="1">#REF!</definedName>
    <definedName name="pro" localSheetId="2">#REF!</definedName>
    <definedName name="pro">#REF!</definedName>
    <definedName name="_xlnm.Print_Titles" localSheetId="1">'Observaciones recibidas'!$1:$5</definedName>
    <definedName name="_xlnm.Print_Titles" localSheetId="0">'Presupuesto Detallado)'!$1:$6</definedName>
    <definedName name="_xlnm.Print_Titles" localSheetId="2">'Principales Rubros BCCR'!$1:$6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9" i="19" l="1"/>
  <c r="H79" i="19"/>
  <c r="I78" i="19"/>
  <c r="H78" i="19"/>
  <c r="I77" i="19"/>
  <c r="H77" i="19"/>
  <c r="I76" i="19"/>
  <c r="H76" i="19"/>
  <c r="I75" i="19"/>
  <c r="H75" i="19"/>
  <c r="I74" i="19"/>
  <c r="H74" i="19"/>
  <c r="H73" i="19" s="1"/>
  <c r="G73" i="19"/>
  <c r="I73" i="19" s="1"/>
  <c r="F73" i="19"/>
  <c r="I72" i="19"/>
  <c r="H72" i="19"/>
  <c r="H69" i="19" s="1"/>
  <c r="I71" i="19"/>
  <c r="H71" i="19"/>
  <c r="I70" i="19"/>
  <c r="H70" i="19"/>
  <c r="G69" i="19"/>
  <c r="F69" i="19"/>
  <c r="I69" i="19" s="1"/>
  <c r="I68" i="19"/>
  <c r="H68" i="19"/>
  <c r="I67" i="19"/>
  <c r="H67" i="19"/>
  <c r="I66" i="19"/>
  <c r="H66" i="19"/>
  <c r="I65" i="19"/>
  <c r="H65" i="19"/>
  <c r="I64" i="19"/>
  <c r="H64" i="19"/>
  <c r="I63" i="19"/>
  <c r="H63" i="19"/>
  <c r="I62" i="19"/>
  <c r="H62" i="19"/>
  <c r="I61" i="19"/>
  <c r="H61" i="19"/>
  <c r="I60" i="19"/>
  <c r="H60" i="19"/>
  <c r="I59" i="19"/>
  <c r="H59" i="19"/>
  <c r="I58" i="19"/>
  <c r="H58" i="19"/>
  <c r="I57" i="19"/>
  <c r="H57" i="19"/>
  <c r="I56" i="19"/>
  <c r="H56" i="19"/>
  <c r="I55" i="19"/>
  <c r="H55" i="19"/>
  <c r="I54" i="19"/>
  <c r="H54" i="19"/>
  <c r="I53" i="19"/>
  <c r="H53" i="19"/>
  <c r="G53" i="19"/>
  <c r="F53" i="19"/>
  <c r="I52" i="19"/>
  <c r="H52" i="19"/>
  <c r="I51" i="19"/>
  <c r="H51" i="19"/>
  <c r="I50" i="19"/>
  <c r="H50" i="19"/>
  <c r="I49" i="19"/>
  <c r="H49" i="19"/>
  <c r="I48" i="19"/>
  <c r="H48" i="19"/>
  <c r="I47" i="19"/>
  <c r="H47" i="19"/>
  <c r="I46" i="19"/>
  <c r="H46" i="19"/>
  <c r="I45" i="19"/>
  <c r="H45" i="19"/>
  <c r="I44" i="19"/>
  <c r="H44" i="19"/>
  <c r="I43" i="19"/>
  <c r="H43" i="19"/>
  <c r="I42" i="19"/>
  <c r="H42" i="19"/>
  <c r="I41" i="19"/>
  <c r="H41" i="19"/>
  <c r="I40" i="19"/>
  <c r="H40" i="19"/>
  <c r="I39" i="19"/>
  <c r="H39" i="19"/>
  <c r="I38" i="19"/>
  <c r="H38" i="19"/>
  <c r="I37" i="19"/>
  <c r="H37" i="19"/>
  <c r="I36" i="19"/>
  <c r="H36" i="19"/>
  <c r="I35" i="19"/>
  <c r="H35" i="19"/>
  <c r="I34" i="19"/>
  <c r="H34" i="19"/>
  <c r="I33" i="19"/>
  <c r="H33" i="19"/>
  <c r="I32" i="19"/>
  <c r="H32" i="19"/>
  <c r="I31" i="19"/>
  <c r="H31" i="19"/>
  <c r="I30" i="19"/>
  <c r="H30" i="19"/>
  <c r="I29" i="19"/>
  <c r="H29" i="19"/>
  <c r="I28" i="19"/>
  <c r="H28" i="19"/>
  <c r="I27" i="19"/>
  <c r="H27" i="19"/>
  <c r="I26" i="19"/>
  <c r="H26" i="19"/>
  <c r="G26" i="19"/>
  <c r="F26" i="19"/>
  <c r="I25" i="19"/>
  <c r="H25" i="19"/>
  <c r="I24" i="19"/>
  <c r="H24" i="19"/>
  <c r="I23" i="19"/>
  <c r="H23" i="19"/>
  <c r="I22" i="19"/>
  <c r="H22" i="19"/>
  <c r="I21" i="19"/>
  <c r="H21" i="19"/>
  <c r="I20" i="19"/>
  <c r="H20" i="19"/>
  <c r="I19" i="19"/>
  <c r="H19" i="19"/>
  <c r="I18" i="19"/>
  <c r="H18" i="19"/>
  <c r="I17" i="19"/>
  <c r="H17" i="19"/>
  <c r="I16" i="19"/>
  <c r="H16" i="19"/>
  <c r="I15" i="19"/>
  <c r="H15" i="19"/>
  <c r="I14" i="19"/>
  <c r="H14" i="19"/>
  <c r="I13" i="19"/>
  <c r="H13" i="19"/>
  <c r="I12" i="19"/>
  <c r="H12" i="19"/>
  <c r="I11" i="19"/>
  <c r="H11" i="19"/>
  <c r="I10" i="19"/>
  <c r="H10" i="19"/>
  <c r="I9" i="19"/>
  <c r="H9" i="19"/>
  <c r="I8" i="19"/>
  <c r="H8" i="19"/>
  <c r="I7" i="19"/>
  <c r="H7" i="19"/>
  <c r="G7" i="19"/>
  <c r="F7" i="19"/>
  <c r="J69" i="20"/>
  <c r="G69" i="20"/>
  <c r="F69" i="20"/>
  <c r="J68" i="20"/>
  <c r="G68" i="20"/>
  <c r="F68" i="20"/>
  <c r="J67" i="20"/>
  <c r="G67" i="20"/>
  <c r="F67" i="20"/>
  <c r="J66" i="20"/>
  <c r="G66" i="20"/>
  <c r="F66" i="20"/>
  <c r="J65" i="20"/>
  <c r="G65" i="20"/>
  <c r="F65" i="20"/>
  <c r="J64" i="20"/>
  <c r="G64" i="20"/>
  <c r="F64" i="20"/>
  <c r="E63" i="20"/>
  <c r="D63" i="20"/>
  <c r="J62" i="20"/>
  <c r="J60" i="20" s="1"/>
  <c r="G62" i="20"/>
  <c r="F62" i="20"/>
  <c r="J61" i="20"/>
  <c r="G61" i="20"/>
  <c r="F61" i="20"/>
  <c r="E60" i="20"/>
  <c r="D60" i="20"/>
  <c r="J59" i="20"/>
  <c r="G59" i="20"/>
  <c r="F59" i="20"/>
  <c r="J58" i="20"/>
  <c r="G58" i="20"/>
  <c r="F58" i="20"/>
  <c r="J57" i="20"/>
  <c r="G57" i="20"/>
  <c r="F57" i="20"/>
  <c r="J56" i="20"/>
  <c r="G56" i="20"/>
  <c r="F56" i="20"/>
  <c r="J55" i="20"/>
  <c r="G55" i="20"/>
  <c r="F55" i="20"/>
  <c r="J54" i="20"/>
  <c r="G54" i="20"/>
  <c r="F54" i="20"/>
  <c r="J53" i="20"/>
  <c r="G53" i="20"/>
  <c r="F53" i="20"/>
  <c r="J52" i="20"/>
  <c r="G52" i="20"/>
  <c r="F52" i="20"/>
  <c r="J51" i="20"/>
  <c r="F51" i="20"/>
  <c r="J50" i="20"/>
  <c r="G50" i="20"/>
  <c r="F50" i="20"/>
  <c r="J49" i="20"/>
  <c r="F49" i="20"/>
  <c r="J48" i="20"/>
  <c r="G48" i="20"/>
  <c r="F48" i="20"/>
  <c r="E47" i="20"/>
  <c r="G47" i="20" s="1"/>
  <c r="D47" i="20"/>
  <c r="J46" i="20"/>
  <c r="G46" i="20"/>
  <c r="F46" i="20"/>
  <c r="J45" i="20"/>
  <c r="F45" i="20"/>
  <c r="J44" i="20"/>
  <c r="G44" i="20"/>
  <c r="F44" i="20"/>
  <c r="J43" i="20"/>
  <c r="G43" i="20"/>
  <c r="F43" i="20"/>
  <c r="J42" i="20"/>
  <c r="G42" i="20"/>
  <c r="F42" i="20"/>
  <c r="J41" i="20"/>
  <c r="G41" i="20"/>
  <c r="F41" i="20"/>
  <c r="J40" i="20"/>
  <c r="G40" i="20"/>
  <c r="F40" i="20"/>
  <c r="J39" i="20"/>
  <c r="G39" i="20"/>
  <c r="F39" i="20"/>
  <c r="J38" i="20"/>
  <c r="G38" i="20"/>
  <c r="F38" i="20"/>
  <c r="J37" i="20"/>
  <c r="G37" i="20"/>
  <c r="F37" i="20"/>
  <c r="J36" i="20"/>
  <c r="G36" i="20"/>
  <c r="F36" i="20"/>
  <c r="J35" i="20"/>
  <c r="G35" i="20"/>
  <c r="F35" i="20"/>
  <c r="J34" i="20"/>
  <c r="G34" i="20"/>
  <c r="F34" i="20"/>
  <c r="J33" i="20"/>
  <c r="G33" i="20"/>
  <c r="F33" i="20"/>
  <c r="J32" i="20"/>
  <c r="G32" i="20"/>
  <c r="F32" i="20"/>
  <c r="J31" i="20"/>
  <c r="G31" i="20"/>
  <c r="F31" i="20"/>
  <c r="J30" i="20"/>
  <c r="G30" i="20"/>
  <c r="F30" i="20"/>
  <c r="J29" i="20"/>
  <c r="G29" i="20"/>
  <c r="F29" i="20"/>
  <c r="J28" i="20"/>
  <c r="G28" i="20"/>
  <c r="F28" i="20"/>
  <c r="J27" i="20"/>
  <c r="G27" i="20"/>
  <c r="F27" i="20"/>
  <c r="J26" i="20"/>
  <c r="G26" i="20"/>
  <c r="F26" i="20"/>
  <c r="J25" i="20"/>
  <c r="J24" i="20" s="1"/>
  <c r="G25" i="20"/>
  <c r="F25" i="20"/>
  <c r="E24" i="20"/>
  <c r="D24" i="20"/>
  <c r="J23" i="20"/>
  <c r="G23" i="20"/>
  <c r="F23" i="20"/>
  <c r="J22" i="20"/>
  <c r="G22" i="20"/>
  <c r="F22" i="20"/>
  <c r="J21" i="20"/>
  <c r="G21" i="20"/>
  <c r="F21" i="20"/>
  <c r="J20" i="20"/>
  <c r="G20" i="20"/>
  <c r="F20" i="20"/>
  <c r="J19" i="20"/>
  <c r="G19" i="20"/>
  <c r="F19" i="20"/>
  <c r="J18" i="20"/>
  <c r="G18" i="20"/>
  <c r="F18" i="20"/>
  <c r="J17" i="20"/>
  <c r="G17" i="20"/>
  <c r="F17" i="20"/>
  <c r="J16" i="20"/>
  <c r="G16" i="20"/>
  <c r="F16" i="20"/>
  <c r="J15" i="20"/>
  <c r="G15" i="20"/>
  <c r="F15" i="20"/>
  <c r="J14" i="20"/>
  <c r="G14" i="20"/>
  <c r="F14" i="20"/>
  <c r="J13" i="20"/>
  <c r="G13" i="20"/>
  <c r="F13" i="20"/>
  <c r="J12" i="20"/>
  <c r="G12" i="20"/>
  <c r="F12" i="20"/>
  <c r="J11" i="20"/>
  <c r="G11" i="20"/>
  <c r="F11" i="20"/>
  <c r="J10" i="20"/>
  <c r="G10" i="20"/>
  <c r="F10" i="20"/>
  <c r="J9" i="20"/>
  <c r="G9" i="20"/>
  <c r="F9" i="20"/>
  <c r="J8" i="20"/>
  <c r="G8" i="20"/>
  <c r="F8" i="20"/>
  <c r="J7" i="20"/>
  <c r="G7" i="20"/>
  <c r="G6" i="20" s="1"/>
  <c r="F7" i="20"/>
  <c r="E6" i="20"/>
  <c r="D6" i="20"/>
  <c r="G219" i="18"/>
  <c r="H217" i="18" s="1"/>
  <c r="H214" i="18"/>
  <c r="G210" i="18"/>
  <c r="H208" i="18"/>
  <c r="G204" i="18"/>
  <c r="H202" i="18" s="1"/>
  <c r="I200" i="18" s="1"/>
  <c r="G197" i="18"/>
  <c r="H195" i="18" s="1"/>
  <c r="G188" i="18"/>
  <c r="H183" i="18" s="1"/>
  <c r="I181" i="18" s="1"/>
  <c r="H170" i="18"/>
  <c r="H165" i="18"/>
  <c r="H156" i="18"/>
  <c r="H152" i="18"/>
  <c r="H146" i="18"/>
  <c r="I144" i="18"/>
  <c r="H140" i="18"/>
  <c r="H137" i="18"/>
  <c r="G128" i="18"/>
  <c r="H126" i="18" s="1"/>
  <c r="G116" i="18"/>
  <c r="H114" i="18" s="1"/>
  <c r="G111" i="18"/>
  <c r="H109" i="18"/>
  <c r="G106" i="18"/>
  <c r="G104" i="18"/>
  <c r="G101" i="18"/>
  <c r="H99" i="18" s="1"/>
  <c r="G94" i="18"/>
  <c r="G91" i="18"/>
  <c r="H85" i="18" s="1"/>
  <c r="G81" i="18"/>
  <c r="H75" i="18" s="1"/>
  <c r="G77" i="18"/>
  <c r="G67" i="18"/>
  <c r="G64" i="18"/>
  <c r="G62" i="18"/>
  <c r="H60" i="18" s="1"/>
  <c r="I51" i="18" s="1"/>
  <c r="H53" i="18"/>
  <c r="H47" i="18"/>
  <c r="H40" i="18"/>
  <c r="H32" i="18"/>
  <c r="G27" i="18"/>
  <c r="G24" i="18"/>
  <c r="H21" i="18" s="1"/>
  <c r="G18" i="18"/>
  <c r="G16" i="18"/>
  <c r="H14" i="18" s="1"/>
  <c r="G11" i="18"/>
  <c r="H9" i="18"/>
  <c r="J63" i="20" l="1"/>
  <c r="E70" i="20"/>
  <c r="G24" i="20"/>
  <c r="F24" i="20"/>
  <c r="G60" i="20"/>
  <c r="D70" i="20"/>
  <c r="F60" i="20"/>
  <c r="G63" i="20"/>
  <c r="F6" i="20"/>
  <c r="J6" i="20"/>
  <c r="J47" i="20"/>
  <c r="F63" i="20"/>
  <c r="F47" i="20"/>
  <c r="I7" i="18"/>
  <c r="I225" i="18" s="1"/>
  <c r="F70" i="20" l="1"/>
  <c r="J70" i="20"/>
</calcChain>
</file>

<file path=xl/sharedStrings.xml><?xml version="1.0" encoding="utf-8"?>
<sst xmlns="http://schemas.openxmlformats.org/spreadsheetml/2006/main" count="811" uniqueCount="446">
  <si>
    <t>Seguro de daños</t>
  </si>
  <si>
    <t>CAPACITACIÓN Y PROTOCOLO</t>
  </si>
  <si>
    <t>1.07.01</t>
  </si>
  <si>
    <t>Actividades de capacitación</t>
  </si>
  <si>
    <t>Alquiler de equipo, sala o local para capacitación</t>
  </si>
  <si>
    <t xml:space="preserve">Alimentación para participantes en eventos de capacitación </t>
  </si>
  <si>
    <t>Contrataciones de instructores y de personal de apoyo</t>
  </si>
  <si>
    <t>Suscripciones a congresos, seminarios y similares</t>
  </si>
  <si>
    <t>1.07.02</t>
  </si>
  <si>
    <t xml:space="preserve">Actividades protocolarias y sociales </t>
  </si>
  <si>
    <t>1.07.03</t>
  </si>
  <si>
    <t>Gastos de representación institucional</t>
  </si>
  <si>
    <t>Superintendente</t>
  </si>
  <si>
    <t>MANTENIMIENTO Y REPARACIÓN</t>
  </si>
  <si>
    <t>1.08.01</t>
  </si>
  <si>
    <t xml:space="preserve">Mantenimiento de edificios y locales </t>
  </si>
  <si>
    <t>1.08.05</t>
  </si>
  <si>
    <t xml:space="preserve">Mantenimiento y reparación de equipo de transporte </t>
  </si>
  <si>
    <t>1.08.07</t>
  </si>
  <si>
    <t xml:space="preserve">Mantenimiento y reparación de equipo y mobiliario de oficina </t>
  </si>
  <si>
    <t>1.08.08</t>
  </si>
  <si>
    <t>Mantenimiento y reparación de equipo de cómputo y  sistemas de información</t>
  </si>
  <si>
    <t>SERVICIOS DIVERSOS</t>
  </si>
  <si>
    <t>1.99.99</t>
  </si>
  <si>
    <t>Otros servicios no especificados</t>
  </si>
  <si>
    <t xml:space="preserve">MATERIALES Y SUMINISTROS </t>
  </si>
  <si>
    <t>2 .01</t>
  </si>
  <si>
    <t xml:space="preserve">PRODUCTOS QUÍMICOS Y CONEXOS </t>
  </si>
  <si>
    <t>2.01.01</t>
  </si>
  <si>
    <t>Combustibles y lubricantes</t>
  </si>
  <si>
    <t>2.01.02</t>
  </si>
  <si>
    <t>Productos farmacéuticos y medicinales</t>
  </si>
  <si>
    <t>2.01.04</t>
  </si>
  <si>
    <t>Tintas, pinturas y diluyentes</t>
  </si>
  <si>
    <t>ALIMENTOS Y PRODUCTOS AGROPECUARIOS</t>
  </si>
  <si>
    <t>2.02.03</t>
  </si>
  <si>
    <t>Alimentos y bebidas</t>
  </si>
  <si>
    <t xml:space="preserve">MATERIALES Y PRODUCTOS DE USO EN LA CONSTRUCCIÓN Y MANTENIMIENTO </t>
  </si>
  <si>
    <t>2.03.01</t>
  </si>
  <si>
    <t xml:space="preserve">Materiales y productos metálicos </t>
  </si>
  <si>
    <t>2.03.02</t>
  </si>
  <si>
    <t>Materiales y productos minerales y asfálticos</t>
  </si>
  <si>
    <t>2.03.03</t>
  </si>
  <si>
    <t>Madera y sus derivados</t>
  </si>
  <si>
    <t>2.03.04</t>
  </si>
  <si>
    <t>Materiales y productos eléctricos, telefónicos y de cómputo</t>
  </si>
  <si>
    <t>2.03.99</t>
  </si>
  <si>
    <t xml:space="preserve">Otros materiales y productos de uso en la construcción </t>
  </si>
  <si>
    <t>HERRAMIENTAS, REPUESTOS Y ACCESORIOS</t>
  </si>
  <si>
    <t>2.04.01</t>
  </si>
  <si>
    <t>Herramientas e instrumentos</t>
  </si>
  <si>
    <t>2.04.02</t>
  </si>
  <si>
    <t>Repuestos y accesorios</t>
  </si>
  <si>
    <t>ÚTILES,  MATERIALES Y  SUMINISTROS DIVERSOS</t>
  </si>
  <si>
    <t>2.99.01</t>
  </si>
  <si>
    <t xml:space="preserve">Útiles y materiales de oficina y cómputo </t>
  </si>
  <si>
    <t>2.99.03</t>
  </si>
  <si>
    <t xml:space="preserve">Productos de papel, cartón e impresos </t>
  </si>
  <si>
    <t xml:space="preserve">0.03.99  </t>
  </si>
  <si>
    <t>Otros incentivos salariales</t>
  </si>
  <si>
    <t>0.03.04</t>
  </si>
  <si>
    <t>2.99.04</t>
  </si>
  <si>
    <t>Textiles y vestuario</t>
  </si>
  <si>
    <t>2.99.05</t>
  </si>
  <si>
    <t xml:space="preserve">Útiles y materiales de limpieza </t>
  </si>
  <si>
    <t>2.99.07</t>
  </si>
  <si>
    <t xml:space="preserve">Útiles y materiales de cocina y comedor </t>
  </si>
  <si>
    <t>2.99.99</t>
  </si>
  <si>
    <t>Otros útiles, materiales y suministros</t>
  </si>
  <si>
    <t xml:space="preserve">BIENES DURADEROS </t>
  </si>
  <si>
    <t>MAQUINARIA, EQUIPO Y MOBILIARIO</t>
  </si>
  <si>
    <t>5.01.02</t>
  </si>
  <si>
    <t xml:space="preserve">Equipo de transporte </t>
  </si>
  <si>
    <t>5.01.04</t>
  </si>
  <si>
    <t xml:space="preserve">Equipo y mobiliario de oficina </t>
  </si>
  <si>
    <t>5.01.05</t>
  </si>
  <si>
    <t xml:space="preserve">Equipo y programas de  cómputo </t>
  </si>
  <si>
    <t>Hardware</t>
  </si>
  <si>
    <t>Software (compra de paquetes elaborados)</t>
  </si>
  <si>
    <t>5.01.06</t>
  </si>
  <si>
    <t xml:space="preserve">Equipo sanitario, de laboratorio e investigación </t>
  </si>
  <si>
    <t>5.01.07</t>
  </si>
  <si>
    <t xml:space="preserve">Equipo y mobiliario educacional, deportivo y recreativo </t>
  </si>
  <si>
    <t>5.01.99</t>
  </si>
  <si>
    <t xml:space="preserve">Maquinaria y equipo diverso </t>
  </si>
  <si>
    <t xml:space="preserve">TRANSFERENCIAS CORRIENTES </t>
  </si>
  <si>
    <t>TRANSFERENCIAS CORRIENTES A PERSONAS</t>
  </si>
  <si>
    <t>6.02.01</t>
  </si>
  <si>
    <t xml:space="preserve">Becas a funcionarios  </t>
  </si>
  <si>
    <t>Capacitación en territorio nacional</t>
  </si>
  <si>
    <t>PRESTACIONES</t>
  </si>
  <si>
    <t>6.03.01</t>
  </si>
  <si>
    <t>Preaviso y cesantía</t>
  </si>
  <si>
    <t>6.03.99</t>
  </si>
  <si>
    <t>Otras prestaciones a terceras personas</t>
  </si>
  <si>
    <t>TRANSFERENCIAS CORRIENTES AL SECTOR EXTERNO</t>
  </si>
  <si>
    <t>6.07.01</t>
  </si>
  <si>
    <t>Transferencias corrientes a organismos internacionales</t>
  </si>
  <si>
    <t>Conferencia internacional de la Seguridad Social (CISS)</t>
  </si>
  <si>
    <t>Servicio de Telecomunicaciones</t>
  </si>
  <si>
    <t>Información</t>
  </si>
  <si>
    <t>Seguros, reaseguros y otras obligaciones</t>
  </si>
  <si>
    <t>Becas a funcionarios</t>
  </si>
  <si>
    <t>Asociación internacional de Organismos de Supervisión (AIOS)</t>
  </si>
  <si>
    <t>Organismo Internacional de Sistemas de Pensiones (IOPS)</t>
  </si>
  <si>
    <t>REMUNERACIONES</t>
  </si>
  <si>
    <t>SERVICIOS</t>
  </si>
  <si>
    <t>BIENES DURADEROS</t>
  </si>
  <si>
    <t>CÓDIGO</t>
  </si>
  <si>
    <t>OBJETO DEL GASTO</t>
  </si>
  <si>
    <t>CUENTA</t>
  </si>
  <si>
    <t>TOTAL</t>
  </si>
  <si>
    <t>Salario escolar</t>
  </si>
  <si>
    <t>Tiempo extraordinario</t>
  </si>
  <si>
    <t>MATERIALES Y SUMINISTROS</t>
  </si>
  <si>
    <t>TRANSFERENCIAS CORRIENTES</t>
  </si>
  <si>
    <t>Prestaciones legales</t>
  </si>
  <si>
    <t>Otros alquileres</t>
  </si>
  <si>
    <t>Impresión, encuadernación y otros</t>
  </si>
  <si>
    <t>Servicio de agua y alcantarillado</t>
  </si>
  <si>
    <t>5</t>
  </si>
  <si>
    <t>Otros</t>
  </si>
  <si>
    <t>Otros servicios</t>
  </si>
  <si>
    <t>Subsidio por incapacidades</t>
  </si>
  <si>
    <t>Cuotas a Organismos Internacionales</t>
  </si>
  <si>
    <t>Prohibición</t>
  </si>
  <si>
    <t>0</t>
  </si>
  <si>
    <t xml:space="preserve">REMUNERACIONES </t>
  </si>
  <si>
    <t xml:space="preserve">REMUNERACIONES BÁSICAS </t>
  </si>
  <si>
    <t>0.01.01</t>
  </si>
  <si>
    <t xml:space="preserve">Sueldos para cargos fijos </t>
  </si>
  <si>
    <t xml:space="preserve">REMUNERACIONES EVENTUALES </t>
  </si>
  <si>
    <t>0.02.01</t>
  </si>
  <si>
    <t xml:space="preserve">Tiempo extraordinario </t>
  </si>
  <si>
    <t>0.02.02</t>
  </si>
  <si>
    <t>Recargo de funciones</t>
  </si>
  <si>
    <t>Recargos</t>
  </si>
  <si>
    <t>INCENTIVOS SALARIALES</t>
  </si>
  <si>
    <t xml:space="preserve">0.03.01 </t>
  </si>
  <si>
    <t>Retribución por años servidos</t>
  </si>
  <si>
    <t xml:space="preserve">0.03.02  </t>
  </si>
  <si>
    <t>Restricción al ejercicio liberal de la profesión</t>
  </si>
  <si>
    <t>Dedicación exclusiva</t>
  </si>
  <si>
    <t xml:space="preserve">0.03.03  </t>
  </si>
  <si>
    <t>Decimotercer mes</t>
  </si>
  <si>
    <t xml:space="preserve">CONTRIBUCIONES PATRONALES AL DESARROLLO Y LA SEGURIDAD SOCIAL </t>
  </si>
  <si>
    <t>0.04.01</t>
  </si>
  <si>
    <t xml:space="preserve">0.04.02 </t>
  </si>
  <si>
    <t xml:space="preserve">Contribución Patronal al Instituto Mixto de Ayuda Social </t>
  </si>
  <si>
    <t xml:space="preserve">0.04.03  </t>
  </si>
  <si>
    <t>Contribución Patronal al Instituto Nacional de Aprendizaje</t>
  </si>
  <si>
    <t xml:space="preserve">0.04.04 </t>
  </si>
  <si>
    <t xml:space="preserve">Contribución Patronal al Fondo de Desarrollo Social y Asignaciones Familiares </t>
  </si>
  <si>
    <t>0.04.05</t>
  </si>
  <si>
    <t>Contribución Patronal al Banco Popular y de Desarrollo Comunal</t>
  </si>
  <si>
    <t>CONTRIBUCIONES PATRONALES A FONDOS DE PENSIONES  Y OTROS FONDOS DE CAPITALIZACIÓN</t>
  </si>
  <si>
    <t xml:space="preserve">0.05.01 </t>
  </si>
  <si>
    <t>0.05.02</t>
  </si>
  <si>
    <t xml:space="preserve">Aporte Patronal al Régimen Obligatorio de Pensiones Complementarias </t>
  </si>
  <si>
    <t>0.05.03</t>
  </si>
  <si>
    <t xml:space="preserve">Aporte Patronal al Fondo de Capitalización Laboral  </t>
  </si>
  <si>
    <t>0.05.05</t>
  </si>
  <si>
    <r>
      <t xml:space="preserve">Contribución Patronal a fondos administrados por entes privados, </t>
    </r>
    <r>
      <rPr>
        <b/>
        <sz val="8"/>
        <rFont val="Arial"/>
        <family val="2"/>
      </rPr>
      <t>(5,33%)</t>
    </r>
  </si>
  <si>
    <t>REMUNERACIONES DIVERSAS</t>
  </si>
  <si>
    <t xml:space="preserve"> </t>
  </si>
  <si>
    <t>0.99.99</t>
  </si>
  <si>
    <t xml:space="preserve">Otras remuneraciones </t>
  </si>
  <si>
    <t xml:space="preserve">SERVICIOS </t>
  </si>
  <si>
    <t>ALQUILERES</t>
  </si>
  <si>
    <t>1.01.01</t>
  </si>
  <si>
    <t xml:space="preserve">Alquiler de edificios, locales y terrenos </t>
  </si>
  <si>
    <t>1.01.03</t>
  </si>
  <si>
    <t>Alquiler de equipo de cómputo</t>
  </si>
  <si>
    <t>1.01.99</t>
  </si>
  <si>
    <t>SERVICIOS BÁSICOS</t>
  </si>
  <si>
    <t>1.02.01</t>
  </si>
  <si>
    <t>Edificio Central</t>
  </si>
  <si>
    <t xml:space="preserve">1.02.02 </t>
  </si>
  <si>
    <t>Servicio de energía eléctrica</t>
  </si>
  <si>
    <t>1.02.03</t>
  </si>
  <si>
    <t>Servicio de correo</t>
  </si>
  <si>
    <t>1.02.04</t>
  </si>
  <si>
    <t>Servicio de telecomunicaciones</t>
  </si>
  <si>
    <t>Servicio telefónico nacional</t>
  </si>
  <si>
    <t>Servicio telefónico internacional</t>
  </si>
  <si>
    <t>Servicio celular</t>
  </si>
  <si>
    <t xml:space="preserve">Servicio redes informáticas </t>
  </si>
  <si>
    <t>SERVICIOS COMERCIALES Y FINANCIEROS</t>
  </si>
  <si>
    <t>1.03.01</t>
  </si>
  <si>
    <t xml:space="preserve">Información </t>
  </si>
  <si>
    <t>Medios escritos</t>
  </si>
  <si>
    <t>Radio y televisión</t>
  </si>
  <si>
    <t>1.03.03</t>
  </si>
  <si>
    <t>SERVICIOS DE GESTIÓN Y APOYO</t>
  </si>
  <si>
    <t>1.04.04</t>
  </si>
  <si>
    <t>Servicios en ciencias económicas y sociales</t>
  </si>
  <si>
    <t>1.04.05</t>
  </si>
  <si>
    <t>Servicios de desarrollo de sistemas informáticos</t>
  </si>
  <si>
    <t>1.04.06</t>
  </si>
  <si>
    <t>Servicios generales</t>
  </si>
  <si>
    <t>Limpieza</t>
  </si>
  <si>
    <t>1.04.99</t>
  </si>
  <si>
    <t>Otros servicios de gestión y apoyo</t>
  </si>
  <si>
    <t>GASTOS DE VIAJE Y DE TRANSPORTE</t>
  </si>
  <si>
    <t>1.05.01</t>
  </si>
  <si>
    <t>Transporte dentro del país</t>
  </si>
  <si>
    <t>Pasajes y otros</t>
  </si>
  <si>
    <t>1.05.02</t>
  </si>
  <si>
    <t>Viáticos dentro del país</t>
  </si>
  <si>
    <t>1.05.03</t>
  </si>
  <si>
    <t>Transporte en el exterior</t>
  </si>
  <si>
    <t>Viajes oficiales</t>
  </si>
  <si>
    <t>1.05.04</t>
  </si>
  <si>
    <t>Viáticos en el exterior</t>
  </si>
  <si>
    <t>SEGUROS, REASEGUROS Y OTRAS OBLIGACIONES</t>
  </si>
  <si>
    <t>1.06.01</t>
  </si>
  <si>
    <t>Seguros</t>
  </si>
  <si>
    <t>5.01.03</t>
  </si>
  <si>
    <t>Remuneraciones</t>
  </si>
  <si>
    <t>1.08.99</t>
  </si>
  <si>
    <t>1.08.06</t>
  </si>
  <si>
    <t xml:space="preserve">Mantenimiento y reparación de equipo de comunicación </t>
  </si>
  <si>
    <t>1.03.07</t>
  </si>
  <si>
    <t>Servicio de Transferencia Electrónica de Información</t>
  </si>
  <si>
    <t>Equipo de comunicación</t>
  </si>
  <si>
    <t>Mantenimiento y reparación de otros equipos</t>
  </si>
  <si>
    <t>1.04.02</t>
  </si>
  <si>
    <t>Servicios jurídicos</t>
  </si>
  <si>
    <t>2.99.06</t>
  </si>
  <si>
    <t>Útiles y materiales de resguardo y seguridad</t>
  </si>
  <si>
    <t>6.06</t>
  </si>
  <si>
    <t>6.07</t>
  </si>
  <si>
    <t>OTRAS TRASNFERENCIAS CORRIENTES AL SECTOR PRIVADO</t>
  </si>
  <si>
    <t>6.06.01</t>
  </si>
  <si>
    <t>Indemnizaciones</t>
  </si>
  <si>
    <t>1.01.02</t>
  </si>
  <si>
    <t>Alquiler de maquinaria, equipo y mobiliario</t>
  </si>
  <si>
    <t>Servicio de Radiolocalizador</t>
  </si>
  <si>
    <t>1.04.01</t>
  </si>
  <si>
    <t>1.08.04</t>
  </si>
  <si>
    <t>Mantenimiento y reparación de maquinaria y equipo de producción</t>
  </si>
  <si>
    <t>1.02.99</t>
  </si>
  <si>
    <t>Otros servicios básicos</t>
  </si>
  <si>
    <t>1.09.99</t>
  </si>
  <si>
    <t>IMPUESTOS</t>
  </si>
  <si>
    <t>Otros Impuestos</t>
  </si>
  <si>
    <t>2.99.02</t>
  </si>
  <si>
    <t>Útiles y materiales médico, hospitalario y de investigación</t>
  </si>
  <si>
    <t>SUB
SUBCUENTA</t>
  </si>
  <si>
    <t>2.03.06</t>
  </si>
  <si>
    <t>Materiales y productos de plástico</t>
  </si>
  <si>
    <t>Contribución Patronal al Seguro de Salud de la CCSS</t>
  </si>
  <si>
    <t>Contribución Patronal al Seguro de Pensiones de la CCSS</t>
  </si>
  <si>
    <t>BIENES INTANGIBLES</t>
  </si>
  <si>
    <t>5.99.03</t>
  </si>
  <si>
    <t>Bienes Intangibles</t>
  </si>
  <si>
    <t>Organización Iberoamericana de Seguridad Social</t>
  </si>
  <si>
    <t>Recarga de extintores</t>
  </si>
  <si>
    <t>6.02.02</t>
  </si>
  <si>
    <t>Becas a terceras personas</t>
  </si>
  <si>
    <t>DIFERENCIA ABSOLUTA</t>
  </si>
  <si>
    <t>VARIACIÓN 
PORCENTUAL</t>
  </si>
  <si>
    <t>Servicios de ciencia de la salud</t>
  </si>
  <si>
    <t xml:space="preserve">Servicio de desarrollo de sistemas </t>
  </si>
  <si>
    <t>Presupuesto de egresos detallado para el año 2020</t>
  </si>
  <si>
    <r>
      <t xml:space="preserve">PRESUPUESTO AÑO
</t>
    </r>
    <r>
      <rPr>
        <b/>
        <sz val="12"/>
        <rFont val="Arial"/>
        <family val="2"/>
      </rPr>
      <t>2020</t>
    </r>
  </si>
  <si>
    <t>Viajes y viáticos de capacitación</t>
  </si>
  <si>
    <t>Actividades de protocolo</t>
  </si>
  <si>
    <t>Mantenimiento  y reparación de equipo de transporte</t>
  </si>
  <si>
    <t>Mantenimiento  y reparación de equipo de comunicación</t>
  </si>
  <si>
    <t>Mantenimiento de otros equipo</t>
  </si>
  <si>
    <t>6.'7.01</t>
  </si>
  <si>
    <t>Útiles y materiales de oficina y cómputo</t>
  </si>
  <si>
    <t>Útiles y materiales médico hospitalario</t>
  </si>
  <si>
    <t>Útiles y materiales de limpieza</t>
  </si>
  <si>
    <t>Mantenimiento y reparación de equipo y mobiliario de oficina</t>
  </si>
  <si>
    <t>Mantenimiento y reparación de equipo de cómputo y sistemas</t>
  </si>
  <si>
    <r>
      <t xml:space="preserve">PRESUPUESTO AÑO
</t>
    </r>
    <r>
      <rPr>
        <b/>
        <sz val="12"/>
        <rFont val="Arial"/>
        <family val="2"/>
      </rPr>
      <t>2021</t>
    </r>
  </si>
  <si>
    <t>DETALLE *</t>
  </si>
  <si>
    <t>JUSTIFICACIÓN **</t>
  </si>
  <si>
    <t>Remuneración básica o salario base que se otorga al personal, permanente o interino por la prestación de servicios, de acuerdo con la naturaleza del trabajo, grado de especialización y la responsabilidad asignada al puesto o nivel jerárquico correspondiente, con sujeción a las regulaciones de las leyes laborales vigentes.</t>
  </si>
  <si>
    <t>Preguntas</t>
  </si>
  <si>
    <t>Sugerencia de respuesta</t>
  </si>
  <si>
    <t>Retribución eventual al personal que presta sus servicios en horas que exceden su jornada ordinaria de trabajo, cuando circunstancias o situaciones de naturaleza extraordinaria de la entidad así lo requieran, ajustándose a las disposiciones legales y técnicas vigentes.</t>
  </si>
  <si>
    <t>Diferencias salariales que se reconocen a los funcionarios en forma adicional a su salario habitual, que se derivan del reconocimiento por asumir en forma temporal los deberes y responsabilidades de un cargo de nivel superior por ausencia de su titular.</t>
  </si>
  <si>
    <t>Retribución por la participación en órganos colegiados que realizan funciones institucionales, definida en términos de un monto absoluto por cada sesión del órgano a la que se asista, como por ejemplo en el caso de juntas directivas, Asamblea Legislativa, Concejos Municipales, entre otros. Esta remuneración no determina la existencia de relación laboral. La suma que se destina para cada dieta depende del ordenamiento jurídico vigente.</t>
  </si>
  <si>
    <t>Dietas</t>
  </si>
  <si>
    <t>0.02.05</t>
  </si>
  <si>
    <t>Erogaciones que en condición de patronos deben destinar a aquellas instituciones que la ley señale, con el fin de que los trabajadores y familias en general, disfruten de los beneficios de la seguridad social y el desarrollo para mejorar la capacidad laboral del país, como son: el seguro de salud, la satisfacción de necesidades básicas de las familias de escasos recursos económicos, la formación y capacitación del sector público y privado. Su cálculo se efectúa en función de los salarios y otras remuneraciones que se les otorgan a los empleados.</t>
  </si>
  <si>
    <t>Contempla el pago de servicio de traslado nacional e internacional de toda clase de correspondencia postal, el alquiler de apartados postales, la adquisición de estampillas, y otros servicios conexos.</t>
  </si>
  <si>
    <t>Comprende el pago de servicios nacionales e internacionales necesarios para el acceso a los servicios de telefonía, a redes de información como "Internet" y otros servicios similares.</t>
  </si>
  <si>
    <t>Corresponde a los gastos por servicios de información que utilizan las instituciones públicas para efecto de dar a conocer asuntos de carácter oficial, de tipo administrativo, campañas de carácter culturales, educativas, científicas o técnicas. Incluye la publicación de avisos, edictos, acuerdos, reglamentos, decretos, leyes, la preparación de guiones, documentales y similares, transmitidos a través de medios de comunicación masiva, escritos, radiales, audiovisuales o cualquier otro medio.</t>
  </si>
  <si>
    <t>Considera el pago de los servicios de carácter virtual tales como acceso a información especializada, cuya obtención se realiza a través de medios informáticos, telemáticos y/o electrónicos.</t>
  </si>
  <si>
    <t>Considera el pago de servicios profesionales o técnicos que se contratan para la elaboración de planes, diseños, diagnósticos y estudios diversos en el campo de la informática.</t>
  </si>
  <si>
    <t>Comprende el pago por concepto de servicios profesionales y técnicos en campos no contemplados en las subpartidas anteriores, con personas físicas o jurídicas, tanto nacionales como extranjeras para la realización de trabajos específicos.</t>
  </si>
  <si>
    <t>Contempla los gastos por concepto de servicio de traslado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transporte. Considera además, el traslado de personas ajenas a la entidad, como estudiantes, enfermos, indigentes, asesores y observadores internacionales, entre otros, de acuerdo con la legislación vigente</t>
  </si>
  <si>
    <t>Erogaciones por concepto de atención de hospedaje, alimentación y otros gastos menores relacionados, que las instituciones públicas reconocen a sus servidores, cuando estos deban desplazarse en forma transitoria de su centro de trabajo a algún lugar del territorio nacional, con el propósito de cumplir con las funciones de su cargo o las señaladas en convenios suscritos entre la institución y el beneficiario del viático.
Considera además, el pago de gastos de hospedaje, alimentación y otros gastos menores relacionados, a personas ajenas a la entidad, como estudiantes, enfermos, indigentes, asesores y observadores internacionales, entre otros, de acuerdo con la legislación vigente.</t>
  </si>
  <si>
    <t>Corresponde al pago de los servicios de traslado que las instituciones públicas reconocen a sus funcionarios o a aquellos a quien la legislación autorice, cuando deban desplazarse hacia el exterior o desde el exterior, con el propósito de cumplir con las funciones de su cargo o las señaladas en convenios suscritos entre la institución y el beneficiario del transporte.</t>
  </si>
  <si>
    <t>Erogaciones por concepto de hospedaje, alimentación y otros gastos menores relacionados, que las instituciones públicas reconocen a sus servidores o a aquellos que la legislación autorice, cuando estos deban desplazarse en forma transitoria de su centro de trabajo al exterior o desde el exterior, con el propósito de cumplir con las funciones de su cargo o las señaladas en convenios suscritos entre la institución y el beneficiario, acorde con las disposiciones legales respectivas. Incluye además, gastos necesarios por concepto de pasaporte, visa y cualesquiera otros requisitos migratorios esenciales, previos a la iniciación del viaje.</t>
  </si>
  <si>
    <t>Para la cobertura de seguros de daños que cubren todos los riesgos asegurables a que están expuestas las instituciones y sus trabajadores, tales como el seguro de vehículos, seguro de incendio, responsabilidad civil y otros. Incluye las primas de los seguros personales y los seguros de riesgos del trabajo.</t>
  </si>
  <si>
    <t>Esta subpartida contempla los siguientes conceptos relacionados con: servicios y bienes inherentes a la realización de eventos de capacitación y aprendizaje tales como seminarios, charlas, congresos, simposios, cursos, talleres y similares. En este concepto se incluyen las contrataciones de manera integral o bien por separado, por ejemplo: instructores y personal de apoyo; salas de instrucción, maquinaria, equipo y mobiliario; útiles, materiales y suministros como cartapacios, afiches, flores, placas, pergaminos, así como la alimentación y hospedaje que se brinda a los participantes de los eventos en el transcurso de los mismos.
Se incluyen en esta subpartida todos los gastos de viaje y de transporte de los participantes en actividades de capacitación, tales como: visas, impuestos de salida y otros similares.
Se incluyen cuotas que la institución debe cancelar a la entidad organizadora, para que funcionarios públicos o quienes la legislación autorice, participen en congresos, seminarios, talleres, simposios, cursos, charlas y similares.</t>
  </si>
  <si>
    <t>Erogaciones destinadas al pago de los servicios, útiles, materiales y suministros diversos, que se contraten de manera integral o adquieran en forma separada, necesarios para efectuar celebraciones y cualquier otra atención que se brinde a funcionarios o personas ajenas a la entidad, tales como recepciones oficiales, conmemoraciones, agasajos, exposiciones, entre otros.</t>
  </si>
  <si>
    <t>Corresponde al mantenimiento y reparaciones preventivas y habituales de equipos de comunicación tales como centrales telefónicas, antenas, transmisores, receptores, teléfonos, faxes, equipo de radio, video filmador, equipo de cine, plataformas de interconectividad y comunicación, entre otros.</t>
  </si>
  <si>
    <t>Comprende el mantenimiento y reparaciones preventivas y habituales de equipo y mobiliario que se requiere para el uso de oficinas, como máquinas de escribir, archivadores, aires acondicionados, fotocopiadoras, escritorios, sillas, entre otros.</t>
  </si>
  <si>
    <t>Contempla los gastos por concepto de mantenimiento y reparaciones preventivas y habituales de computadoras tanto la parte física como en el conjunto de programas en funcionamiento, sus equipos auxiliares y otros.</t>
  </si>
  <si>
    <t>En esta subpartida se incluye el mantenimiento y reparaciones preventivas y habituales de otra maquinaria y equipo, no contemplados en las subpartidas anteriores, comprende el mantenimiento y reparación de equipo y mobiliario médico, hospitalario, de laboratorio, de investigación y protección ambiental, drones, entre otros.</t>
  </si>
  <si>
    <t>Incluye la compra de especies fiscales, el pago de impuestos sobre la propiedad de vehículos y cualquier otra erogación por concepto de impuestos no considerados en los renglones anteriores.</t>
  </si>
  <si>
    <t>Contempla otros servicios no considerados en los grupos y subpartidas anteriores.</t>
  </si>
  <si>
    <t>Abarca toda clase de sustancias, combustibles, lubricantes y aditivos de origen vegetal, animal o mineral tales como gasolina, diésel, carbón mineral, canfín, búnker, gas propano, aceite lubricante para motor, aceite de transmisión, grasas, aceite hidráulico y otros; usados generalmente en equipos de transporte, plantas eléctricas, calderas y otros.</t>
  </si>
  <si>
    <t>Contempla cualquier tipo de sustancia o producto natural, sintético o semisintético y toda mezcla de esas sustancias o productos que se utilicen en personas, para el diagnóstico, prevención y curación.</t>
  </si>
  <si>
    <t>Comprende los gastos por concepto de productos y sustancias naturales o artificiales que se emplean para teñir, pintar y dar un color determinado a un objeto, como por ejemplo: tintas de todo tipo, pinturas, barnices, esmaltes, lacas, diluyentes, removedores de pintura, entre otros.</t>
  </si>
  <si>
    <t>Corresponde a la compra de alimentos y bebidas. Incluye los gastos de comida y otros servicios de restaurante brindados al personal que labora en las instituciones públicas, así como a usuarios externos que participen en reuniones de trabajo y otras actividades de carácter laboral.</t>
  </si>
  <si>
    <t>Incluye la adquisición de implementos no capitalizables que se requieren para realizar actividades manuales como la carpintería, mecánica, electricidad, artesanía, agricultura, instrumentos de investigación no médica, entre otras. A manera de ejemplo se citan: martillos, cepillos, palas, tenazas, alicates, cincel, cintas métricas, llaves fijas, brújulas, tubos de ensayo, desatornillador, probetas, serruchos, entre otros.</t>
  </si>
  <si>
    <t>Considera los gastos por concepto de compra de repuestos que se usan para el mantenimiento y reparación de maquinaria y equipo así como accesorios, que no incrementen la vida útil del bien y no son capitalizables</t>
  </si>
  <si>
    <t>Comprende la adquisición de artículos que se requieren para realizar labores de oficina, de cómputo</t>
  </si>
  <si>
    <t>Comprende la adquisición de útiles y materiales no capitalizables que se utilizan en las actividades médico-quirúrgicas, de enfermería, farmacia, laboratorio e investigación en general</t>
  </si>
  <si>
    <t>Incluye la adquisición de papel y cartón de toda clase, así como los productos que ofrece el mercado en forma estandarizada. Se citan como ejemplo: papel bond, papel periódico, sobres, papel para impresoras, cajas de cartón, papel engomado y adhesivo en sus diversas formas.
También comprende todo tipo de impresos ya sea en papel o en otro material</t>
  </si>
  <si>
    <t>Contempla las compras de todo tipo de hilados, tejidos de fibras artificiales y naturales y prendas de vestir, incluye tanto la adquisición de los bienes terminados como los materiales para elaborarlos.</t>
  </si>
  <si>
    <t>Adquisición de artículos necesarios para el aseo general, tales como bolsas plásticas, escobas, cepillos de fibras naturales y sintéticas, ceras, desinfectantes, jabón de todo tipo, papel higiénico, desodorante ambiental y cualquier otro artículo o material similar.</t>
  </si>
  <si>
    <t>Comprende la compra de útiles y materiales no capitalizables necesarios para resguardo, defensa y protección de la ciudadanía, así como artículos de seguridad ocupacional como por ejemplo: lentes de protección, orejeras, municiones, cascos, guantes, calzado, cartuchos, mascarillas, chalecos reflectivos, útiles de campaña y afines.</t>
  </si>
  <si>
    <t>Corresponde la adquisición de útiles que se necesitan en las actividades culinarias y para el comedor, por ejemplo: sartenes, artículos de cuchillería, saleros, coladores, vasos, picheles, platos y otros similares. Considera además, los utensilios desechables de papel, cartón y plástico.</t>
  </si>
  <si>
    <t>Incorpora la compra de útiles, materiales y suministros no incluidos en las subpartidas anteriores</t>
  </si>
  <si>
    <t>Equipo de transporte</t>
  </si>
  <si>
    <t>Corresponde a la compra de equipo que se utiliza para el traslado de personas y carga por vía terrestre, aérea, marítima y fluvial.</t>
  </si>
  <si>
    <t>incluye la adquisición y el desarrollo de sistemas informáticos, así como de software especializado. Se contemplan en esta subpartida, las erogaciones por concepto de adiciones y mejoras a sistemas que se encuentran en operación.</t>
  </si>
  <si>
    <t>Monto que se destina en forma temporal a funcionarios para que inicien, continúen o completen sus estudios, en el país o en el exterior. Dicha suma puede cubrir parcial o totalmente el costo del estudio. Además, puede incluir los gastos graduación.</t>
  </si>
  <si>
    <t>Suma que se destina en forma temporal a personas que no son funcionarios, para que inicien, continúen o completen sus estudios, sea en el país o en el exterior. Dicha suma puede cubrir parcial o totalmente el costo del estudio. incluye ayudas económicas para prácticas estudiantiles que están dentro de los programas de estudio de centros de enseñanza</t>
  </si>
  <si>
    <t>Sumas que asignan las instituciones públicas para cubrir el pago por concepto de preaviso y cesantía, además de otros pagos a que tengan derecho los funcionarios una vez concluida la relación laboral con la entidad de conformidad con las regulaciones establecidas.</t>
  </si>
  <si>
    <t>Incluye el pago de subsidio por incapacidad y maternidad que se debe reconocer según la normativa de la Caja Costarricense del Seguro Social.</t>
  </si>
  <si>
    <t>Contempla el resarcimiento económico por el daño o perjuicio causado por la institución a personas físicas o jurídicas, incluyendo las costas judiciales o cualquier gasto similar, el cual debe tener respaldo en una sentencia judicial o una resolución administrativa. Incluye la indemnización generada como producto de juicios laborales que obliga al pago de salarios caídos donde se da por concluida la relación laboral, independientemente del periodo a los cuales pertenecen.</t>
  </si>
  <si>
    <t>Aportes que las instituciones públicas nacionales otorgan a organismos de carácter internacional con cobertura en el ámbito mundial o regional, para gastos corrientes, previo compromiso legalmente formalizado, incluye las sumas que por concepto de cuotas que se trasladan a organismos internacionales</t>
  </si>
  <si>
    <t>Contempla los gastos por mantenimiento y reparaciones preventivas y habituales de toda clase de equipo de transporte y cualquier otro equipo de naturaleza similar.</t>
  </si>
  <si>
    <t xml:space="preserve">  * Detalle de lo que corresponde la cuenta </t>
  </si>
  <si>
    <t xml:space="preserve">  ** Explicación del porqué hacer la erogación proporcionado por cada uno</t>
  </si>
  <si>
    <t>¿Por qué se presupuesta, qué se pretende cubrir con ese gasto?</t>
  </si>
  <si>
    <t>¿A qué corresponde y cuánto se paga por miembro?</t>
  </si>
  <si>
    <t>¿Cómo se compone la partida de información y por qué no todas lo incluyen?</t>
  </si>
  <si>
    <t>¿Para qué utilizan esos servicios?
Proporcionar detalle</t>
  </si>
  <si>
    <t>¿Para qué es el viaje?
¿Qué importancia?</t>
  </si>
  <si>
    <t xml:space="preserve">Preparar el detalle de qué incluye </t>
  </si>
  <si>
    <t>¿Para qué es?</t>
  </si>
  <si>
    <t>¿Cómo se justifica el gasto. Y para qué ocasiones se utiliza?</t>
  </si>
  <si>
    <t>¿Para qué se utilizan?</t>
  </si>
  <si>
    <t>¿Por qué se incluye este gasto?</t>
  </si>
  <si>
    <t xml:space="preserve">¿Por qué se tiene que dar uniformes?  </t>
  </si>
  <si>
    <t>¿Qué necesidad cubre?</t>
  </si>
  <si>
    <t>¿Por qué se están dando becas?</t>
  </si>
  <si>
    <t>¿A qué corresponde este gasto?</t>
  </si>
  <si>
    <t>Detalle de los principales rubros de egresos
Presupuesto de la SUPEN para el año 2021</t>
  </si>
  <si>
    <t xml:space="preserve">Detalle compromisos que se cubren </t>
  </si>
  <si>
    <t>¿Por qué se compran esas licencias o programas y que necesidad cubre?</t>
  </si>
  <si>
    <t xml:space="preserve">¿Por qué se les pagas a los estudiantes? </t>
  </si>
  <si>
    <t xml:space="preserve">¿Por qué y qué incluye?  Detalle de juicios </t>
  </si>
  <si>
    <t>¿Qué beneficios tiene la institución al ser miembro?</t>
  </si>
  <si>
    <t xml:space="preserve">¿Por qué se presupuesta, qué se pretende cubrir con ese gasto?
</t>
  </si>
  <si>
    <t>¿Qué se presupuesta en la partida?</t>
  </si>
  <si>
    <t>Gastos de representación</t>
  </si>
  <si>
    <t>Contemplan las sumas, que se asignan a funcionarios debidamente autorizados para la atención oficial de personas ajenas a la institución para la cual laboran. Estas erogaciones están sujetas a la liquidación y a la verificación posterior.</t>
  </si>
  <si>
    <t>Adquisición de materiales y productos que se requieren en la construcción, mantenimiento y reparación de los sistemas eléctricos, telefónicos y de cómputo. Como ejemplo se citan los siguientes: todo tipo de cable, bombillos, tubos, conectadores, uniones, cajas octogonales, toma corrientes, cajas telefónicas, memoria RAM, tarjetas para cómputo, abanicos internos de computadoras, entre otros.</t>
  </si>
  <si>
    <t xml:space="preserve">Tener listo un detalle de vehículos 
 </t>
  </si>
  <si>
    <t>1 01 99</t>
  </si>
  <si>
    <t>1 03 02</t>
  </si>
  <si>
    <t>Equipo y Mobiliario de Oficina</t>
  </si>
  <si>
    <t>Adquisición de equipo y mobiliario para la realización de labores administrativas. Incluye calculadores, fotocopiadoras, ventiladores, archivadores entre otros. Además considera mobiliario de toda clase, como mesas, sillas, sillones, escritorios, estantes, armarios, muebles para microcomputadoras, etc.</t>
  </si>
  <si>
    <t>Adquisición de mobiliario para uso en oficinas, y estantería para uso en bodegas del piso que ocupa la Sugef.</t>
  </si>
  <si>
    <t>Publicidad y propaganda</t>
  </si>
  <si>
    <t>Servicios ciencias salud</t>
  </si>
  <si>
    <t>¿Cómo se calcula el aumento de salario?
¿Cuántas plazas nuevas se proyectan y por qué crece?
Detalle de plazas ocupadas y vacantes, globales y pluses.</t>
  </si>
  <si>
    <t>¿Detalle de cómo está compuesto el pago al BCCR? 
Detalle o listado de conceptos que se compone la partida partida  ¿de que forma verifican el cobro realizado por el BCCR?</t>
  </si>
  <si>
    <t>¿Para qué es el viaje?
¿Qué importancia?
¿Qué beneficios que se recibe la institución?
Detalle de los viajes que se compone la partida</t>
  </si>
  <si>
    <t>Detalle de capacitaciones
Cantidad de funcionarios que abarca el plan
¿Qué necesidad que cubre?  ¿Cuáles son los criterios que se utilizan para elaborar el plan de capacitación?</t>
  </si>
  <si>
    <t>Tener detalle de cantidad y modelos de carros
La reparación es  por licitación?</t>
  </si>
  <si>
    <t>¿Qué incluye?  ¿Qué conceptos incluye este gasto?</t>
  </si>
  <si>
    <t>¿Qué incluye? ¿Qué conceptos incluye este gasto?</t>
  </si>
  <si>
    <t>¿Por qué no todos los presupuestos lo incluyen? Preparar consumo histórico y justificación del gasto</t>
  </si>
  <si>
    <t xml:space="preserve">¿Para qué se utilizan?  ¿Qué se presupuesta en la partida  y que tipo de erogaciones se han presentado los años anteriores ? </t>
  </si>
  <si>
    <t xml:space="preserve">¿Cómo se justifica el gasto?  ¿Qué se presupuesta en la partida  y que tipo de erogaciones se han presentado los años anteriores ? </t>
  </si>
  <si>
    <t>¿Qué incluye?  ¿Qué se presupuesta en la partida?</t>
  </si>
  <si>
    <t>BCCR</t>
  </si>
  <si>
    <t>ODM`S</t>
  </si>
  <si>
    <t>ORGANIZACIÓN</t>
  </si>
  <si>
    <t>Servicios de gestión de Apoyo (Consultorías)</t>
  </si>
  <si>
    <t>Servicios de gestión de Apoyo (Serv. Adm BCCR)</t>
  </si>
  <si>
    <t>Corresponde a la cancelación de servicios profesionales y técnicos para la elaboración de trabajos en las áreas de contaduría, economía, administración, finanzas, sociología, psicología y las demás áreas de las ciencias económicas y sociales.</t>
  </si>
  <si>
    <t>Corresponde a los servicios administrativos que brinda el BCCR a las ODMs</t>
  </si>
  <si>
    <t xml:space="preserve">Detalle de los servicios y para qué se utilizan, justificar cada uno ligarlo al Plan Estratégico. </t>
  </si>
  <si>
    <t>Explicación del costeo ABC (listado de partidas que brinda el BCCR)
¿Cómo determinan las necesidades las ODMs?</t>
  </si>
  <si>
    <t>0.03.01</t>
  </si>
  <si>
    <t>Retribuciones por años de servicio</t>
  </si>
  <si>
    <t>0.03.02</t>
  </si>
  <si>
    <t>Restricciones al ejercicio liberal de la profesión</t>
  </si>
  <si>
    <t>0.03.03</t>
  </si>
  <si>
    <t>0.03.99</t>
  </si>
  <si>
    <t>0.04.02</t>
  </si>
  <si>
    <t>Contribución patronal al IMAS</t>
  </si>
  <si>
    <t>0.04.03</t>
  </si>
  <si>
    <t>Contribución patronal al INA</t>
  </si>
  <si>
    <t>0.04.04</t>
  </si>
  <si>
    <t>Contribución patronal al FODESAF</t>
  </si>
  <si>
    <t>Contribución patronal al Banco Popular</t>
  </si>
  <si>
    <t>0.05.01</t>
  </si>
  <si>
    <t>Contribución patronal al seguro de pensiones</t>
  </si>
  <si>
    <t>Aporte patronal al ROPC</t>
  </si>
  <si>
    <t>Aporte patronal al FCL</t>
  </si>
  <si>
    <t>Contribución patronal a fondos administrados</t>
  </si>
  <si>
    <t>Reconocimientos adicionales que la institución destina como remuneración a sus
trabajadores por concepto de años laborados en el sector público y de acuerdo con lo
que establece el ordenamiento jurídico correspondiente.</t>
  </si>
  <si>
    <t>Compensación económica al servidor al que por legislación vigente se le ha impuesto
restricción al ejercicio de la profesión que ostenta en su cargo.</t>
  </si>
  <si>
    <t>Retribución extraordinaria de un mes de salario adicional o proporcional al tiempo
laboral que otorga la institución por una sola vez, cada fin de año, a todos sus
trabajadores.</t>
  </si>
  <si>
    <t>Retribución salarial que consiste en un porcentaje calculado sobre el salario nominal
mensual de cada trabajador. Dicho porcentaje se paga en forma acumulada en el mes
de enero siguiente de cada año y se rige de conformidad con lo que disponga el
ordenamiento jurídico correspondiente.</t>
  </si>
  <si>
    <t>Remuneraciones salariales no enunciadas en las subpartidas anteriores, caracterizadas
principalmente por constituir erogaciones adicionales al salario base del personal que
labora al servicio de la entidad, de acuerdo con la normativa jurídica y técnica que lo
autorice.</t>
  </si>
  <si>
    <t>Aporte que las instituciones del Estado en su calidad de patronos destinan al Instituto
Mixto de Ayuda Social, para asignarlos a programas sociales de ese Instituto, dirigidos
a satisfacer las necesidades básicas de las familias de escasos recursos económicos.</t>
  </si>
  <si>
    <t>Aporte que las instituciones del Estado en su calidad de patronos destinan al Instituto
Nacional de Aprendizaje (INA), para la formación y capacitación de los trabajadores.</t>
  </si>
  <si>
    <t>Pagos que instituciones del Estado como patronos, destinan al Fondo de Desarrollo
Social y Asignaciones Familiares (FODESAF), para brindar asistencia a personas de
escasos recursos económicos.</t>
  </si>
  <si>
    <t>Aportes que instituciones del Estado en su condición de patronos, destinan al Banco
Popular y de Desarrollo Comunal, con el fin de incrementar su patrimonio, así como a la
creación de reservas, bonificaciones a los ahorros o a proyectos de desarrollo a juicio
de la Junta Directiva Nacional.</t>
  </si>
  <si>
    <t>Contempla las cuotas que las instituciones del Estado como patronos destinan a la
Caja Costarricense de Seguro Social, para financiar el seguro de pensiones de sus
trabajadores y pensionados cubiertos por ese seguro.</t>
  </si>
  <si>
    <t>Aportes que las instituciones del Estado como patronos aportan para el financiamiento
al Régimen Obligatorio de Pensiones Complementarias de cada trabajador, según lo
establecido por la Ley de Protección al Trabajador. Dicho pago se calcula como un
porcentaje sobre el salario mensual del trabajador y se deposita en las cuentas
individuales de éste en la operadora de pensiones de su elección.</t>
  </si>
  <si>
    <t>Erogaciones que las instituciones del Estado como patronos aportan para el
financiamiento del Fondo de Capitalización Laboral de cada trabajador establecido
mediante Ley de Protección al Trabajador. Dicho aporte se calcula como un porcentaje
sobre el salario mensual del trabajador y se deposita en las cuentas individuales de
éste en la operadora de pensiones de su elección.</t>
  </si>
  <si>
    <t>Sumas que las instituciones del Estado como patrono aportan a aquellas instituciones
de carácter privado que la ley autorice para administrar fondos de asociaciones
solidaristas, fondos de pensiones complementarios y otros fondos de capitalización.</t>
  </si>
  <si>
    <t>Incluye el arrendamiento de otros bienes o derechos no contemplados en los conceptos
anteriores.</t>
  </si>
  <si>
    <t>Corresponde a los gastos por servicios de publicidad y propaganda que utilizan las
instituciones públicas, tales como anuncios, cuñas, avisos, patrocinios, preparación de
guiones y documentales de carácter comercial, y otros, los cuales llegan a la
ciudadanía a través de los medios de comunicación masiva, escritos, radiales,
audiovisuales o cualquier otro medio, que tienen como fin atraer a posibles
compradores, espectadores y usuarios o bien resaltar la imagen institucional.
Incluye los contratos para servicios de impresión, relacionados con la publicidad y
propaganda institucional tales como: revistas, periódicos, libretas, agendas y similares,
así como impresión de artículos como llaveros y lapiceros.</t>
  </si>
  <si>
    <t>Comprende las erogaciones por concepto de servicios profesionales y técnicos para
realizar trabajos en el campo de la salud. Incluye los servicios integrales de salud.</t>
  </si>
  <si>
    <r>
      <t>¿Detalle de qué incluye y cómo se terminan las necesidades, relacionarlo con el PE</t>
    </r>
    <r>
      <rPr>
        <sz val="8"/>
        <color rgb="FFFF0000"/>
        <rFont val="Arial"/>
        <family val="2"/>
      </rPr>
      <t xml:space="preserve"> (no entiende que es PE)</t>
    </r>
  </si>
  <si>
    <t>CGR</t>
  </si>
  <si>
    <t xml:space="preserve">Análisis de las observaciones </t>
  </si>
  <si>
    <t>Observaciones de supervisados</t>
  </si>
  <si>
    <t xml:space="preserve">Presupuesto para aprobación </t>
  </si>
  <si>
    <t>Resumen de observaciones</t>
  </si>
  <si>
    <t>Supervisado</t>
  </si>
  <si>
    <t xml:space="preserve">Observaciones recibidas </t>
  </si>
  <si>
    <t xml:space="preserve">Cómo se atendio </t>
  </si>
  <si>
    <t>INSTITUTO NACIONAL DE SEGUROS</t>
  </si>
  <si>
    <t>Se recomienda revisar el monto proyectado para las subpartidas de servicios de consultorías, capacitación, y gastos de viajes y transporte (dentro y fuera del país) tanto para el CONASSIF como la SUGESE. Y adicionalmente, para la SUGESE, en remuneraciones, específicamente la subpartida de "Otros incentivos salariales" que muestra un crecimiento del 128%, y en caso de transferencias corrientes, las becas.</t>
  </si>
  <si>
    <t>Equipo sanitario, de laboratorio e investigación</t>
  </si>
  <si>
    <t>Presupuesto de la Sugese para el año 2021</t>
  </si>
  <si>
    <t>Temas</t>
  </si>
  <si>
    <t>Consultorías, capacitación, y gastos de viajes y transporte (dentro y fuera del país), becas y remuneraciones</t>
  </si>
  <si>
    <t xml:space="preserve">Se amplia la información de la partidas, no se aceptan </t>
  </si>
  <si>
    <t>Esta compuesto por tres rubros salariales a saber: Bonificación Profesional, Ajuste Personal  y Ajuste de Mercado. 
Bonificación Profesional: Incentivo que otorga el Banco Central de Costa Rica a todos aquellos empleados que ocupan puestos cuyo requisito académico mínimo es el de bachiller universitario y que sus titulares también lo ostentan. Es un rubro que funciona de acuerdo con un sistema de puntos, en el cual se asignan y acumulan los puntos por diversos factores, tales como: grado académico, cursos de capacitación, experiencia profesional, experiencia docente y otros, y su filosofía es promover e incentivar el desarrollo profesional del funcionario en su puesto y fuera de éste. Al punto de bonificación se le fija un valor mensual en colones y puede ser ajustado en el futuro por disposición del Servicio Civil. Su creación se fundamenta en las normas que rigen a partir del 1° de Junio de 1994 para el BCCR y también es exclusivo para empleados de la escala de básico más pluses.  El valor del punto se reajusta semestralmente, por tanto, dos veces cada año.  A partir del año 2019, con la entrada en vigencia de la ley 9635: Ley de Fortalecimiento de las Finanzas Públicas, establece que los nuevos puntos solo serán reconocidos salarialmente por un plazo máximo de cinco años, y no será reconocidos puntos para aquellos títulos o grados académicos que sean requisito para el puesto. Además, las actividades de capacitación se reconocerán a los servidores públicos siempre y cuando estas no hayan sido sufragadas por la institución.
Ajuste Personal: Rubro invariable, ya que corresponde a una cifra absoluta que se mantiene como derecho adquirido por el empleado a partir del 1º de enero de 1989, al modificarse el anterior Sistema de Evaluación del Desempeño y quedar incluidos los méritos obtenidos anteriormente por el trabajador, dentro de dicho plus, el cual es exclusivo para empleados de la escala de básico más pluses, y es un monto fijo distinto para cada funcionario.
Ajuste de mercado: Componente salarial variable y temporal, que permite equiparar el salario total de un funcionario de la escala regular de básico más pluses con el salario global del puesto homólogo en la escala regular global.
ídem Análisis delas observaciones  0.01.01</t>
  </si>
  <si>
    <r>
      <rPr>
        <b/>
        <sz val="10"/>
        <rFont val="Arial"/>
        <family val="2"/>
      </rPr>
      <t>Aclaración</t>
    </r>
    <r>
      <rPr>
        <sz val="10"/>
        <rFont val="Arial"/>
        <family val="2"/>
      </rPr>
      <t>; En esta cuenta presupuestaria, especificamente se incluyen consultorías relacionados a los Objetivos Estratégicos de la Superintendencia</t>
    </r>
  </si>
  <si>
    <r>
      <rPr>
        <b/>
        <sz val="10"/>
        <rFont val="Arial"/>
        <family val="2"/>
      </rPr>
      <t>Aclaración</t>
    </r>
    <r>
      <rPr>
        <sz val="10"/>
        <rFont val="Arial"/>
        <family val="2"/>
      </rPr>
      <t xml:space="preserve">; En esta cuenta presupuestaria, especificamente se incluye solo el costo de los serviios brindados por parte del BCCR a la Sugese. Para la formulación del 2021 se hizo una revisión a la metodología del cobro y se logro una rebaja sustantiva en la proyección, quedando ¢36,8 millones por debajo del promedio ejecutado en los últimos 5 años. </t>
    </r>
  </si>
  <si>
    <r>
      <rPr>
        <b/>
        <sz val="10"/>
        <rFont val="Arial"/>
        <family val="2"/>
      </rPr>
      <t>Aclaración.</t>
    </r>
    <r>
      <rPr>
        <sz val="10"/>
        <rFont val="Arial"/>
        <family val="2"/>
      </rPr>
      <t xml:space="preserve"> Corresponde a viáticos para el personal de Supervision, según el programa oficia de visitas  presentado y avalado por el Despcho </t>
    </r>
  </si>
  <si>
    <r>
      <rPr>
        <b/>
        <sz val="10"/>
        <rFont val="Arial"/>
        <family val="2"/>
      </rPr>
      <t>Aclaración</t>
    </r>
    <r>
      <rPr>
        <sz val="10"/>
        <rFont val="Arial"/>
        <family val="2"/>
      </rPr>
      <t xml:space="preserve"> En ella, se encuentran   los viajes oficiales con organismos internacionales en representación de la institución, en vista de que la Superintendencia pertenece a órganos internacionales que regulan el mercado de seguros y como parte de los compromisos se debe de asistir de forma anual a reuniones y congresos anuales (ASSAL-IAIS). Además como parte del proceso de ingreso a la OCDE el país debe acudir durante el año a los Comités en los cuales tiene representación, dentro de los cuales está el de Gobierno Corporativo.</t>
    </r>
  </si>
  <si>
    <r>
      <rPr>
        <b/>
        <sz val="10"/>
        <rFont val="Cambria"/>
        <family val="1"/>
      </rPr>
      <t>Aclaración</t>
    </r>
    <r>
      <rPr>
        <sz val="10"/>
        <rFont val="Cambria"/>
        <family val="1"/>
      </rPr>
      <t xml:space="preserve"> En ella, se encuentran   los viajes oficiales con organismos internacionales en representación de la institución, en vista de que la Superintendencia pertenece a órganos internacionales que regulan el mercado de seguros y como parte de los compromisos se debe de asistir de forma anual a reuniones y congresos anuales (ASSAL-IAIS). Además como parte del proceso de ingreso a la OCDE el país debe acudir durante el año a los Comités en los cuales tiene representación, dentro de los cuales está el de Gobierno Corporativo.</t>
    </r>
  </si>
  <si>
    <r>
      <rPr>
        <b/>
        <sz val="10"/>
        <rFont val="Arial"/>
        <family val="2"/>
      </rPr>
      <t>Aclaración</t>
    </r>
    <r>
      <rPr>
        <sz val="10"/>
        <rFont val="Arial"/>
        <family val="2"/>
      </rPr>
      <t>. Se encuentran las capacitaciones tanto fuera como dentro del país, así como todos los montos asociados a la mismas, contratación del instructores, alimentación, alquiler de local, etc. Todo lo anterior, responde al plan de capacitación institucional, el cual presenta un leve crecimiento por la actualización de temas de la normativa actual.</t>
    </r>
  </si>
  <si>
    <r>
      <rPr>
        <b/>
        <sz val="10"/>
        <rFont val="Arial"/>
        <family val="2"/>
      </rPr>
      <t>Aclaración:</t>
    </r>
    <r>
      <rPr>
        <sz val="10"/>
        <rFont val="Arial"/>
        <family val="2"/>
      </rPr>
      <t xml:space="preserve"> Se esta presupuestando un monto inferior a la ejecución del año 2019 y se requiere para concluir programas de estudios de maestría e inglés ya iniciados.</t>
    </r>
  </si>
  <si>
    <r>
      <rPr>
        <b/>
        <sz val="10"/>
        <rFont val="Cambria"/>
        <family val="1"/>
      </rPr>
      <t>Aclaración.</t>
    </r>
    <r>
      <rPr>
        <sz val="10"/>
        <rFont val="Cambria"/>
        <family val="1"/>
      </rPr>
      <t>Se contemplan los recursos necesarios para brindar una ayuda económica representativa a los practicantes o pasantes que realizan su práctica profesional en la Sugese, sobre todo corresponde a estudiantes universitarios.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</si>
</sst>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0.00_);_(* \(#,##0.00\);_(* &quot;-&quot;??_);_(@_)"/>
    <numFmt numFmtId="165" formatCode="&quot;¢&quot;#,##0.00_);[Red]\(&quot;¢&quot;#,##0.00\)"/>
    <numFmt numFmtId="166" formatCode="00\-00"/>
    <numFmt numFmtId="167" formatCode="00"/>
    <numFmt numFmtId="168" formatCode="_(* #,##0_);_(* \(#,##0\);_(* &quot;-&quot;??_);_(@_)"/>
    <numFmt numFmtId="169" formatCode="&quot;₡&quot;#,##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10"/>
      <name val="Arial"/>
      <family val="2"/>
    </font>
    <font>
      <b/>
      <sz val="12"/>
      <name val="Arial"/>
      <family val="2"/>
    </font>
    <font>
      <b/>
      <sz val="10"/>
      <color indexed="8"/>
      <name val="Arial"/>
      <family val="2"/>
    </font>
    <font>
      <sz val="12"/>
      <name val="Arial"/>
      <family val="2"/>
    </font>
    <font>
      <sz val="12"/>
      <name val="Arial"/>
      <family val="2"/>
    </font>
    <font>
      <b/>
      <sz val="14"/>
      <name val="Arial"/>
      <family val="2"/>
    </font>
    <font>
      <sz val="10"/>
      <color indexed="10"/>
      <name val="Arial"/>
      <family val="2"/>
    </font>
    <font>
      <sz val="9"/>
      <name val="Arial"/>
      <family val="2"/>
    </font>
    <font>
      <b/>
      <sz val="9"/>
      <name val="Arial"/>
      <family val="2"/>
    </font>
    <font>
      <sz val="10"/>
      <name val="Arial"/>
      <family val="2"/>
    </font>
    <font>
      <i/>
      <sz val="10"/>
      <color theme="8" tint="-0.249977111117893"/>
      <name val="Arial"/>
      <family val="2"/>
    </font>
    <font>
      <sz val="8"/>
      <color rgb="FFFF0000"/>
      <name val="Arial"/>
      <family val="2"/>
    </font>
    <font>
      <sz val="11"/>
      <color theme="1"/>
      <name val="Times New Roman"/>
      <family val="1"/>
    </font>
    <font>
      <b/>
      <sz val="11"/>
      <color theme="1"/>
      <name val="Times New Roman"/>
      <family val="1"/>
    </font>
    <font>
      <sz val="12"/>
      <name val="Cambria"/>
      <family val="1"/>
    </font>
    <font>
      <b/>
      <sz val="10"/>
      <name val="Cambria"/>
      <family val="1"/>
    </font>
    <font>
      <sz val="10"/>
      <name val="Cambria"/>
      <family val="1"/>
    </font>
  </fonts>
  <fills count="9">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s>
  <borders count="59">
    <border>
      <left/>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ck">
        <color theme="4" tint="-0.24994659260841701"/>
      </left>
      <right style="thin">
        <color theme="4" tint="-0.24994659260841701"/>
      </right>
      <top style="thick">
        <color theme="4" tint="-0.24994659260841701"/>
      </top>
      <bottom style="thick">
        <color theme="4" tint="-0.24994659260841701"/>
      </bottom>
      <diagonal/>
    </border>
    <border>
      <left style="thin">
        <color theme="4" tint="-0.24994659260841701"/>
      </left>
      <right style="thin">
        <color theme="4" tint="-0.24994659260841701"/>
      </right>
      <top style="thick">
        <color theme="4" tint="-0.24994659260841701"/>
      </top>
      <bottom style="thick">
        <color theme="4" tint="-0.24994659260841701"/>
      </bottom>
      <diagonal/>
    </border>
    <border>
      <left style="double">
        <color theme="4" tint="-0.249977111117893"/>
      </left>
      <right style="double">
        <color theme="4" tint="-0.249977111117893"/>
      </right>
      <top style="double">
        <color theme="4" tint="-0.249977111117893"/>
      </top>
      <bottom style="double">
        <color theme="4" tint="-0.249977111117893"/>
      </bottom>
      <diagonal/>
    </border>
    <border>
      <left/>
      <right style="double">
        <color theme="4" tint="-0.249977111117893"/>
      </right>
      <top style="double">
        <color theme="4" tint="-0.249977111117893"/>
      </top>
      <bottom style="double">
        <color theme="4" tint="-0.249977111117893"/>
      </bottom>
      <diagonal/>
    </border>
    <border>
      <left style="double">
        <color theme="4" tint="-0.249977111117893"/>
      </left>
      <right style="double">
        <color theme="4" tint="-0.249977111117893"/>
      </right>
      <top/>
      <bottom style="double">
        <color theme="4" tint="-0.249977111117893"/>
      </bottom>
      <diagonal/>
    </border>
    <border>
      <left/>
      <right style="double">
        <color theme="4" tint="-0.249977111117893"/>
      </right>
      <top/>
      <bottom style="double">
        <color theme="4" tint="-0.249977111117893"/>
      </bottom>
      <diagonal/>
    </border>
    <border>
      <left style="double">
        <color theme="4" tint="-0.249977111117893"/>
      </left>
      <right style="double">
        <color theme="4" tint="-0.249977111117893"/>
      </right>
      <top/>
      <bottom/>
      <diagonal/>
    </border>
    <border>
      <left/>
      <right style="double">
        <color theme="4" tint="-0.249977111117893"/>
      </right>
      <top/>
      <bottom/>
      <diagonal/>
    </border>
    <border>
      <left style="double">
        <color rgb="FF0070C0"/>
      </left>
      <right style="double">
        <color rgb="FF0070C0"/>
      </right>
      <top style="double">
        <color rgb="FF0070C0"/>
      </top>
      <bottom style="double">
        <color rgb="FF0070C0"/>
      </bottom>
      <diagonal/>
    </border>
    <border>
      <left/>
      <right style="thin">
        <color theme="4" tint="-0.24994659260841701"/>
      </right>
      <top/>
      <bottom style="thin">
        <color theme="4" tint="-0.24994659260841701"/>
      </bottom>
      <diagonal/>
    </border>
    <border>
      <left style="double">
        <color rgb="FF0070C0"/>
      </left>
      <right style="double">
        <color rgb="FF0070C0"/>
      </right>
      <top style="double">
        <color theme="4" tint="-0.249977111117893"/>
      </top>
      <bottom style="double">
        <color theme="4" tint="-0.249977111117893"/>
      </bottom>
      <diagonal/>
    </border>
    <border>
      <left style="double">
        <color rgb="FF0070C0"/>
      </left>
      <right style="double">
        <color rgb="FF0070C0"/>
      </right>
      <top/>
      <bottom style="double">
        <color rgb="FF0070C0"/>
      </bottom>
      <diagonal/>
    </border>
    <border>
      <left/>
      <right style="thin">
        <color theme="4" tint="-0.24994659260841701"/>
      </right>
      <top/>
      <bottom/>
      <diagonal/>
    </border>
    <border>
      <left style="double">
        <color rgb="FF0070C0"/>
      </left>
      <right style="thin">
        <color theme="4" tint="-0.24994659260841701"/>
      </right>
      <top style="double">
        <color rgb="FF0070C0"/>
      </top>
      <bottom style="double">
        <color rgb="FF0070C0"/>
      </bottom>
      <diagonal/>
    </border>
    <border>
      <left style="thin">
        <color theme="4" tint="-0.24994659260841701"/>
      </left>
      <right style="thin">
        <color theme="4" tint="-0.24994659260841701"/>
      </right>
      <top style="double">
        <color rgb="FF0070C0"/>
      </top>
      <bottom style="double">
        <color rgb="FF0070C0"/>
      </bottom>
      <diagonal/>
    </border>
    <border>
      <left style="thin">
        <color theme="4" tint="-0.24994659260841701"/>
      </left>
      <right style="double">
        <color rgb="FF0070C0"/>
      </right>
      <top style="double">
        <color rgb="FF0070C0"/>
      </top>
      <bottom style="double">
        <color rgb="FF0070C0"/>
      </bottom>
      <diagonal/>
    </border>
    <border>
      <left/>
      <right/>
      <top style="double">
        <color rgb="FF0070C0"/>
      </top>
      <bottom/>
      <diagonal/>
    </border>
    <border>
      <left/>
      <right style="double">
        <color rgb="FF0070C0"/>
      </right>
      <top/>
      <bottom/>
      <diagonal/>
    </border>
    <border>
      <left style="double">
        <color rgb="FF0070C0"/>
      </left>
      <right style="double">
        <color rgb="FF0070C0"/>
      </right>
      <top style="thin">
        <color theme="4" tint="-0.24994659260841701"/>
      </top>
      <bottom style="double">
        <color rgb="FF0070C0"/>
      </bottom>
      <diagonal/>
    </border>
    <border>
      <left style="thin">
        <color theme="4" tint="-0.24994659260841701"/>
      </left>
      <right/>
      <top style="double">
        <color rgb="FF0070C0"/>
      </top>
      <bottom style="double">
        <color rgb="FF0070C0"/>
      </bottom>
      <diagonal/>
    </border>
    <border>
      <left/>
      <right style="double">
        <color rgb="FF0070C0"/>
      </right>
      <top style="double">
        <color rgb="FF0070C0"/>
      </top>
      <bottom style="double">
        <color rgb="FF0070C0"/>
      </bottom>
      <diagonal/>
    </border>
    <border>
      <left/>
      <right style="double">
        <color rgb="FF0070C0"/>
      </right>
      <top style="double">
        <color theme="4" tint="-0.249977111117893"/>
      </top>
      <bottom style="double">
        <color theme="4" tint="-0.249977111117893"/>
      </bottom>
      <diagonal/>
    </border>
    <border>
      <left/>
      <right style="double">
        <color rgb="FF0070C0"/>
      </right>
      <top/>
      <bottom style="double">
        <color theme="4" tint="-0.249977111117893"/>
      </bottom>
      <diagonal/>
    </border>
    <border>
      <left style="double">
        <color rgb="FF0070C0"/>
      </left>
      <right style="double">
        <color theme="4" tint="-0.249977111117893"/>
      </right>
      <top style="double">
        <color rgb="FF0070C0"/>
      </top>
      <bottom style="double">
        <color rgb="FF0070C0"/>
      </bottom>
      <diagonal/>
    </border>
    <border>
      <left style="double">
        <color rgb="FF0070C0"/>
      </left>
      <right style="double">
        <color rgb="FF0070C0"/>
      </right>
      <top/>
      <bottom style="thin">
        <color theme="4" tint="-0.24994659260841701"/>
      </bottom>
      <diagonal/>
    </border>
    <border>
      <left style="double">
        <color theme="4" tint="-0.249977111117893"/>
      </left>
      <right style="double">
        <color theme="4" tint="-0.249977111117893"/>
      </right>
      <top style="double">
        <color rgb="FF0070C0"/>
      </top>
      <bottom style="double">
        <color rgb="FF0070C0"/>
      </bottom>
      <diagonal/>
    </border>
    <border>
      <left/>
      <right style="double">
        <color theme="4" tint="-0.249977111117893"/>
      </right>
      <top style="double">
        <color rgb="FF0070C0"/>
      </top>
      <bottom style="double">
        <color rgb="FF0070C0"/>
      </bottom>
      <diagonal/>
    </border>
    <border>
      <left/>
      <right style="thin">
        <color theme="4" tint="-0.24994659260841701"/>
      </right>
      <top style="double">
        <color rgb="FF0070C0"/>
      </top>
      <bottom style="double">
        <color rgb="FF0070C0"/>
      </bottom>
      <diagonal/>
    </border>
    <border>
      <left/>
      <right style="thin">
        <color theme="4" tint="-0.24994659260841701"/>
      </right>
      <top style="thin">
        <color theme="4" tint="-0.24994659260841701"/>
      </top>
      <bottom style="double">
        <color rgb="FF0070C0"/>
      </bottom>
      <diagonal/>
    </border>
    <border>
      <left style="double">
        <color theme="4" tint="-0.249977111117893"/>
      </left>
      <right style="double">
        <color theme="4" tint="-0.249977111117893"/>
      </right>
      <top style="double">
        <color theme="4" tint="-0.249977111117893"/>
      </top>
      <bottom style="double">
        <color rgb="FF0070C0"/>
      </bottom>
      <diagonal/>
    </border>
    <border>
      <left/>
      <right style="double">
        <color theme="4" tint="-0.249977111117893"/>
      </right>
      <top style="double">
        <color theme="4" tint="-0.249977111117893"/>
      </top>
      <bottom style="double">
        <color rgb="FF0070C0"/>
      </bottom>
      <diagonal/>
    </border>
    <border>
      <left/>
      <right style="double">
        <color rgb="FF0070C0"/>
      </right>
      <top style="double">
        <color theme="4" tint="-0.249977111117893"/>
      </top>
      <bottom style="double">
        <color rgb="FF0070C0"/>
      </bottom>
      <diagonal/>
    </border>
    <border>
      <left/>
      <right style="thin">
        <color theme="4" tint="-0.24994659260841701"/>
      </right>
      <top/>
      <bottom style="double">
        <color rgb="FF0070C0"/>
      </bottom>
      <diagonal/>
    </border>
    <border>
      <left style="double">
        <color theme="4" tint="-0.249977111117893"/>
      </left>
      <right style="double">
        <color theme="4" tint="-0.249977111117893"/>
      </right>
      <top/>
      <bottom style="double">
        <color rgb="FF0070C0"/>
      </bottom>
      <diagonal/>
    </border>
    <border>
      <left/>
      <right style="double">
        <color theme="4" tint="-0.249977111117893"/>
      </right>
      <top/>
      <bottom style="double">
        <color rgb="FF0070C0"/>
      </bottom>
      <diagonal/>
    </border>
    <border>
      <left/>
      <right style="double">
        <color rgb="FF0070C0"/>
      </right>
      <top/>
      <bottom style="double">
        <color rgb="FF0070C0"/>
      </bottom>
      <diagonal/>
    </border>
    <border>
      <left style="double">
        <color rgb="FF0070C0"/>
      </left>
      <right style="double">
        <color rgb="FF0070C0"/>
      </right>
      <top/>
      <bottom/>
      <diagonal/>
    </border>
    <border>
      <left/>
      <right/>
      <top style="double">
        <color rgb="FF0070C0"/>
      </top>
      <bottom style="double">
        <color rgb="FF0070C0"/>
      </bottom>
      <diagonal/>
    </border>
    <border>
      <left style="double">
        <color rgb="FF0070C0"/>
      </left>
      <right/>
      <top style="double">
        <color rgb="FF0070C0"/>
      </top>
      <bottom style="double">
        <color rgb="FF0070C0"/>
      </bottom>
      <diagonal/>
    </border>
    <border>
      <left style="double">
        <color rgb="FF0070C0"/>
      </left>
      <right/>
      <top style="double">
        <color rgb="FF0070C0"/>
      </top>
      <bottom/>
      <diagonal/>
    </border>
    <border>
      <left style="double">
        <color rgb="FF0070C0"/>
      </left>
      <right style="double">
        <color rgb="FF0070C0"/>
      </right>
      <top style="double">
        <color rgb="FF0070C0"/>
      </top>
      <bottom/>
      <diagonal/>
    </border>
    <border>
      <left/>
      <right style="double">
        <color rgb="FF0070C0"/>
      </right>
      <top style="double">
        <color rgb="FF0070C0"/>
      </top>
      <bottom/>
      <diagonal/>
    </border>
    <border>
      <left/>
      <right/>
      <top/>
      <bottom style="double">
        <color rgb="FF0070C0"/>
      </bottom>
      <diagonal/>
    </border>
    <border>
      <left/>
      <right style="thin">
        <color theme="4" tint="-0.24994659260841701"/>
      </right>
      <top style="double">
        <color rgb="FF0070C0"/>
      </top>
      <bottom/>
      <diagonal/>
    </border>
    <border>
      <left style="double">
        <color theme="4" tint="-0.249977111117893"/>
      </left>
      <right style="double">
        <color theme="4" tint="-0.249977111117893"/>
      </right>
      <top style="double">
        <color rgb="FF0070C0"/>
      </top>
      <bottom/>
      <diagonal/>
    </border>
    <border>
      <left/>
      <right style="double">
        <color theme="4" tint="-0.249977111117893"/>
      </right>
      <top style="double">
        <color rgb="FF0070C0"/>
      </top>
      <bottom/>
      <diagonal/>
    </border>
    <border>
      <left style="thin">
        <color theme="4" tint="-0.24994659260841701"/>
      </left>
      <right/>
      <top/>
      <bottom style="double">
        <color rgb="FF0070C0"/>
      </bottom>
      <diagonal/>
    </border>
    <border>
      <left style="double">
        <color rgb="FF0070C0"/>
      </left>
      <right/>
      <top style="double">
        <color rgb="FF0070C0"/>
      </top>
      <bottom style="thick">
        <color theme="4" tint="-0.24994659260841701"/>
      </bottom>
      <diagonal/>
    </border>
    <border>
      <left style="double">
        <color rgb="FF0070C0"/>
      </left>
      <right/>
      <top style="thick">
        <color theme="4" tint="-0.24994659260841701"/>
      </top>
      <bottom style="double">
        <color rgb="FF0070C0"/>
      </bottom>
      <diagonal/>
    </border>
    <border>
      <left style="double">
        <color rgb="FF0070C0"/>
      </left>
      <right/>
      <top/>
      <bottom/>
      <diagonal/>
    </border>
  </borders>
  <cellStyleXfs count="25">
    <xf numFmtId="0" fontId="0" fillId="0" borderId="0"/>
    <xf numFmtId="16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1" fontId="18" fillId="0" borderId="0" applyFont="0" applyFill="0" applyBorder="0" applyAlignment="0" applyProtection="0"/>
    <xf numFmtId="0" fontId="4" fillId="0" borderId="0"/>
    <xf numFmtId="0" fontId="3" fillId="0" borderId="0"/>
    <xf numFmtId="43" fontId="5" fillId="0" borderId="0" applyFont="0" applyFill="0" applyBorder="0" applyAlignment="0" applyProtection="0"/>
    <xf numFmtId="41" fontId="5" fillId="0" borderId="0" applyFont="0" applyFill="0" applyBorder="0" applyAlignment="0" applyProtection="0"/>
    <xf numFmtId="0" fontId="2" fillId="0" borderId="0"/>
    <xf numFmtId="0" fontId="2"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cellStyleXfs>
  <cellXfs count="210">
    <xf numFmtId="0" fontId="0" fillId="0" borderId="0" xfId="0"/>
    <xf numFmtId="0" fontId="9" fillId="0" borderId="0" xfId="0" applyFont="1"/>
    <xf numFmtId="0" fontId="8" fillId="0" borderId="0" xfId="0" applyFont="1" applyAlignment="1">
      <alignment vertical="center"/>
    </xf>
    <xf numFmtId="0" fontId="9" fillId="0" borderId="0" xfId="0" applyFont="1" applyAlignment="1">
      <alignment vertical="center"/>
    </xf>
    <xf numFmtId="0" fontId="8" fillId="0" borderId="0" xfId="0" applyFont="1" applyFill="1" applyAlignment="1">
      <alignment vertical="center"/>
    </xf>
    <xf numFmtId="0" fontId="9" fillId="0" borderId="0" xfId="0" applyFont="1" applyBorder="1"/>
    <xf numFmtId="0" fontId="13" fillId="0" borderId="0" xfId="0" applyFont="1"/>
    <xf numFmtId="0" fontId="9" fillId="0" borderId="0" xfId="0" applyFont="1" applyAlignment="1">
      <alignment vertical="top" wrapText="1"/>
    </xf>
    <xf numFmtId="0" fontId="14" fillId="0" borderId="0" xfId="0" applyFont="1" applyAlignment="1">
      <alignment horizontal="centerContinuous" vertical="center" wrapText="1"/>
    </xf>
    <xf numFmtId="0" fontId="9" fillId="0" borderId="0" xfId="0" applyFont="1" applyAlignment="1">
      <alignment horizontal="center" vertical="top"/>
    </xf>
    <xf numFmtId="0" fontId="12" fillId="0" borderId="0" xfId="0" applyFont="1" applyAlignment="1">
      <alignment horizontal="center"/>
    </xf>
    <xf numFmtId="0" fontId="14" fillId="0" borderId="0" xfId="0" applyFont="1" applyAlignment="1">
      <alignment horizontal="center" vertical="center"/>
    </xf>
    <xf numFmtId="0" fontId="10" fillId="0" borderId="0" xfId="0" applyFont="1"/>
    <xf numFmtId="165" fontId="14" fillId="0" borderId="0" xfId="0" applyNumberFormat="1" applyFont="1" applyAlignment="1">
      <alignment horizontal="centerContinuous" vertical="center" wrapText="1"/>
    </xf>
    <xf numFmtId="0" fontId="15" fillId="0" borderId="0" xfId="0" applyFont="1" applyAlignment="1">
      <alignment vertical="top" wrapText="1"/>
    </xf>
    <xf numFmtId="0" fontId="15" fillId="0" borderId="0" xfId="0" applyFont="1"/>
    <xf numFmtId="4" fontId="9" fillId="0" borderId="0" xfId="0" applyNumberFormat="1" applyFont="1" applyAlignment="1">
      <alignment vertical="top" wrapText="1"/>
    </xf>
    <xf numFmtId="10" fontId="9" fillId="0" borderId="0" xfId="2" applyNumberFormat="1" applyFont="1"/>
    <xf numFmtId="10" fontId="9" fillId="0" borderId="0" xfId="0" applyNumberFormat="1" applyFont="1"/>
    <xf numFmtId="164" fontId="9" fillId="0" borderId="0" xfId="1" applyFont="1"/>
    <xf numFmtId="164" fontId="9" fillId="0" borderId="0" xfId="0" applyNumberFormat="1" applyFont="1"/>
    <xf numFmtId="4" fontId="9" fillId="0" borderId="0" xfId="0" applyNumberFormat="1" applyFont="1" applyAlignment="1">
      <alignment vertical="center"/>
    </xf>
    <xf numFmtId="4" fontId="9" fillId="0" borderId="0" xfId="0" applyNumberFormat="1" applyFont="1" applyBorder="1"/>
    <xf numFmtId="0" fontId="7" fillId="2" borderId="5" xfId="0" applyFont="1" applyFill="1" applyBorder="1" applyAlignment="1">
      <alignment horizontal="center" vertical="center"/>
    </xf>
    <xf numFmtId="0" fontId="7" fillId="2" borderId="6" xfId="0" applyFont="1" applyFill="1" applyBorder="1" applyAlignment="1">
      <alignment vertical="center"/>
    </xf>
    <xf numFmtId="0" fontId="6" fillId="2" borderId="6" xfId="0" applyFont="1" applyFill="1" applyBorder="1" applyAlignment="1">
      <alignment vertical="center"/>
    </xf>
    <xf numFmtId="0" fontId="6" fillId="2" borderId="0" xfId="0" applyFont="1" applyFill="1" applyBorder="1" applyAlignment="1">
      <alignment horizontal="center" vertical="center"/>
    </xf>
    <xf numFmtId="0" fontId="6" fillId="2" borderId="0" xfId="0" applyFont="1" applyFill="1" applyBorder="1" applyAlignment="1">
      <alignment vertical="center"/>
    </xf>
    <xf numFmtId="0" fontId="7" fillId="2" borderId="0" xfId="0" applyFont="1" applyFill="1" applyBorder="1" applyAlignment="1">
      <alignment vertical="center"/>
    </xf>
    <xf numFmtId="4" fontId="7" fillId="2" borderId="0" xfId="0" applyNumberFormat="1" applyFont="1" applyFill="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167" fontId="7" fillId="0" borderId="0" xfId="0" applyNumberFormat="1" applyFont="1" applyBorder="1" applyAlignment="1">
      <alignment horizontal="center" vertical="center"/>
    </xf>
    <xf numFmtId="167" fontId="7" fillId="0" borderId="0" xfId="0" applyNumberFormat="1"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7" fillId="0" borderId="0" xfId="0" applyFont="1" applyBorder="1" applyAlignment="1">
      <alignment horizontal="justify" vertical="center" wrapText="1"/>
    </xf>
    <xf numFmtId="3" fontId="7" fillId="0" borderId="0" xfId="0" applyNumberFormat="1" applyFont="1" applyBorder="1" applyAlignment="1">
      <alignment vertical="center"/>
    </xf>
    <xf numFmtId="3" fontId="7" fillId="2" borderId="0" xfId="0" applyNumberFormat="1" applyFont="1" applyFill="1" applyBorder="1" applyAlignment="1">
      <alignment vertical="center"/>
    </xf>
    <xf numFmtId="3" fontId="6" fillId="2" borderId="0" xfId="0" applyNumberFormat="1" applyFont="1" applyFill="1" applyBorder="1" applyAlignment="1">
      <alignment vertical="center"/>
    </xf>
    <xf numFmtId="3" fontId="7" fillId="0" borderId="0" xfId="1" applyNumberFormat="1" applyFont="1" applyBorder="1" applyAlignment="1">
      <alignment vertical="center"/>
    </xf>
    <xf numFmtId="3" fontId="7" fillId="2" borderId="6" xfId="0" applyNumberFormat="1" applyFont="1" applyFill="1" applyBorder="1" applyAlignment="1">
      <alignment vertical="center"/>
    </xf>
    <xf numFmtId="3" fontId="6" fillId="2" borderId="1" xfId="0" applyNumberFormat="1" applyFont="1" applyFill="1" applyBorder="1" applyAlignment="1">
      <alignment vertical="center"/>
    </xf>
    <xf numFmtId="168" fontId="9" fillId="0" borderId="0" xfId="1" applyNumberFormat="1" applyFont="1"/>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3" fontId="7" fillId="0" borderId="0" xfId="0" applyNumberFormat="1" applyFont="1" applyFill="1" applyBorder="1" applyAlignment="1">
      <alignment vertical="center"/>
    </xf>
    <xf numFmtId="3" fontId="7" fillId="0" borderId="0" xfId="6" applyNumberFormat="1" applyFont="1" applyBorder="1" applyAlignment="1">
      <alignment vertical="center"/>
    </xf>
    <xf numFmtId="49" fontId="6" fillId="3" borderId="7" xfId="0" applyNumberFormat="1" applyFont="1" applyFill="1" applyBorder="1" applyAlignment="1">
      <alignment horizontal="center" vertical="center"/>
    </xf>
    <xf numFmtId="3" fontId="17" fillId="3" borderId="7" xfId="0" applyNumberFormat="1" applyFont="1" applyFill="1" applyBorder="1" applyAlignment="1">
      <alignment horizontal="right" vertical="center" wrapText="1"/>
    </xf>
    <xf numFmtId="10" fontId="17" fillId="3" borderId="7" xfId="2" applyNumberFormat="1" applyFont="1" applyFill="1" applyBorder="1" applyAlignment="1">
      <alignment horizontal="center" vertical="center" wrapText="1"/>
    </xf>
    <xf numFmtId="0" fontId="7" fillId="0" borderId="7" xfId="0" applyFont="1" applyBorder="1" applyAlignment="1">
      <alignment horizontal="center" vertical="center" wrapText="1"/>
    </xf>
    <xf numFmtId="166" fontId="7" fillId="0" borderId="7" xfId="0" applyNumberFormat="1" applyFont="1" applyBorder="1" applyAlignment="1">
      <alignment horizontal="center" vertical="center" wrapText="1"/>
    </xf>
    <xf numFmtId="0" fontId="7" fillId="3" borderId="7" xfId="0" applyFont="1" applyFill="1" applyBorder="1" applyAlignment="1">
      <alignment horizontal="left" vertical="center" wrapText="1"/>
    </xf>
    <xf numFmtId="49" fontId="6" fillId="3" borderId="8" xfId="0" applyNumberFormat="1" applyFont="1" applyFill="1" applyBorder="1" applyAlignment="1">
      <alignment horizontal="center" vertical="center"/>
    </xf>
    <xf numFmtId="0" fontId="6" fillId="3" borderId="8" xfId="0" applyFont="1" applyFill="1" applyBorder="1" applyAlignment="1">
      <alignment horizontal="center" vertical="center" wrapText="1"/>
    </xf>
    <xf numFmtId="3" fontId="17" fillId="3" borderId="8" xfId="0" applyNumberFormat="1" applyFont="1" applyFill="1" applyBorder="1" applyAlignment="1">
      <alignment horizontal="right" vertical="center" wrapText="1"/>
    </xf>
    <xf numFmtId="10" fontId="17" fillId="3" borderId="8" xfId="2" applyNumberFormat="1" applyFont="1" applyFill="1" applyBorder="1" applyAlignment="1">
      <alignment horizontal="center" vertical="center" wrapText="1"/>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19" fillId="0" borderId="0" xfId="0" applyFont="1" applyAlignment="1">
      <alignment vertical="top" wrapText="1"/>
    </xf>
    <xf numFmtId="0" fontId="9" fillId="3" borderId="8" xfId="0" applyFont="1" applyFill="1" applyBorder="1"/>
    <xf numFmtId="0" fontId="9" fillId="3" borderId="7" xfId="0" applyFont="1" applyFill="1" applyBorder="1"/>
    <xf numFmtId="166" fontId="7" fillId="0" borderId="7" xfId="0" applyNumberFormat="1" applyFont="1" applyFill="1" applyBorder="1" applyAlignment="1">
      <alignment horizontal="center" vertical="center" wrapText="1"/>
    </xf>
    <xf numFmtId="3" fontId="16" fillId="0" borderId="7" xfId="0" applyNumberFormat="1" applyFont="1" applyFill="1" applyBorder="1" applyAlignment="1">
      <alignment vertical="center" wrapText="1"/>
    </xf>
    <xf numFmtId="10" fontId="16" fillId="0" borderId="7" xfId="2" applyNumberFormat="1" applyFont="1" applyFill="1" applyBorder="1" applyAlignment="1">
      <alignment horizontal="center" vertical="center" wrapText="1"/>
    </xf>
    <xf numFmtId="3" fontId="16" fillId="0" borderId="7" xfId="0" applyNumberFormat="1" applyFont="1" applyBorder="1" applyAlignment="1">
      <alignment vertical="center" wrapText="1"/>
    </xf>
    <xf numFmtId="10" fontId="16" fillId="0" borderId="7" xfId="2" applyNumberFormat="1" applyFont="1" applyBorder="1" applyAlignment="1">
      <alignment horizontal="center" vertical="center" wrapText="1"/>
    </xf>
    <xf numFmtId="0" fontId="12" fillId="0" borderId="0" xfId="0" applyFont="1"/>
    <xf numFmtId="0" fontId="6" fillId="3" borderId="7" xfId="0" applyFont="1" applyFill="1" applyBorder="1" applyAlignment="1">
      <alignment horizontal="center" vertical="center" wrapText="1"/>
    </xf>
    <xf numFmtId="0" fontId="7" fillId="0" borderId="7" xfId="0" applyFont="1" applyBorder="1" applyAlignment="1">
      <alignment vertical="center" wrapText="1"/>
    </xf>
    <xf numFmtId="0" fontId="7" fillId="0" borderId="7" xfId="0" applyFont="1" applyFill="1" applyBorder="1" applyAlignment="1">
      <alignment vertical="center" wrapText="1"/>
    </xf>
    <xf numFmtId="0" fontId="5" fillId="0" borderId="7" xfId="0" applyFont="1" applyBorder="1"/>
    <xf numFmtId="0" fontId="5" fillId="0" borderId="7" xfId="0" applyFont="1" applyFill="1" applyBorder="1"/>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8" fillId="3" borderId="8" xfId="0" applyFont="1" applyFill="1" applyBorder="1" applyAlignment="1">
      <alignment horizontal="center" vertical="center" wrapText="1"/>
    </xf>
    <xf numFmtId="0" fontId="5"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17" fillId="7" borderId="10" xfId="0" applyFont="1" applyFill="1" applyBorder="1" applyAlignment="1">
      <alignment horizontal="center" vertical="center" wrapText="1"/>
    </xf>
    <xf numFmtId="166" fontId="7" fillId="7" borderId="7" xfId="0" applyNumberFormat="1" applyFont="1" applyFill="1" applyBorder="1" applyAlignment="1">
      <alignment horizontal="center" vertical="center" wrapText="1"/>
    </xf>
    <xf numFmtId="0" fontId="16" fillId="0" borderId="0" xfId="0" applyFont="1" applyAlignment="1">
      <alignment horizontal="left"/>
    </xf>
    <xf numFmtId="0" fontId="10" fillId="0" borderId="0" xfId="0" applyFont="1" applyAlignment="1">
      <alignment horizontal="left" vertical="center"/>
    </xf>
    <xf numFmtId="0" fontId="21" fillId="8" borderId="0" xfId="24" applyFont="1" applyFill="1"/>
    <xf numFmtId="0" fontId="21" fillId="8" borderId="0" xfId="24" applyFont="1" applyFill="1" applyBorder="1"/>
    <xf numFmtId="0" fontId="22" fillId="8" borderId="0" xfId="24" applyFont="1" applyFill="1" applyBorder="1"/>
    <xf numFmtId="166" fontId="7" fillId="0" borderId="0" xfId="0" applyNumberFormat="1" applyFont="1" applyBorder="1" applyAlignment="1">
      <alignment horizontal="center" vertical="center" wrapText="1"/>
    </xf>
    <xf numFmtId="0" fontId="7" fillId="0" borderId="0" xfId="0" applyFont="1" applyBorder="1" applyAlignment="1">
      <alignment vertical="center" wrapText="1"/>
    </xf>
    <xf numFmtId="3" fontId="16" fillId="0" borderId="0" xfId="0" applyNumberFormat="1" applyFont="1" applyBorder="1" applyAlignment="1">
      <alignment vertical="center" wrapText="1"/>
    </xf>
    <xf numFmtId="10" fontId="16" fillId="0" borderId="0" xfId="2" applyNumberFormat="1" applyFont="1" applyBorder="1" applyAlignment="1">
      <alignment horizontal="center" vertical="center" wrapText="1"/>
    </xf>
    <xf numFmtId="169" fontId="16" fillId="0" borderId="11" xfId="0" applyNumberFormat="1" applyFont="1" applyBorder="1" applyAlignment="1">
      <alignment vertical="center" wrapText="1"/>
    </xf>
    <xf numFmtId="169" fontId="16" fillId="0" borderId="12" xfId="0" applyNumberFormat="1" applyFont="1" applyBorder="1" applyAlignment="1">
      <alignment vertical="center" wrapText="1"/>
    </xf>
    <xf numFmtId="169" fontId="16" fillId="0" borderId="13" xfId="0" applyNumberFormat="1" applyFont="1" applyBorder="1" applyAlignment="1">
      <alignment vertical="center" wrapText="1"/>
    </xf>
    <xf numFmtId="169" fontId="16" fillId="0" borderId="14" xfId="0" applyNumberFormat="1" applyFont="1" applyBorder="1" applyAlignment="1">
      <alignment vertical="center" wrapText="1"/>
    </xf>
    <xf numFmtId="169" fontId="16" fillId="0" borderId="15" xfId="0" applyNumberFormat="1" applyFont="1" applyBorder="1" applyAlignment="1">
      <alignment vertical="center" wrapText="1"/>
    </xf>
    <xf numFmtId="169" fontId="16" fillId="0" borderId="16" xfId="0" applyNumberFormat="1" applyFont="1" applyBorder="1" applyAlignment="1">
      <alignment vertical="center" wrapText="1"/>
    </xf>
    <xf numFmtId="0" fontId="7" fillId="0" borderId="12" xfId="0" applyFont="1" applyBorder="1" applyAlignment="1">
      <alignment vertical="center" wrapText="1"/>
    </xf>
    <xf numFmtId="166" fontId="7" fillId="0" borderId="19" xfId="0" applyNumberFormat="1" applyFont="1" applyBorder="1" applyAlignment="1">
      <alignment horizontal="center" vertical="center" wrapText="1"/>
    </xf>
    <xf numFmtId="49" fontId="6" fillId="3" borderId="20" xfId="0" applyNumberFormat="1" applyFont="1" applyFill="1" applyBorder="1" applyAlignment="1">
      <alignment horizontal="center" vertical="center"/>
    </xf>
    <xf numFmtId="0" fontId="6" fillId="3" borderId="22" xfId="0" applyFont="1" applyFill="1" applyBorder="1" applyAlignment="1">
      <alignment horizontal="center"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169" fontId="16" fillId="0" borderId="30" xfId="0" applyNumberFormat="1" applyFont="1" applyBorder="1" applyAlignment="1">
      <alignment vertical="center" wrapText="1"/>
    </xf>
    <xf numFmtId="169" fontId="16" fillId="0" borderId="31" xfId="0" applyNumberFormat="1" applyFont="1" applyBorder="1" applyAlignment="1">
      <alignment vertical="center" wrapText="1"/>
    </xf>
    <xf numFmtId="169" fontId="16" fillId="0" borderId="26" xfId="0" applyNumberFormat="1" applyFont="1" applyBorder="1" applyAlignment="1">
      <alignment vertical="center" wrapText="1"/>
    </xf>
    <xf numFmtId="0" fontId="7" fillId="0" borderId="18" xfId="0" applyFont="1" applyBorder="1" applyAlignment="1">
      <alignment vertical="center" wrapText="1"/>
    </xf>
    <xf numFmtId="0" fontId="7" fillId="0" borderId="32" xfId="0" applyFont="1" applyBorder="1" applyAlignment="1">
      <alignment vertical="center" wrapText="1"/>
    </xf>
    <xf numFmtId="0" fontId="7" fillId="0" borderId="17" xfId="0" applyFont="1" applyBorder="1" applyAlignment="1">
      <alignment horizontal="center" vertical="center" wrapText="1"/>
    </xf>
    <xf numFmtId="169" fontId="16" fillId="0" borderId="34" xfId="0" applyNumberFormat="1" applyFont="1" applyBorder="1" applyAlignment="1">
      <alignment vertical="center" wrapText="1"/>
    </xf>
    <xf numFmtId="169" fontId="16" fillId="0" borderId="35" xfId="0" applyNumberFormat="1" applyFont="1" applyBorder="1" applyAlignment="1">
      <alignment vertical="center" wrapText="1"/>
    </xf>
    <xf numFmtId="169" fontId="16" fillId="0" borderId="29" xfId="0" applyNumberFormat="1" applyFont="1" applyBorder="1" applyAlignment="1">
      <alignment vertical="center" wrapText="1"/>
    </xf>
    <xf numFmtId="10" fontId="16" fillId="0" borderId="29" xfId="2" applyNumberFormat="1" applyFont="1" applyBorder="1" applyAlignment="1">
      <alignment horizontal="center" vertical="center" wrapText="1"/>
    </xf>
    <xf numFmtId="0" fontId="7" fillId="0" borderId="29" xfId="0" applyFont="1" applyBorder="1" applyAlignment="1">
      <alignment vertical="center" wrapText="1"/>
    </xf>
    <xf numFmtId="0" fontId="7" fillId="0" borderId="36" xfId="0" applyFont="1" applyBorder="1" applyAlignment="1">
      <alignment vertical="center" wrapText="1"/>
    </xf>
    <xf numFmtId="169" fontId="16" fillId="0" borderId="34" xfId="2" applyNumberFormat="1" applyFont="1" applyBorder="1" applyAlignment="1">
      <alignment horizontal="right"/>
    </xf>
    <xf numFmtId="0" fontId="7" fillId="0" borderId="37" xfId="0" applyFont="1" applyBorder="1" applyAlignment="1">
      <alignment vertical="center" wrapText="1"/>
    </xf>
    <xf numFmtId="169" fontId="16" fillId="0" borderId="38" xfId="0" applyNumberFormat="1" applyFont="1" applyBorder="1" applyAlignment="1">
      <alignment vertical="center" wrapText="1"/>
    </xf>
    <xf numFmtId="169" fontId="16" fillId="0" borderId="39" xfId="0" applyNumberFormat="1" applyFont="1" applyBorder="1" applyAlignment="1">
      <alignment vertical="center" wrapText="1"/>
    </xf>
    <xf numFmtId="169" fontId="16" fillId="0" borderId="40" xfId="0" applyNumberFormat="1" applyFont="1" applyBorder="1" applyAlignment="1">
      <alignment vertical="center" wrapText="1"/>
    </xf>
    <xf numFmtId="0" fontId="7" fillId="0" borderId="20" xfId="0" applyFont="1" applyBorder="1" applyAlignment="1">
      <alignment horizontal="center" vertical="center" wrapText="1"/>
    </xf>
    <xf numFmtId="0" fontId="7" fillId="0" borderId="41" xfId="0" applyFont="1" applyBorder="1" applyAlignment="1">
      <alignment vertical="center" wrapText="1"/>
    </xf>
    <xf numFmtId="169" fontId="16" fillId="0" borderId="42" xfId="0" applyNumberFormat="1" applyFont="1" applyBorder="1" applyAlignment="1">
      <alignment vertical="center" wrapText="1"/>
    </xf>
    <xf numFmtId="169" fontId="16" fillId="0" borderId="43" xfId="0" applyNumberFormat="1" applyFont="1" applyBorder="1" applyAlignment="1">
      <alignment vertical="center" wrapText="1"/>
    </xf>
    <xf numFmtId="169" fontId="16" fillId="0" borderId="44" xfId="0" applyNumberFormat="1" applyFont="1" applyBorder="1" applyAlignment="1">
      <alignment vertical="center" wrapText="1"/>
    </xf>
    <xf numFmtId="10" fontId="16" fillId="0" borderId="44" xfId="2" applyNumberFormat="1" applyFont="1" applyBorder="1" applyAlignment="1">
      <alignment horizontal="center" vertical="center" wrapText="1"/>
    </xf>
    <xf numFmtId="0" fontId="7" fillId="0" borderId="44" xfId="0" applyFont="1" applyBorder="1" applyAlignment="1">
      <alignment vertical="center" wrapText="1"/>
    </xf>
    <xf numFmtId="0" fontId="7" fillId="0" borderId="45" xfId="0" applyFont="1" applyBorder="1" applyAlignment="1">
      <alignment horizontal="center" vertical="center" wrapText="1"/>
    </xf>
    <xf numFmtId="10" fontId="16" fillId="0" borderId="26" xfId="2" applyNumberFormat="1" applyFont="1" applyBorder="1" applyAlignment="1">
      <alignment horizontal="center" vertical="center" wrapText="1"/>
    </xf>
    <xf numFmtId="10" fontId="16" fillId="0" borderId="17" xfId="2" applyNumberFormat="1" applyFont="1" applyBorder="1" applyAlignment="1">
      <alignment horizontal="center" vertical="center" wrapText="1"/>
    </xf>
    <xf numFmtId="0" fontId="7" fillId="0" borderId="17" xfId="0" applyFont="1" applyBorder="1" applyAlignment="1">
      <alignment vertical="center" wrapText="1"/>
    </xf>
    <xf numFmtId="10" fontId="16" fillId="0" borderId="46" xfId="2" applyNumberFormat="1" applyFont="1" applyBorder="1" applyAlignment="1">
      <alignment horizontal="center" vertical="center" wrapText="1"/>
    </xf>
    <xf numFmtId="10" fontId="16" fillId="0" borderId="47" xfId="2" applyNumberFormat="1" applyFont="1" applyBorder="1" applyAlignment="1">
      <alignment horizontal="center" vertical="center" wrapText="1"/>
    </xf>
    <xf numFmtId="0" fontId="7" fillId="0" borderId="21" xfId="0" applyFont="1" applyBorder="1" applyAlignment="1">
      <alignment vertical="center" wrapText="1"/>
    </xf>
    <xf numFmtId="10" fontId="16" fillId="0" borderId="48" xfId="2" applyNumberFormat="1" applyFont="1" applyBorder="1" applyAlignment="1">
      <alignment horizontal="center" vertical="center" wrapText="1"/>
    </xf>
    <xf numFmtId="0" fontId="7" fillId="0" borderId="50" xfId="0" applyFont="1" applyBorder="1" applyAlignment="1">
      <alignment vertical="center" wrapText="1"/>
    </xf>
    <xf numFmtId="49" fontId="6" fillId="3" borderId="17" xfId="0" applyNumberFormat="1" applyFont="1" applyFill="1" applyBorder="1" applyAlignment="1">
      <alignment horizontal="center" vertical="center"/>
    </xf>
    <xf numFmtId="0" fontId="6" fillId="3" borderId="36" xfId="0" applyFont="1" applyFill="1" applyBorder="1" applyAlignment="1">
      <alignment horizontal="center" vertical="center" wrapText="1"/>
    </xf>
    <xf numFmtId="166" fontId="7" fillId="0" borderId="33" xfId="0" applyNumberFormat="1" applyFont="1" applyBorder="1" applyAlignment="1">
      <alignment horizontal="center" vertical="center" wrapText="1"/>
    </xf>
    <xf numFmtId="166" fontId="7" fillId="0" borderId="17" xfId="0" applyNumberFormat="1" applyFont="1" applyFill="1" applyBorder="1" applyAlignment="1">
      <alignment horizontal="center" vertical="center" wrapText="1"/>
    </xf>
    <xf numFmtId="0" fontId="7" fillId="0" borderId="36" xfId="0" applyFont="1" applyFill="1" applyBorder="1" applyAlignment="1">
      <alignment vertical="center" wrapText="1"/>
    </xf>
    <xf numFmtId="166" fontId="7" fillId="0" borderId="17" xfId="0" applyNumberFormat="1" applyFont="1" applyBorder="1" applyAlignment="1">
      <alignment horizontal="center" vertical="center" wrapText="1"/>
    </xf>
    <xf numFmtId="166" fontId="7" fillId="0" borderId="20" xfId="0" applyNumberFormat="1" applyFont="1" applyFill="1" applyBorder="1" applyAlignment="1">
      <alignment horizontal="center" vertical="center" wrapText="1"/>
    </xf>
    <xf numFmtId="10" fontId="16" fillId="0" borderId="51" xfId="2" applyNumberFormat="1" applyFont="1" applyBorder="1" applyAlignment="1">
      <alignment horizontal="center" vertical="center" wrapText="1"/>
    </xf>
    <xf numFmtId="10" fontId="16" fillId="0" borderId="20" xfId="2" applyNumberFormat="1" applyFont="1" applyBorder="1" applyAlignment="1">
      <alignment horizontal="center" vertical="center" wrapText="1"/>
    </xf>
    <xf numFmtId="166" fontId="7" fillId="0" borderId="27" xfId="0" applyNumberFormat="1" applyFont="1" applyBorder="1" applyAlignment="1">
      <alignment horizontal="center" vertical="center" wrapText="1"/>
    </xf>
    <xf numFmtId="166" fontId="7" fillId="0" borderId="49" xfId="0" applyNumberFormat="1" applyFont="1" applyBorder="1" applyAlignment="1">
      <alignment horizontal="center" vertical="center" wrapText="1"/>
    </xf>
    <xf numFmtId="0" fontId="7" fillId="0" borderId="52" xfId="0" applyFont="1" applyBorder="1" applyAlignment="1">
      <alignment vertical="center" wrapText="1"/>
    </xf>
    <xf numFmtId="169" fontId="16" fillId="0" borderId="53" xfId="0" applyNumberFormat="1" applyFont="1" applyBorder="1" applyAlignment="1">
      <alignment vertical="center" wrapText="1"/>
    </xf>
    <xf numFmtId="169" fontId="16" fillId="0" borderId="54" xfId="0" applyNumberFormat="1" applyFont="1" applyBorder="1" applyAlignment="1">
      <alignment vertical="center" wrapText="1"/>
    </xf>
    <xf numFmtId="169" fontId="16" fillId="0" borderId="50" xfId="0" applyNumberFormat="1" applyFont="1" applyBorder="1" applyAlignment="1">
      <alignment vertical="center" wrapText="1"/>
    </xf>
    <xf numFmtId="10" fontId="16" fillId="0" borderId="25" xfId="2" applyNumberFormat="1" applyFont="1" applyBorder="1" applyAlignment="1">
      <alignment horizontal="center" vertical="center" wrapText="1"/>
    </xf>
    <xf numFmtId="166" fontId="7" fillId="0" borderId="45" xfId="0" applyNumberFormat="1" applyFont="1" applyBorder="1" applyAlignment="1">
      <alignment horizontal="center" vertical="center" wrapText="1"/>
    </xf>
    <xf numFmtId="169" fontId="16" fillId="0" borderId="35" xfId="0" applyNumberFormat="1" applyFont="1" applyFill="1" applyBorder="1" applyAlignment="1">
      <alignment horizontal="right" vertical="center"/>
    </xf>
    <xf numFmtId="169" fontId="16" fillId="0" borderId="29" xfId="0" applyNumberFormat="1" applyFont="1" applyFill="1" applyBorder="1" applyAlignment="1">
      <alignment horizontal="right" vertical="center"/>
    </xf>
    <xf numFmtId="0" fontId="7" fillId="0" borderId="49" xfId="0" applyFont="1" applyBorder="1" applyAlignment="1">
      <alignment vertical="center" wrapText="1"/>
    </xf>
    <xf numFmtId="0" fontId="6" fillId="3" borderId="41" xfId="0" applyFont="1" applyFill="1" applyBorder="1" applyAlignment="1">
      <alignment horizontal="center" vertical="center" wrapText="1"/>
    </xf>
    <xf numFmtId="0" fontId="7" fillId="0" borderId="35" xfId="0" applyFont="1" applyBorder="1" applyAlignment="1">
      <alignment vertical="center" wrapText="1"/>
    </xf>
    <xf numFmtId="49" fontId="6" fillId="3" borderId="45" xfId="0" applyNumberFormat="1" applyFont="1" applyFill="1" applyBorder="1" applyAlignment="1">
      <alignment horizontal="center" vertical="center"/>
    </xf>
    <xf numFmtId="0" fontId="6" fillId="3" borderId="45" xfId="0" applyFont="1" applyFill="1" applyBorder="1" applyAlignment="1">
      <alignment horizontal="center" vertical="center" wrapText="1"/>
    </xf>
    <xf numFmtId="10" fontId="16" fillId="0" borderId="28" xfId="2" applyNumberFormat="1" applyFont="1" applyBorder="1" applyAlignment="1">
      <alignment horizontal="center" vertical="center" wrapText="1"/>
    </xf>
    <xf numFmtId="166" fontId="7" fillId="0" borderId="20" xfId="0" applyNumberFormat="1" applyFont="1" applyBorder="1" applyAlignment="1">
      <alignment horizontal="center" vertical="center" wrapText="1"/>
    </xf>
    <xf numFmtId="0" fontId="7" fillId="0" borderId="20" xfId="0" applyFont="1" applyBorder="1" applyAlignment="1">
      <alignment vertical="center" wrapText="1"/>
    </xf>
    <xf numFmtId="10" fontId="16" fillId="0" borderId="55" xfId="2" applyNumberFormat="1" applyFont="1" applyBorder="1" applyAlignment="1">
      <alignment horizontal="center" vertical="center" wrapText="1"/>
    </xf>
    <xf numFmtId="169" fontId="16" fillId="0" borderId="35" xfId="2" applyNumberFormat="1" applyFont="1" applyBorder="1" applyAlignment="1">
      <alignment horizontal="right" vertical="center"/>
    </xf>
    <xf numFmtId="10" fontId="16" fillId="0" borderId="24" xfId="2" applyNumberFormat="1" applyFont="1" applyBorder="1" applyAlignment="1">
      <alignment horizontal="center" vertical="center" wrapText="1"/>
    </xf>
    <xf numFmtId="169" fontId="16" fillId="0" borderId="0" xfId="0" applyNumberFormat="1" applyFont="1" applyBorder="1" applyAlignment="1">
      <alignment vertical="center" wrapText="1"/>
    </xf>
    <xf numFmtId="0" fontId="6" fillId="4" borderId="56" xfId="0" applyFont="1" applyFill="1" applyBorder="1" applyAlignment="1">
      <alignment horizontal="center" vertical="center"/>
    </xf>
    <xf numFmtId="0" fontId="17" fillId="4" borderId="47"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17" xfId="0" applyFont="1" applyFill="1" applyBorder="1" applyAlignment="1">
      <alignment horizontal="center" vertical="center" wrapText="1"/>
    </xf>
    <xf numFmtId="49" fontId="6" fillId="3" borderId="57" xfId="0" applyNumberFormat="1" applyFont="1" applyFill="1" applyBorder="1" applyAlignment="1">
      <alignment horizontal="center" vertical="center"/>
    </xf>
    <xf numFmtId="169" fontId="16" fillId="0" borderId="29" xfId="2" applyNumberFormat="1" applyFont="1" applyBorder="1" applyAlignment="1">
      <alignment horizontal="right" vertical="center"/>
    </xf>
    <xf numFmtId="0" fontId="9" fillId="0" borderId="17" xfId="0" applyFont="1" applyBorder="1" applyAlignment="1">
      <alignment vertical="top" wrapText="1"/>
    </xf>
    <xf numFmtId="1" fontId="16" fillId="0" borderId="29" xfId="2" applyNumberFormat="1" applyFont="1" applyBorder="1" applyAlignment="1">
      <alignment horizontal="center" vertical="center" wrapText="1"/>
    </xf>
    <xf numFmtId="1" fontId="16" fillId="0" borderId="44" xfId="2" applyNumberFormat="1" applyFont="1" applyBorder="1" applyAlignment="1">
      <alignment horizontal="center" vertical="center" wrapText="1"/>
    </xf>
    <xf numFmtId="1" fontId="16" fillId="0" borderId="26" xfId="2" applyNumberFormat="1" applyFont="1" applyBorder="1" applyAlignment="1">
      <alignment horizontal="center" vertical="center" wrapText="1"/>
    </xf>
    <xf numFmtId="1" fontId="16" fillId="0" borderId="17" xfId="2" applyNumberFormat="1" applyFont="1" applyBorder="1" applyAlignment="1">
      <alignment horizontal="center" vertical="center" wrapText="1"/>
    </xf>
    <xf numFmtId="1" fontId="16" fillId="0" borderId="49" xfId="2" applyNumberFormat="1" applyFont="1" applyBorder="1" applyAlignment="1">
      <alignment horizontal="center" vertical="center" wrapText="1"/>
    </xf>
    <xf numFmtId="1" fontId="16" fillId="0" borderId="20" xfId="2" applyNumberFormat="1" applyFont="1" applyBorder="1" applyAlignment="1">
      <alignment horizontal="center" vertical="center" wrapText="1"/>
    </xf>
    <xf numFmtId="1" fontId="16" fillId="0" borderId="45" xfId="2" applyNumberFormat="1" applyFont="1" applyBorder="1" applyAlignment="1">
      <alignment horizontal="center" vertical="center" wrapText="1"/>
    </xf>
    <xf numFmtId="0" fontId="9" fillId="0" borderId="17" xfId="0" applyFont="1" applyBorder="1" applyAlignment="1">
      <alignment horizontal="center" vertical="center" wrapText="1"/>
    </xf>
    <xf numFmtId="0" fontId="9" fillId="0" borderId="17" xfId="0" applyFont="1" applyBorder="1" applyAlignment="1">
      <alignment horizontal="left" vertical="center" wrapText="1"/>
    </xf>
    <xf numFmtId="169" fontId="7" fillId="0" borderId="17" xfId="0" applyNumberFormat="1" applyFont="1" applyBorder="1" applyAlignment="1">
      <alignment vertical="center" wrapText="1"/>
    </xf>
    <xf numFmtId="169" fontId="9" fillId="0" borderId="0" xfId="0" applyNumberFormat="1" applyFont="1"/>
    <xf numFmtId="0" fontId="23" fillId="0" borderId="0" xfId="0" applyFont="1" applyAlignment="1">
      <alignment horizontal="justify" vertical="center"/>
    </xf>
    <xf numFmtId="0" fontId="5" fillId="8" borderId="7" xfId="0" applyFont="1" applyFill="1" applyBorder="1" applyAlignment="1">
      <alignment vertical="top" wrapText="1"/>
    </xf>
    <xf numFmtId="0" fontId="7" fillId="8" borderId="29" xfId="0" applyFont="1" applyFill="1" applyBorder="1" applyAlignment="1">
      <alignment vertical="center" wrapText="1"/>
    </xf>
    <xf numFmtId="0" fontId="6" fillId="0" borderId="0" xfId="0" applyFont="1" applyBorder="1" applyAlignment="1">
      <alignment horizontal="left"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0" fillId="0" borderId="0" xfId="0" applyFont="1" applyAlignment="1">
      <alignment horizontal="left"/>
    </xf>
    <xf numFmtId="0" fontId="16" fillId="0" borderId="0" xfId="0" applyFont="1" applyAlignment="1">
      <alignment horizontal="left"/>
    </xf>
    <xf numFmtId="0" fontId="10" fillId="0" borderId="0" xfId="0" applyFont="1" applyAlignment="1">
      <alignment horizontal="left" vertical="center" wrapText="1"/>
    </xf>
    <xf numFmtId="0" fontId="10" fillId="0" borderId="0" xfId="0" applyFont="1" applyAlignment="1">
      <alignment horizontal="left" vertical="center"/>
    </xf>
    <xf numFmtId="169" fontId="17" fillId="3" borderId="23" xfId="0" applyNumberFormat="1" applyFont="1" applyFill="1" applyBorder="1" applyAlignment="1">
      <alignment horizontal="right" vertical="center" wrapText="1"/>
    </xf>
    <xf numFmtId="169" fontId="17" fillId="3" borderId="24" xfId="0" applyNumberFormat="1" applyFont="1" applyFill="1" applyBorder="1" applyAlignment="1">
      <alignment horizontal="right" vertical="center" wrapText="1"/>
    </xf>
    <xf numFmtId="169" fontId="17" fillId="3" borderId="29" xfId="2" applyNumberFormat="1" applyFont="1" applyFill="1" applyBorder="1" applyAlignment="1">
      <alignment horizontal="center" vertical="center" wrapText="1"/>
    </xf>
    <xf numFmtId="169" fontId="9" fillId="3" borderId="29" xfId="0" applyNumberFormat="1" applyFont="1" applyFill="1" applyBorder="1"/>
    <xf numFmtId="0" fontId="5" fillId="0" borderId="5" xfId="0" applyFont="1" applyBorder="1" applyAlignment="1">
      <alignment vertical="top" wrapText="1"/>
    </xf>
    <xf numFmtId="0" fontId="5" fillId="0" borderId="47" xfId="0" applyFont="1" applyBorder="1" applyAlignment="1">
      <alignment vertical="top" wrapText="1"/>
    </xf>
    <xf numFmtId="10" fontId="9" fillId="0" borderId="58" xfId="0" applyNumberFormat="1" applyFont="1" applyBorder="1"/>
    <xf numFmtId="0" fontId="5" fillId="0" borderId="29" xfId="0" applyFont="1" applyBorder="1" applyAlignment="1">
      <alignment vertical="center" wrapText="1"/>
    </xf>
    <xf numFmtId="1" fontId="5" fillId="0" borderId="17" xfId="2" applyNumberFormat="1" applyFont="1" applyBorder="1" applyAlignment="1">
      <alignment horizontal="left" vertical="center" wrapText="1"/>
    </xf>
    <xf numFmtId="0" fontId="5" fillId="8" borderId="29" xfId="0" applyFont="1" applyFill="1" applyBorder="1" applyAlignment="1">
      <alignment vertical="center" wrapText="1"/>
    </xf>
  </cellXfs>
  <cellStyles count="25">
    <cellStyle name="Millares" xfId="1" builtinId="3"/>
    <cellStyle name="Millares [0]" xfId="6" builtinId="6"/>
    <cellStyle name="Millares [0] 2" xfId="10"/>
    <cellStyle name="Millares 10" xfId="20"/>
    <cellStyle name="Millares 11" xfId="21"/>
    <cellStyle name="Millares 12" xfId="22"/>
    <cellStyle name="Millares 13" xfId="23"/>
    <cellStyle name="Millares 2" xfId="9"/>
    <cellStyle name="Millares 3" xfId="14"/>
    <cellStyle name="Millares 4" xfId="17"/>
    <cellStyle name="Millares 5" xfId="16"/>
    <cellStyle name="Millares 6" xfId="19"/>
    <cellStyle name="Millares 7" xfId="18"/>
    <cellStyle name="Millares 8" xfId="13"/>
    <cellStyle name="Millares 9" xfId="15"/>
    <cellStyle name="Normal" xfId="0" builtinId="0"/>
    <cellStyle name="Normal 2" xfId="3"/>
    <cellStyle name="Normal 2 3" xfId="4"/>
    <cellStyle name="Normal 2 8 3 4 2 3 2 2" xfId="7"/>
    <cellStyle name="Normal 2 8 3 4 2 3 2 2 2" xfId="11"/>
    <cellStyle name="Normal 2 8 3 4 2 3 2 2 4" xfId="8"/>
    <cellStyle name="Normal 2 8 3 4 2 3 2 2 4 2" xfId="12"/>
    <cellStyle name="Normal 3" xfId="5"/>
    <cellStyle name="Normal 4" xfId="24"/>
    <cellStyle name="Porcentaje"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31"/>
  <sheetViews>
    <sheetView showGridLines="0" zoomScaleNormal="100" workbookViewId="0">
      <selection activeCell="F17" sqref="F17"/>
    </sheetView>
  </sheetViews>
  <sheetFormatPr baseColWidth="10" defaultColWidth="11.42578125" defaultRowHeight="12.75" x14ac:dyDescent="0.2"/>
  <cols>
    <col min="1" max="1" width="4.140625" style="1" customWidth="1"/>
    <col min="2" max="2" width="5.7109375" style="1" customWidth="1"/>
    <col min="3" max="3" width="6.7109375" style="1" customWidth="1"/>
    <col min="4" max="4" width="3.42578125" style="1" customWidth="1"/>
    <col min="5" max="5" width="46.42578125" style="1" customWidth="1"/>
    <col min="6" max="9" width="15.140625" style="1" customWidth="1"/>
    <col min="10" max="10" width="21.140625" style="1" customWidth="1"/>
    <col min="11" max="12" width="11.42578125" style="1" customWidth="1"/>
    <col min="13" max="13" width="14.5703125" style="1" bestFit="1" customWidth="1"/>
    <col min="14" max="16384" width="11.42578125" style="1"/>
  </cols>
  <sheetData>
    <row r="1" spans="1:10" s="6" customFormat="1" ht="14.25" customHeight="1" x14ac:dyDescent="0.25">
      <c r="I1" s="12"/>
    </row>
    <row r="2" spans="1:10" s="6" customFormat="1" ht="15.75" customHeight="1" x14ac:dyDescent="0.25">
      <c r="A2" s="196"/>
      <c r="B2" s="196"/>
      <c r="C2" s="196"/>
      <c r="D2" s="196"/>
      <c r="E2" s="196"/>
      <c r="F2" s="196"/>
      <c r="G2" s="196"/>
      <c r="H2" s="196"/>
      <c r="I2" s="196"/>
    </row>
    <row r="3" spans="1:10" s="6" customFormat="1" ht="15.75" customHeight="1" x14ac:dyDescent="0.25">
      <c r="A3" s="196" t="s">
        <v>264</v>
      </c>
      <c r="B3" s="196"/>
      <c r="C3" s="196"/>
      <c r="D3" s="196"/>
      <c r="E3" s="196"/>
      <c r="F3" s="196"/>
      <c r="G3" s="196"/>
      <c r="H3" s="196"/>
      <c r="I3" s="196"/>
    </row>
    <row r="4" spans="1:10" s="6" customFormat="1" ht="15.75" customHeight="1" x14ac:dyDescent="0.2">
      <c r="A4" s="197" t="s">
        <v>422</v>
      </c>
      <c r="B4" s="197"/>
      <c r="C4" s="197"/>
      <c r="D4" s="197"/>
      <c r="E4" s="197"/>
      <c r="F4" s="197"/>
      <c r="G4" s="197"/>
      <c r="H4" s="197"/>
      <c r="I4" s="197"/>
    </row>
    <row r="5" spans="1:10" ht="7.5" customHeight="1" thickBot="1" x14ac:dyDescent="0.25"/>
    <row r="6" spans="1:10" s="2" customFormat="1" ht="26.25" customHeight="1" thickBot="1" x14ac:dyDescent="0.25">
      <c r="A6" s="194" t="s">
        <v>108</v>
      </c>
      <c r="B6" s="195"/>
      <c r="C6" s="195"/>
      <c r="D6" s="195"/>
      <c r="E6" s="46" t="s">
        <v>109</v>
      </c>
      <c r="F6" s="46"/>
      <c r="G6" s="46" t="s">
        <v>248</v>
      </c>
      <c r="H6" s="46" t="s">
        <v>110</v>
      </c>
      <c r="I6" s="47" t="s">
        <v>111</v>
      </c>
    </row>
    <row r="7" spans="1:10" s="4" customFormat="1" ht="15.75" customHeight="1" x14ac:dyDescent="0.2">
      <c r="A7" s="26">
        <v>0</v>
      </c>
      <c r="B7" s="27" t="s">
        <v>127</v>
      </c>
      <c r="C7" s="27"/>
      <c r="D7" s="27"/>
      <c r="E7" s="28"/>
      <c r="F7" s="29"/>
      <c r="G7" s="28"/>
      <c r="H7" s="28"/>
      <c r="I7" s="41">
        <f>+H9+H14+H21+H32+H40+H47</f>
        <v>0</v>
      </c>
      <c r="J7" s="21"/>
    </row>
    <row r="8" spans="1:10" s="3" customFormat="1" ht="11.25" customHeight="1" x14ac:dyDescent="0.2">
      <c r="A8" s="30"/>
      <c r="B8" s="31"/>
      <c r="C8" s="31"/>
      <c r="D8" s="31"/>
      <c r="E8" s="31"/>
      <c r="F8" s="39"/>
      <c r="G8" s="39"/>
      <c r="H8" s="39"/>
      <c r="I8" s="39"/>
    </row>
    <row r="9" spans="1:10" s="3" customFormat="1" ht="11.25" customHeight="1" x14ac:dyDescent="0.2">
      <c r="A9" s="30"/>
      <c r="B9" s="32">
        <v>0.01</v>
      </c>
      <c r="C9" s="33" t="s">
        <v>128</v>
      </c>
      <c r="D9" s="33"/>
      <c r="E9" s="31"/>
      <c r="F9" s="39"/>
      <c r="G9" s="39"/>
      <c r="H9" s="39">
        <f>+G11</f>
        <v>0</v>
      </c>
      <c r="I9" s="39"/>
      <c r="J9" s="1"/>
    </row>
    <row r="10" spans="1:10" ht="11.25" customHeight="1" x14ac:dyDescent="0.2">
      <c r="A10" s="30"/>
      <c r="B10" s="31"/>
      <c r="C10" s="31"/>
      <c r="D10" s="31"/>
      <c r="E10" s="31"/>
      <c r="F10" s="39"/>
      <c r="G10" s="39"/>
      <c r="H10" s="39"/>
      <c r="I10" s="39"/>
    </row>
    <row r="11" spans="1:10" ht="11.25" customHeight="1" x14ac:dyDescent="0.2">
      <c r="A11" s="30"/>
      <c r="B11" s="31"/>
      <c r="C11" s="33" t="s">
        <v>129</v>
      </c>
      <c r="D11" s="33"/>
      <c r="E11" s="31" t="s">
        <v>130</v>
      </c>
      <c r="F11" s="39"/>
      <c r="G11" s="39">
        <f>+F12</f>
        <v>0</v>
      </c>
      <c r="H11" s="39"/>
      <c r="I11" s="39"/>
      <c r="J11" s="5"/>
    </row>
    <row r="12" spans="1:10" s="5" customFormat="1" ht="11.25" customHeight="1" x14ac:dyDescent="0.2">
      <c r="A12" s="30"/>
      <c r="B12" s="31"/>
      <c r="C12" s="31" t="s">
        <v>129</v>
      </c>
      <c r="D12" s="34">
        <v>1</v>
      </c>
      <c r="E12" s="31" t="s">
        <v>130</v>
      </c>
      <c r="F12" s="39">
        <v>0</v>
      </c>
      <c r="G12" s="39"/>
      <c r="H12" s="39"/>
      <c r="I12" s="39"/>
    </row>
    <row r="13" spans="1:10" s="5" customFormat="1" ht="11.25" customHeight="1" x14ac:dyDescent="0.2">
      <c r="A13" s="30"/>
      <c r="B13" s="31"/>
      <c r="C13" s="31"/>
      <c r="D13" s="31"/>
      <c r="E13" s="31"/>
      <c r="F13" s="39"/>
      <c r="G13" s="39"/>
      <c r="H13" s="39"/>
      <c r="I13" s="39"/>
    </row>
    <row r="14" spans="1:10" s="5" customFormat="1" ht="11.25" customHeight="1" x14ac:dyDescent="0.2">
      <c r="A14" s="30"/>
      <c r="B14" s="32">
        <v>0.02</v>
      </c>
      <c r="C14" s="33" t="s">
        <v>131</v>
      </c>
      <c r="D14" s="33"/>
      <c r="E14" s="31"/>
      <c r="F14" s="39"/>
      <c r="G14" s="39"/>
      <c r="H14" s="39">
        <f>+G16+G18</f>
        <v>0</v>
      </c>
      <c r="I14" s="39"/>
    </row>
    <row r="15" spans="1:10" s="5" customFormat="1" ht="11.25" customHeight="1" x14ac:dyDescent="0.2">
      <c r="A15" s="30"/>
      <c r="B15" s="31"/>
      <c r="C15" s="31"/>
      <c r="D15" s="31"/>
      <c r="E15" s="31"/>
      <c r="F15" s="39"/>
      <c r="G15" s="39"/>
      <c r="H15" s="39"/>
      <c r="I15" s="39"/>
    </row>
    <row r="16" spans="1:10" s="5" customFormat="1" ht="11.25" customHeight="1" x14ac:dyDescent="0.2">
      <c r="A16" s="30"/>
      <c r="B16" s="31"/>
      <c r="C16" s="33" t="s">
        <v>132</v>
      </c>
      <c r="D16" s="33"/>
      <c r="E16" s="31" t="s">
        <v>133</v>
      </c>
      <c r="F16" s="39"/>
      <c r="G16" s="39">
        <f>+F17</f>
        <v>0</v>
      </c>
      <c r="H16" s="39"/>
      <c r="I16" s="39"/>
    </row>
    <row r="17" spans="1:9" s="5" customFormat="1" ht="11.25" customHeight="1" x14ac:dyDescent="0.2">
      <c r="A17" s="30"/>
      <c r="B17" s="31"/>
      <c r="C17" s="31" t="s">
        <v>132</v>
      </c>
      <c r="D17" s="34">
        <v>1</v>
      </c>
      <c r="E17" s="31" t="s">
        <v>113</v>
      </c>
      <c r="F17" s="39">
        <v>0</v>
      </c>
      <c r="G17" s="39"/>
      <c r="H17" s="39"/>
      <c r="I17" s="39"/>
    </row>
    <row r="18" spans="1:9" s="5" customFormat="1" ht="11.25" customHeight="1" x14ac:dyDescent="0.2">
      <c r="A18" s="30"/>
      <c r="B18" s="31"/>
      <c r="C18" s="33" t="s">
        <v>134</v>
      </c>
      <c r="D18" s="34"/>
      <c r="E18" s="31" t="s">
        <v>135</v>
      </c>
      <c r="F18" s="39"/>
      <c r="G18" s="49">
        <f>+F19</f>
        <v>0</v>
      </c>
      <c r="H18" s="39"/>
      <c r="I18" s="39"/>
    </row>
    <row r="19" spans="1:9" s="5" customFormat="1" ht="11.25" customHeight="1" x14ac:dyDescent="0.2">
      <c r="A19" s="30"/>
      <c r="B19" s="31"/>
      <c r="C19" s="31" t="s">
        <v>134</v>
      </c>
      <c r="D19" s="34">
        <v>1</v>
      </c>
      <c r="E19" s="31" t="s">
        <v>136</v>
      </c>
      <c r="F19" s="49">
        <v>0</v>
      </c>
      <c r="G19" s="39"/>
      <c r="H19" s="39"/>
      <c r="I19" s="39"/>
    </row>
    <row r="20" spans="1:9" s="5" customFormat="1" ht="11.25" customHeight="1" x14ac:dyDescent="0.2">
      <c r="A20" s="30"/>
      <c r="B20" s="31"/>
      <c r="C20" s="31"/>
      <c r="D20" s="34"/>
      <c r="E20" s="31"/>
      <c r="F20" s="39"/>
      <c r="G20" s="39"/>
      <c r="H20" s="39"/>
      <c r="I20" s="39"/>
    </row>
    <row r="21" spans="1:9" s="5" customFormat="1" ht="11.25" customHeight="1" x14ac:dyDescent="0.2">
      <c r="A21" s="30"/>
      <c r="B21" s="32">
        <v>0.03</v>
      </c>
      <c r="C21" s="33" t="s">
        <v>137</v>
      </c>
      <c r="D21" s="34"/>
      <c r="E21" s="31"/>
      <c r="F21" s="39"/>
      <c r="G21" s="39"/>
      <c r="H21" s="39">
        <f>+G23+G24+G27+G29+G30</f>
        <v>0</v>
      </c>
      <c r="I21" s="39"/>
    </row>
    <row r="22" spans="1:9" s="5" customFormat="1" ht="11.25" customHeight="1" x14ac:dyDescent="0.2">
      <c r="A22" s="30"/>
      <c r="B22" s="31"/>
      <c r="C22" s="31"/>
      <c r="D22" s="34"/>
      <c r="E22" s="31"/>
      <c r="F22" s="39"/>
      <c r="G22" s="39"/>
      <c r="H22" s="39"/>
      <c r="I22" s="39"/>
    </row>
    <row r="23" spans="1:9" s="5" customFormat="1" ht="11.25" customHeight="1" x14ac:dyDescent="0.2">
      <c r="A23" s="30"/>
      <c r="B23" s="31"/>
      <c r="C23" s="33" t="s">
        <v>138</v>
      </c>
      <c r="D23" s="34"/>
      <c r="E23" s="31" t="s">
        <v>139</v>
      </c>
      <c r="F23" s="39"/>
      <c r="G23" s="39">
        <v>0</v>
      </c>
      <c r="H23" s="39"/>
      <c r="I23" s="39"/>
    </row>
    <row r="24" spans="1:9" s="5" customFormat="1" ht="11.25" customHeight="1" x14ac:dyDescent="0.2">
      <c r="A24" s="30"/>
      <c r="B24" s="31"/>
      <c r="C24" s="33" t="s">
        <v>140</v>
      </c>
      <c r="D24" s="35"/>
      <c r="E24" s="31" t="s">
        <v>141</v>
      </c>
      <c r="F24" s="39"/>
      <c r="G24" s="39">
        <f>+F25</f>
        <v>0</v>
      </c>
      <c r="H24" s="39"/>
      <c r="I24" s="39"/>
    </row>
    <row r="25" spans="1:9" s="5" customFormat="1" ht="11.25" customHeight="1" x14ac:dyDescent="0.2">
      <c r="A25" s="30"/>
      <c r="B25" s="31"/>
      <c r="C25" s="31" t="s">
        <v>140</v>
      </c>
      <c r="D25" s="34">
        <v>1</v>
      </c>
      <c r="E25" s="31" t="s">
        <v>125</v>
      </c>
      <c r="F25" s="39">
        <v>0</v>
      </c>
      <c r="G25" s="39"/>
      <c r="H25" s="39"/>
      <c r="I25" s="39"/>
    </row>
    <row r="26" spans="1:9" s="5" customFormat="1" ht="11.25" customHeight="1" x14ac:dyDescent="0.2">
      <c r="A26" s="30"/>
      <c r="B26" s="31"/>
      <c r="C26" s="31" t="s">
        <v>140</v>
      </c>
      <c r="D26" s="34">
        <v>2</v>
      </c>
      <c r="E26" s="31" t="s">
        <v>142</v>
      </c>
      <c r="F26" s="39"/>
      <c r="G26" s="39"/>
      <c r="H26" s="39"/>
      <c r="I26" s="39"/>
    </row>
    <row r="27" spans="1:9" s="5" customFormat="1" ht="11.25" customHeight="1" x14ac:dyDescent="0.2">
      <c r="A27" s="30"/>
      <c r="B27" s="31"/>
      <c r="C27" s="33" t="s">
        <v>143</v>
      </c>
      <c r="D27" s="35"/>
      <c r="E27" s="31" t="s">
        <v>144</v>
      </c>
      <c r="F27" s="39"/>
      <c r="G27" s="39">
        <f>+F28</f>
        <v>0</v>
      </c>
      <c r="H27" s="39"/>
      <c r="I27" s="39"/>
    </row>
    <row r="28" spans="1:9" s="5" customFormat="1" ht="11.25" customHeight="1" x14ac:dyDescent="0.2">
      <c r="A28" s="30"/>
      <c r="B28" s="31"/>
      <c r="C28" s="31" t="s">
        <v>143</v>
      </c>
      <c r="D28" s="34">
        <v>1</v>
      </c>
      <c r="E28" s="31" t="s">
        <v>144</v>
      </c>
      <c r="F28" s="39">
        <v>0</v>
      </c>
      <c r="G28" s="39"/>
      <c r="H28" s="39"/>
      <c r="I28" s="39"/>
    </row>
    <row r="29" spans="1:9" s="5" customFormat="1" ht="11.25" customHeight="1" x14ac:dyDescent="0.2">
      <c r="A29" s="30"/>
      <c r="B29" s="31"/>
      <c r="C29" s="33" t="s">
        <v>60</v>
      </c>
      <c r="D29" s="35"/>
      <c r="E29" s="31" t="s">
        <v>112</v>
      </c>
      <c r="F29" s="39"/>
      <c r="G29" s="39">
        <v>0</v>
      </c>
      <c r="H29" s="39"/>
      <c r="I29" s="39"/>
    </row>
    <row r="30" spans="1:9" s="5" customFormat="1" ht="11.25" customHeight="1" x14ac:dyDescent="0.2">
      <c r="A30" s="36"/>
      <c r="B30" s="31"/>
      <c r="C30" s="33" t="s">
        <v>58</v>
      </c>
      <c r="D30" s="35"/>
      <c r="E30" s="31" t="s">
        <v>59</v>
      </c>
      <c r="F30" s="39"/>
      <c r="G30" s="39">
        <v>0</v>
      </c>
      <c r="H30" s="39"/>
      <c r="I30" s="39"/>
    </row>
    <row r="31" spans="1:9" s="5" customFormat="1" ht="11.25" customHeight="1" x14ac:dyDescent="0.2">
      <c r="A31" s="36"/>
      <c r="B31" s="31"/>
      <c r="C31" s="31"/>
      <c r="D31" s="34"/>
      <c r="E31" s="31"/>
      <c r="F31" s="39"/>
      <c r="G31" s="39"/>
      <c r="H31" s="39"/>
      <c r="I31" s="39"/>
    </row>
    <row r="32" spans="1:9" s="5" customFormat="1" ht="11.25" customHeight="1" x14ac:dyDescent="0.2">
      <c r="A32" s="30"/>
      <c r="B32" s="32">
        <v>0.04</v>
      </c>
      <c r="C32" s="33" t="s">
        <v>145</v>
      </c>
      <c r="D32" s="33"/>
      <c r="E32" s="31"/>
      <c r="F32" s="39"/>
      <c r="G32" s="39"/>
      <c r="H32" s="39">
        <f>SUM(G34:G38)</f>
        <v>0</v>
      </c>
      <c r="I32" s="39"/>
    </row>
    <row r="33" spans="1:9" s="5" customFormat="1" ht="11.25" customHeight="1" x14ac:dyDescent="0.2">
      <c r="A33" s="30"/>
      <c r="B33" s="31"/>
      <c r="C33" s="31"/>
      <c r="D33" s="31"/>
      <c r="E33" s="31"/>
      <c r="F33" s="39"/>
      <c r="G33" s="39"/>
      <c r="H33" s="39"/>
      <c r="I33" s="39"/>
    </row>
    <row r="34" spans="1:9" s="5" customFormat="1" ht="11.25" customHeight="1" x14ac:dyDescent="0.2">
      <c r="A34" s="30"/>
      <c r="B34" s="31"/>
      <c r="C34" s="33" t="s">
        <v>146</v>
      </c>
      <c r="D34" s="33"/>
      <c r="E34" s="31" t="s">
        <v>251</v>
      </c>
      <c r="F34" s="39"/>
      <c r="G34" s="39">
        <v>0</v>
      </c>
      <c r="H34" s="39"/>
      <c r="I34" s="39"/>
    </row>
    <row r="35" spans="1:9" s="5" customFormat="1" ht="11.25" customHeight="1" x14ac:dyDescent="0.2">
      <c r="A35" s="30"/>
      <c r="B35" s="31"/>
      <c r="C35" s="33" t="s">
        <v>147</v>
      </c>
      <c r="D35" s="33"/>
      <c r="E35" s="31" t="s">
        <v>148</v>
      </c>
      <c r="F35" s="39"/>
      <c r="G35" s="39">
        <v>0</v>
      </c>
      <c r="H35" s="39"/>
      <c r="I35" s="39"/>
    </row>
    <row r="36" spans="1:9" s="5" customFormat="1" ht="11.25" customHeight="1" x14ac:dyDescent="0.2">
      <c r="A36" s="30"/>
      <c r="B36" s="31"/>
      <c r="C36" s="33" t="s">
        <v>149</v>
      </c>
      <c r="D36" s="33"/>
      <c r="E36" s="31" t="s">
        <v>150</v>
      </c>
      <c r="F36" s="39"/>
      <c r="G36" s="39">
        <v>0</v>
      </c>
      <c r="H36" s="39"/>
      <c r="I36" s="39"/>
    </row>
    <row r="37" spans="1:9" s="5" customFormat="1" ht="11.25" customHeight="1" x14ac:dyDescent="0.2">
      <c r="A37" s="30"/>
      <c r="B37" s="31"/>
      <c r="C37" s="33" t="s">
        <v>151</v>
      </c>
      <c r="D37" s="33"/>
      <c r="E37" s="31" t="s">
        <v>152</v>
      </c>
      <c r="F37" s="39"/>
      <c r="G37" s="39">
        <v>0</v>
      </c>
      <c r="H37" s="39"/>
      <c r="I37" s="39"/>
    </row>
    <row r="38" spans="1:9" s="5" customFormat="1" ht="11.25" customHeight="1" x14ac:dyDescent="0.2">
      <c r="A38" s="30"/>
      <c r="B38" s="31"/>
      <c r="C38" s="33" t="s">
        <v>153</v>
      </c>
      <c r="D38" s="33"/>
      <c r="E38" s="31" t="s">
        <v>154</v>
      </c>
      <c r="F38" s="39"/>
      <c r="G38" s="39">
        <v>0</v>
      </c>
      <c r="H38" s="39"/>
      <c r="I38" s="39"/>
    </row>
    <row r="39" spans="1:9" s="5" customFormat="1" ht="11.25" customHeight="1" x14ac:dyDescent="0.2">
      <c r="A39" s="30"/>
      <c r="B39" s="31"/>
      <c r="C39" s="31"/>
      <c r="D39" s="31"/>
      <c r="E39" s="31"/>
      <c r="F39" s="39"/>
      <c r="G39" s="39"/>
      <c r="H39" s="39"/>
      <c r="I39" s="39"/>
    </row>
    <row r="40" spans="1:9" s="5" customFormat="1" ht="11.25" customHeight="1" x14ac:dyDescent="0.2">
      <c r="A40" s="30"/>
      <c r="B40" s="37">
        <v>0.05</v>
      </c>
      <c r="C40" s="193" t="s">
        <v>155</v>
      </c>
      <c r="D40" s="193"/>
      <c r="E40" s="193"/>
      <c r="F40" s="39"/>
      <c r="G40" s="39"/>
      <c r="H40" s="39">
        <f>SUM(G42:G45)</f>
        <v>0</v>
      </c>
      <c r="I40" s="39"/>
    </row>
    <row r="41" spans="1:9" s="5" customFormat="1" ht="11.25" customHeight="1" x14ac:dyDescent="0.2">
      <c r="A41" s="30"/>
      <c r="B41" s="31"/>
      <c r="C41" s="31"/>
      <c r="D41" s="31"/>
      <c r="E41" s="31"/>
      <c r="F41" s="39"/>
      <c r="G41" s="39"/>
      <c r="H41" s="39"/>
      <c r="I41" s="39"/>
    </row>
    <row r="42" spans="1:9" s="5" customFormat="1" ht="11.25" customHeight="1" x14ac:dyDescent="0.2">
      <c r="A42" s="30"/>
      <c r="B42" s="31"/>
      <c r="C42" s="33" t="s">
        <v>156</v>
      </c>
      <c r="D42" s="33"/>
      <c r="E42" s="31" t="s">
        <v>252</v>
      </c>
      <c r="F42" s="39"/>
      <c r="G42" s="39">
        <v>0</v>
      </c>
      <c r="H42" s="39"/>
      <c r="I42" s="39"/>
    </row>
    <row r="43" spans="1:9" s="5" customFormat="1" ht="11.25" customHeight="1" x14ac:dyDescent="0.2">
      <c r="A43" s="30"/>
      <c r="B43" s="31"/>
      <c r="C43" s="33" t="s">
        <v>157</v>
      </c>
      <c r="D43" s="33"/>
      <c r="E43" s="31" t="s">
        <v>158</v>
      </c>
      <c r="F43" s="39"/>
      <c r="G43" s="39">
        <v>0</v>
      </c>
      <c r="H43" s="39"/>
      <c r="I43" s="39"/>
    </row>
    <row r="44" spans="1:9" s="5" customFormat="1" ht="11.25" customHeight="1" x14ac:dyDescent="0.2">
      <c r="A44" s="30"/>
      <c r="B44" s="31"/>
      <c r="C44" s="33" t="s">
        <v>159</v>
      </c>
      <c r="D44" s="33"/>
      <c r="E44" s="31" t="s">
        <v>160</v>
      </c>
      <c r="F44" s="39"/>
      <c r="G44" s="39">
        <v>0</v>
      </c>
      <c r="H44" s="39"/>
      <c r="I44" s="39"/>
    </row>
    <row r="45" spans="1:9" s="5" customFormat="1" ht="11.25" customHeight="1" x14ac:dyDescent="0.2">
      <c r="A45" s="30"/>
      <c r="B45" s="31"/>
      <c r="C45" s="33" t="s">
        <v>161</v>
      </c>
      <c r="D45" s="33"/>
      <c r="E45" s="31" t="s">
        <v>162</v>
      </c>
      <c r="F45" s="39"/>
      <c r="G45" s="39">
        <v>0</v>
      </c>
      <c r="H45" s="39"/>
      <c r="I45" s="39"/>
    </row>
    <row r="46" spans="1:9" s="5" customFormat="1" ht="11.25" customHeight="1" x14ac:dyDescent="0.2">
      <c r="A46" s="30"/>
      <c r="B46" s="31"/>
      <c r="C46" s="31"/>
      <c r="D46" s="31"/>
      <c r="E46" s="31"/>
      <c r="F46" s="39"/>
      <c r="G46" s="39"/>
      <c r="H46" s="39"/>
      <c r="I46" s="39"/>
    </row>
    <row r="47" spans="1:9" s="5" customFormat="1" ht="11.25" customHeight="1" x14ac:dyDescent="0.2">
      <c r="A47" s="30"/>
      <c r="B47" s="37">
        <v>0.99</v>
      </c>
      <c r="C47" s="33" t="s">
        <v>163</v>
      </c>
      <c r="D47" s="33"/>
      <c r="E47" s="31"/>
      <c r="F47" s="39"/>
      <c r="G47" s="39"/>
      <c r="H47" s="49">
        <f>+G49</f>
        <v>0</v>
      </c>
      <c r="I47" s="39"/>
    </row>
    <row r="48" spans="1:9" s="5" customFormat="1" ht="11.25" customHeight="1" x14ac:dyDescent="0.2">
      <c r="A48" s="30"/>
      <c r="B48" s="31"/>
      <c r="C48" s="31"/>
      <c r="D48" s="31"/>
      <c r="E48" s="31"/>
      <c r="F48" s="39"/>
      <c r="G48" s="39"/>
      <c r="H48" s="39"/>
      <c r="I48" s="39"/>
    </row>
    <row r="49" spans="1:10" s="5" customFormat="1" ht="11.25" customHeight="1" x14ac:dyDescent="0.2">
      <c r="A49" s="30" t="s">
        <v>164</v>
      </c>
      <c r="B49" s="31"/>
      <c r="C49" s="33" t="s">
        <v>165</v>
      </c>
      <c r="D49" s="33"/>
      <c r="E49" s="31" t="s">
        <v>166</v>
      </c>
      <c r="F49" s="39"/>
      <c r="G49" s="49">
        <v>0</v>
      </c>
      <c r="H49" s="39"/>
      <c r="I49" s="39"/>
    </row>
    <row r="50" spans="1:10" s="5" customFormat="1" ht="11.25" customHeight="1" x14ac:dyDescent="0.2">
      <c r="A50" s="30"/>
      <c r="B50" s="31"/>
      <c r="C50" s="31"/>
      <c r="D50" s="31"/>
      <c r="E50" s="31"/>
      <c r="F50" s="39"/>
      <c r="G50" s="39"/>
      <c r="H50" s="39"/>
      <c r="I50" s="39"/>
    </row>
    <row r="51" spans="1:10" s="5" customFormat="1" ht="15.75" customHeight="1" x14ac:dyDescent="0.2">
      <c r="A51" s="26">
        <v>1</v>
      </c>
      <c r="B51" s="27" t="s">
        <v>167</v>
      </c>
      <c r="C51" s="27"/>
      <c r="D51" s="27"/>
      <c r="E51" s="28"/>
      <c r="F51" s="40"/>
      <c r="G51" s="40"/>
      <c r="H51" s="40"/>
      <c r="I51" s="41">
        <f>+H53+H60+H75+H85+H99+H109+H114+H126+H140+H137</f>
        <v>0</v>
      </c>
      <c r="J51" s="22"/>
    </row>
    <row r="52" spans="1:10" s="5" customFormat="1" ht="11.25" customHeight="1" x14ac:dyDescent="0.2">
      <c r="A52" s="30"/>
      <c r="B52" s="31"/>
      <c r="C52" s="31"/>
      <c r="D52" s="31"/>
      <c r="E52" s="31"/>
      <c r="F52" s="39"/>
      <c r="G52" s="39"/>
      <c r="H52" s="39"/>
      <c r="I52" s="39"/>
      <c r="J52" s="22"/>
    </row>
    <row r="53" spans="1:10" s="5" customFormat="1" ht="11.25" customHeight="1" x14ac:dyDescent="0.2">
      <c r="A53" s="30"/>
      <c r="B53" s="37">
        <v>1.01</v>
      </c>
      <c r="C53" s="33" t="s">
        <v>168</v>
      </c>
      <c r="D53" s="33"/>
      <c r="E53" s="31"/>
      <c r="F53" s="39"/>
      <c r="G53" s="39"/>
      <c r="H53" s="39">
        <f>+G55+G56+G57+G58</f>
        <v>0</v>
      </c>
      <c r="I53" s="39"/>
    </row>
    <row r="54" spans="1:10" s="5" customFormat="1" ht="11.25" customHeight="1" x14ac:dyDescent="0.2">
      <c r="A54" s="30"/>
      <c r="B54" s="31"/>
      <c r="C54" s="31"/>
      <c r="D54" s="31"/>
      <c r="E54" s="31"/>
      <c r="F54" s="39"/>
      <c r="G54" s="39"/>
      <c r="H54" s="39"/>
      <c r="I54" s="39"/>
    </row>
    <row r="55" spans="1:10" s="5" customFormat="1" ht="11.25" customHeight="1" x14ac:dyDescent="0.2">
      <c r="A55" s="30"/>
      <c r="B55" s="31"/>
      <c r="C55" s="33" t="s">
        <v>169</v>
      </c>
      <c r="D55" s="33"/>
      <c r="E55" s="31" t="s">
        <v>170</v>
      </c>
      <c r="F55" s="39"/>
      <c r="G55" s="39">
        <v>0</v>
      </c>
      <c r="H55" s="39"/>
      <c r="I55" s="39"/>
    </row>
    <row r="56" spans="1:10" s="5" customFormat="1" ht="11.25" customHeight="1" x14ac:dyDescent="0.2">
      <c r="A56" s="30"/>
      <c r="B56" s="31"/>
      <c r="C56" s="33" t="s">
        <v>235</v>
      </c>
      <c r="D56" s="33"/>
      <c r="E56" s="31" t="s">
        <v>236</v>
      </c>
      <c r="F56" s="39"/>
      <c r="G56" s="49">
        <v>0</v>
      </c>
      <c r="H56" s="39"/>
      <c r="I56" s="39"/>
    </row>
    <row r="57" spans="1:10" s="5" customFormat="1" ht="11.25" customHeight="1" x14ac:dyDescent="0.2">
      <c r="A57" s="30"/>
      <c r="B57" s="31"/>
      <c r="C57" s="33" t="s">
        <v>171</v>
      </c>
      <c r="D57" s="33"/>
      <c r="E57" s="31" t="s">
        <v>172</v>
      </c>
      <c r="F57" s="39"/>
      <c r="G57" s="49">
        <v>0</v>
      </c>
      <c r="H57" s="39"/>
      <c r="I57" s="39"/>
    </row>
    <row r="58" spans="1:10" s="5" customFormat="1" ht="11.25" customHeight="1" x14ac:dyDescent="0.2">
      <c r="A58" s="30"/>
      <c r="B58" s="31"/>
      <c r="C58" s="33" t="s">
        <v>173</v>
      </c>
      <c r="D58" s="33"/>
      <c r="E58" s="31" t="s">
        <v>117</v>
      </c>
      <c r="F58" s="39"/>
      <c r="G58" s="49">
        <v>0</v>
      </c>
      <c r="H58" s="39"/>
      <c r="I58" s="39"/>
    </row>
    <row r="59" spans="1:10" s="5" customFormat="1" ht="11.25" customHeight="1" x14ac:dyDescent="0.2">
      <c r="A59" s="30"/>
      <c r="B59" s="31"/>
      <c r="C59" s="31"/>
      <c r="D59" s="31"/>
      <c r="E59" s="31"/>
      <c r="F59" s="39"/>
      <c r="G59" s="39"/>
      <c r="H59" s="39"/>
      <c r="I59" s="39"/>
    </row>
    <row r="60" spans="1:10" s="5" customFormat="1" ht="11.25" customHeight="1" x14ac:dyDescent="0.2">
      <c r="A60" s="30"/>
      <c r="B60" s="37">
        <v>1.02</v>
      </c>
      <c r="C60" s="33" t="s">
        <v>174</v>
      </c>
      <c r="D60" s="33"/>
      <c r="E60" s="31"/>
      <c r="F60" s="39"/>
      <c r="G60" s="39"/>
      <c r="H60" s="39">
        <f>+G62+G64+G66+G67+G73</f>
        <v>0</v>
      </c>
      <c r="I60" s="39"/>
    </row>
    <row r="61" spans="1:10" s="5" customFormat="1" ht="11.25" customHeight="1" x14ac:dyDescent="0.2">
      <c r="A61" s="30"/>
      <c r="B61" s="31"/>
      <c r="C61" s="31"/>
      <c r="D61" s="31"/>
      <c r="E61" s="31"/>
      <c r="F61" s="39"/>
      <c r="G61" s="39"/>
      <c r="H61" s="39"/>
      <c r="I61" s="39"/>
    </row>
    <row r="62" spans="1:10" s="5" customFormat="1" ht="11.25" customHeight="1" x14ac:dyDescent="0.2">
      <c r="A62" s="30"/>
      <c r="B62" s="31"/>
      <c r="C62" s="33" t="s">
        <v>175</v>
      </c>
      <c r="D62" s="33"/>
      <c r="E62" s="31" t="s">
        <v>119</v>
      </c>
      <c r="F62" s="39"/>
      <c r="G62" s="39">
        <f>+F63</f>
        <v>0</v>
      </c>
      <c r="H62" s="39"/>
      <c r="I62" s="39"/>
    </row>
    <row r="63" spans="1:10" s="5" customFormat="1" ht="11.25" customHeight="1" x14ac:dyDescent="0.2">
      <c r="A63" s="30"/>
      <c r="B63" s="31"/>
      <c r="C63" s="31" t="s">
        <v>175</v>
      </c>
      <c r="D63" s="34">
        <v>1</v>
      </c>
      <c r="E63" s="31" t="s">
        <v>176</v>
      </c>
      <c r="F63" s="39">
        <v>0</v>
      </c>
      <c r="G63" s="39"/>
      <c r="H63" s="39"/>
      <c r="I63" s="39"/>
    </row>
    <row r="64" spans="1:10" s="5" customFormat="1" ht="11.25" customHeight="1" x14ac:dyDescent="0.2">
      <c r="A64" s="30"/>
      <c r="B64" s="31"/>
      <c r="C64" s="33" t="s">
        <v>177</v>
      </c>
      <c r="D64" s="33"/>
      <c r="E64" s="31" t="s">
        <v>178</v>
      </c>
      <c r="F64" s="39"/>
      <c r="G64" s="39">
        <f>+F65</f>
        <v>0</v>
      </c>
      <c r="H64" s="39"/>
      <c r="I64" s="39"/>
    </row>
    <row r="65" spans="1:9" s="5" customFormat="1" ht="11.25" customHeight="1" x14ac:dyDescent="0.2">
      <c r="A65" s="30"/>
      <c r="B65" s="31"/>
      <c r="C65" s="31" t="s">
        <v>177</v>
      </c>
      <c r="D65" s="34">
        <v>1</v>
      </c>
      <c r="E65" s="31" t="s">
        <v>176</v>
      </c>
      <c r="F65" s="39">
        <v>0</v>
      </c>
      <c r="G65" s="39"/>
      <c r="H65" s="39"/>
      <c r="I65" s="39"/>
    </row>
    <row r="66" spans="1:9" s="5" customFormat="1" ht="11.25" customHeight="1" x14ac:dyDescent="0.2">
      <c r="A66" s="30"/>
      <c r="B66" s="31"/>
      <c r="C66" s="33" t="s">
        <v>179</v>
      </c>
      <c r="D66" s="31"/>
      <c r="E66" s="31" t="s">
        <v>180</v>
      </c>
      <c r="F66" s="39"/>
      <c r="G66" s="39">
        <v>0</v>
      </c>
      <c r="H66" s="39"/>
      <c r="I66" s="39"/>
    </row>
    <row r="67" spans="1:9" s="5" customFormat="1" ht="11.25" customHeight="1" x14ac:dyDescent="0.2">
      <c r="A67" s="30"/>
      <c r="B67" s="31"/>
      <c r="C67" s="33" t="s">
        <v>181</v>
      </c>
      <c r="D67" s="31"/>
      <c r="E67" s="31" t="s">
        <v>182</v>
      </c>
      <c r="F67" s="39"/>
      <c r="G67" s="39">
        <f>+F68+F69+F70+F71+F72</f>
        <v>0</v>
      </c>
      <c r="H67" s="39"/>
      <c r="I67" s="39"/>
    </row>
    <row r="68" spans="1:9" s="5" customFormat="1" ht="11.25" customHeight="1" x14ac:dyDescent="0.2">
      <c r="A68" s="30"/>
      <c r="B68" s="31"/>
      <c r="C68" s="31" t="s">
        <v>181</v>
      </c>
      <c r="D68" s="34">
        <v>1</v>
      </c>
      <c r="E68" s="31" t="s">
        <v>183</v>
      </c>
      <c r="F68" s="39">
        <v>0</v>
      </c>
      <c r="G68" s="39"/>
      <c r="H68" s="39"/>
      <c r="I68" s="39"/>
    </row>
    <row r="69" spans="1:9" s="5" customFormat="1" ht="11.25" customHeight="1" x14ac:dyDescent="0.2">
      <c r="A69" s="30"/>
      <c r="B69" s="31"/>
      <c r="C69" s="31" t="s">
        <v>181</v>
      </c>
      <c r="D69" s="34">
        <v>2</v>
      </c>
      <c r="E69" s="31" t="s">
        <v>184</v>
      </c>
      <c r="F69" s="39">
        <v>0</v>
      </c>
      <c r="G69" s="39"/>
      <c r="H69" s="39"/>
      <c r="I69" s="39"/>
    </row>
    <row r="70" spans="1:9" s="5" customFormat="1" ht="11.25" customHeight="1" x14ac:dyDescent="0.2">
      <c r="A70" s="30"/>
      <c r="B70" s="31"/>
      <c r="C70" s="31" t="s">
        <v>181</v>
      </c>
      <c r="D70" s="34">
        <v>3</v>
      </c>
      <c r="E70" s="31" t="s">
        <v>185</v>
      </c>
      <c r="F70" s="39">
        <v>0</v>
      </c>
      <c r="G70" s="39"/>
      <c r="H70" s="39"/>
      <c r="I70" s="39"/>
    </row>
    <row r="71" spans="1:9" s="5" customFormat="1" ht="11.25" customHeight="1" x14ac:dyDescent="0.2">
      <c r="A71" s="30"/>
      <c r="B71" s="31"/>
      <c r="C71" s="31" t="s">
        <v>181</v>
      </c>
      <c r="D71" s="34">
        <v>4</v>
      </c>
      <c r="E71" s="31" t="s">
        <v>237</v>
      </c>
      <c r="F71" s="49">
        <v>0</v>
      </c>
      <c r="G71" s="39"/>
      <c r="H71" s="39"/>
      <c r="I71" s="39"/>
    </row>
    <row r="72" spans="1:9" s="5" customFormat="1" ht="11.25" customHeight="1" x14ac:dyDescent="0.2">
      <c r="A72" s="30"/>
      <c r="B72" s="31"/>
      <c r="C72" s="31" t="s">
        <v>181</v>
      </c>
      <c r="D72" s="34">
        <v>5</v>
      </c>
      <c r="E72" s="38" t="s">
        <v>186</v>
      </c>
      <c r="F72" s="49">
        <v>0</v>
      </c>
      <c r="G72" s="39"/>
      <c r="H72" s="39"/>
      <c r="I72" s="39"/>
    </row>
    <row r="73" spans="1:9" s="5" customFormat="1" ht="11.25" customHeight="1" x14ac:dyDescent="0.2">
      <c r="A73" s="30"/>
      <c r="B73" s="31"/>
      <c r="C73" s="33" t="s">
        <v>241</v>
      </c>
      <c r="D73" s="34"/>
      <c r="E73" s="38" t="s">
        <v>242</v>
      </c>
      <c r="F73" s="39"/>
      <c r="G73" s="39">
        <v>0</v>
      </c>
      <c r="H73" s="39"/>
      <c r="I73" s="39"/>
    </row>
    <row r="74" spans="1:9" s="5" customFormat="1" ht="11.25" customHeight="1" x14ac:dyDescent="0.2">
      <c r="A74" s="30"/>
      <c r="B74" s="31"/>
      <c r="C74" s="31"/>
      <c r="D74" s="31"/>
      <c r="E74" s="31"/>
      <c r="F74" s="39"/>
      <c r="G74" s="39"/>
      <c r="H74" s="39"/>
      <c r="I74" s="39"/>
    </row>
    <row r="75" spans="1:9" s="5" customFormat="1" ht="11.25" customHeight="1" x14ac:dyDescent="0.2">
      <c r="A75" s="30"/>
      <c r="B75" s="37">
        <v>1.03</v>
      </c>
      <c r="C75" s="33" t="s">
        <v>187</v>
      </c>
      <c r="D75" s="33"/>
      <c r="E75" s="31"/>
      <c r="F75" s="39"/>
      <c r="G75" s="39"/>
      <c r="H75" s="39">
        <f>+G77+G81+G83</f>
        <v>0</v>
      </c>
      <c r="I75" s="39"/>
    </row>
    <row r="76" spans="1:9" s="5" customFormat="1" ht="11.25" customHeight="1" x14ac:dyDescent="0.2">
      <c r="A76" s="30"/>
      <c r="B76" s="31"/>
      <c r="C76" s="31"/>
      <c r="D76" s="31"/>
      <c r="E76" s="31"/>
      <c r="F76" s="39"/>
      <c r="G76" s="39"/>
      <c r="H76" s="39"/>
      <c r="I76" s="39"/>
    </row>
    <row r="77" spans="1:9" s="5" customFormat="1" ht="11.25" customHeight="1" x14ac:dyDescent="0.2">
      <c r="A77" s="30"/>
      <c r="B77" s="31"/>
      <c r="C77" s="33" t="s">
        <v>188</v>
      </c>
      <c r="D77" s="33"/>
      <c r="E77" s="31" t="s">
        <v>189</v>
      </c>
      <c r="F77" s="39"/>
      <c r="G77" s="39">
        <f>+F78+F79+F80</f>
        <v>0</v>
      </c>
      <c r="H77" s="39"/>
      <c r="I77" s="39"/>
    </row>
    <row r="78" spans="1:9" s="5" customFormat="1" ht="11.25" customHeight="1" x14ac:dyDescent="0.2">
      <c r="A78" s="30"/>
      <c r="B78" s="31"/>
      <c r="C78" s="31" t="s">
        <v>188</v>
      </c>
      <c r="D78" s="34">
        <v>1</v>
      </c>
      <c r="E78" s="31" t="s">
        <v>190</v>
      </c>
      <c r="F78" s="39">
        <v>0</v>
      </c>
      <c r="G78" s="39"/>
      <c r="H78" s="39"/>
      <c r="I78" s="39"/>
    </row>
    <row r="79" spans="1:9" s="5" customFormat="1" ht="11.25" customHeight="1" x14ac:dyDescent="0.2">
      <c r="A79" s="30"/>
      <c r="B79" s="31"/>
      <c r="C79" s="31" t="s">
        <v>188</v>
      </c>
      <c r="D79" s="34">
        <v>2</v>
      </c>
      <c r="E79" s="31" t="s">
        <v>191</v>
      </c>
      <c r="F79" s="39">
        <v>0</v>
      </c>
      <c r="G79" s="39"/>
      <c r="H79" s="39"/>
      <c r="I79" s="39"/>
    </row>
    <row r="80" spans="1:9" s="5" customFormat="1" ht="11.25" customHeight="1" x14ac:dyDescent="0.2">
      <c r="A80" s="30"/>
      <c r="B80" s="31"/>
      <c r="C80" s="31" t="s">
        <v>188</v>
      </c>
      <c r="D80" s="34">
        <v>3</v>
      </c>
      <c r="E80" s="31" t="s">
        <v>191</v>
      </c>
      <c r="F80" s="39">
        <v>0</v>
      </c>
      <c r="G80" s="39"/>
      <c r="H80" s="39"/>
      <c r="I80" s="39"/>
    </row>
    <row r="81" spans="1:9" s="5" customFormat="1" ht="11.25" customHeight="1" x14ac:dyDescent="0.2">
      <c r="A81" s="30"/>
      <c r="B81" s="31"/>
      <c r="C81" s="33" t="s">
        <v>192</v>
      </c>
      <c r="D81" s="34"/>
      <c r="E81" s="31" t="s">
        <v>118</v>
      </c>
      <c r="F81" s="39"/>
      <c r="G81" s="39">
        <f>+F82</f>
        <v>0</v>
      </c>
      <c r="H81" s="39"/>
      <c r="I81" s="39"/>
    </row>
    <row r="82" spans="1:9" s="5" customFormat="1" ht="11.25" customHeight="1" x14ac:dyDescent="0.2">
      <c r="A82" s="30"/>
      <c r="B82" s="31"/>
      <c r="C82" s="31" t="s">
        <v>192</v>
      </c>
      <c r="D82" s="34">
        <v>3</v>
      </c>
      <c r="E82" s="31" t="s">
        <v>121</v>
      </c>
      <c r="F82" s="39">
        <v>0</v>
      </c>
      <c r="G82" s="39"/>
      <c r="H82" s="39"/>
      <c r="I82" s="39"/>
    </row>
    <row r="83" spans="1:9" s="5" customFormat="1" ht="11.25" customHeight="1" x14ac:dyDescent="0.2">
      <c r="A83" s="30"/>
      <c r="B83" s="31"/>
      <c r="C83" s="33" t="s">
        <v>222</v>
      </c>
      <c r="D83" s="34"/>
      <c r="E83" s="31" t="s">
        <v>223</v>
      </c>
      <c r="F83" s="39"/>
      <c r="G83" s="39">
        <v>0</v>
      </c>
      <c r="H83" s="39"/>
      <c r="I83" s="39"/>
    </row>
    <row r="84" spans="1:9" s="5" customFormat="1" ht="11.25" customHeight="1" x14ac:dyDescent="0.2">
      <c r="A84" s="30"/>
      <c r="B84" s="33"/>
      <c r="C84" s="33"/>
      <c r="D84" s="33"/>
      <c r="E84" s="38"/>
      <c r="F84" s="39"/>
      <c r="G84" s="39"/>
      <c r="H84" s="39"/>
      <c r="I84" s="39"/>
    </row>
    <row r="85" spans="1:9" s="5" customFormat="1" ht="11.25" customHeight="1" x14ac:dyDescent="0.2">
      <c r="A85" s="30"/>
      <c r="B85" s="37">
        <v>1.04</v>
      </c>
      <c r="C85" s="33" t="s">
        <v>193</v>
      </c>
      <c r="D85" s="33"/>
      <c r="E85" s="31"/>
      <c r="F85" s="39"/>
      <c r="G85" s="39"/>
      <c r="H85" s="39">
        <f>+G87+G89+G91+G94+G97+G93</f>
        <v>0</v>
      </c>
      <c r="I85" s="39"/>
    </row>
    <row r="86" spans="1:9" s="5" customFormat="1" ht="11.25" customHeight="1" x14ac:dyDescent="0.2">
      <c r="A86" s="30"/>
      <c r="B86" s="31"/>
      <c r="C86" s="31"/>
      <c r="D86" s="31"/>
      <c r="E86" s="31"/>
      <c r="F86" s="39"/>
      <c r="G86" s="39"/>
      <c r="H86" s="39"/>
      <c r="I86" s="39"/>
    </row>
    <row r="87" spans="1:9" s="5" customFormat="1" ht="11.25" customHeight="1" x14ac:dyDescent="0.2">
      <c r="A87" s="30"/>
      <c r="B87" s="31"/>
      <c r="C87" s="33" t="s">
        <v>238</v>
      </c>
      <c r="D87" s="31"/>
      <c r="E87" s="31" t="s">
        <v>262</v>
      </c>
      <c r="F87" s="39"/>
      <c r="G87" s="49">
        <v>0</v>
      </c>
      <c r="H87" s="39"/>
      <c r="I87" s="39"/>
    </row>
    <row r="88" spans="1:9" s="5" customFormat="1" ht="11.25" customHeight="1" x14ac:dyDescent="0.2">
      <c r="A88" s="30"/>
      <c r="B88" s="31"/>
      <c r="C88" s="31"/>
      <c r="D88" s="31"/>
      <c r="E88" s="31"/>
      <c r="F88" s="39"/>
      <c r="G88" s="39"/>
      <c r="H88" s="39"/>
      <c r="I88" s="39"/>
    </row>
    <row r="89" spans="1:9" s="5" customFormat="1" ht="11.25" customHeight="1" x14ac:dyDescent="0.2">
      <c r="A89" s="30"/>
      <c r="B89" s="31"/>
      <c r="C89" s="33" t="s">
        <v>226</v>
      </c>
      <c r="D89" s="31"/>
      <c r="E89" s="31" t="s">
        <v>227</v>
      </c>
      <c r="F89" s="39"/>
      <c r="G89" s="42">
        <v>0</v>
      </c>
      <c r="H89" s="39"/>
      <c r="I89" s="39"/>
    </row>
    <row r="90" spans="1:9" s="5" customFormat="1" ht="11.25" customHeight="1" x14ac:dyDescent="0.2">
      <c r="A90" s="30"/>
      <c r="B90" s="31"/>
      <c r="C90" s="31"/>
      <c r="D90" s="31"/>
      <c r="E90" s="31"/>
      <c r="F90" s="39"/>
      <c r="G90" s="39"/>
      <c r="H90" s="39"/>
      <c r="I90" s="39"/>
    </row>
    <row r="91" spans="1:9" s="5" customFormat="1" ht="11.25" customHeight="1" x14ac:dyDescent="0.2">
      <c r="A91" s="30"/>
      <c r="B91" s="31"/>
      <c r="C91" s="33" t="s">
        <v>194</v>
      </c>
      <c r="D91" s="33"/>
      <c r="E91" s="31" t="s">
        <v>195</v>
      </c>
      <c r="F91" s="39"/>
      <c r="G91" s="39">
        <f>+F92</f>
        <v>0</v>
      </c>
      <c r="H91" s="39"/>
      <c r="I91" s="39"/>
    </row>
    <row r="92" spans="1:9" s="5" customFormat="1" ht="11.25" customHeight="1" x14ac:dyDescent="0.2">
      <c r="A92" s="30"/>
      <c r="B92" s="31"/>
      <c r="C92" s="31" t="s">
        <v>194</v>
      </c>
      <c r="D92" s="34">
        <v>4</v>
      </c>
      <c r="E92" s="31" t="s">
        <v>122</v>
      </c>
      <c r="F92" s="39">
        <v>0</v>
      </c>
      <c r="G92" s="39"/>
      <c r="H92" s="39"/>
      <c r="I92" s="39"/>
    </row>
    <row r="93" spans="1:9" s="5" customFormat="1" ht="11.25" customHeight="1" x14ac:dyDescent="0.2">
      <c r="A93" s="30"/>
      <c r="B93" s="31"/>
      <c r="C93" s="33" t="s">
        <v>196</v>
      </c>
      <c r="D93" s="33"/>
      <c r="E93" s="31" t="s">
        <v>197</v>
      </c>
      <c r="F93" s="39"/>
      <c r="G93" s="39">
        <v>0</v>
      </c>
      <c r="H93" s="39"/>
      <c r="I93" s="39"/>
    </row>
    <row r="94" spans="1:9" s="5" customFormat="1" ht="11.25" customHeight="1" x14ac:dyDescent="0.2">
      <c r="A94" s="30"/>
      <c r="B94" s="31"/>
      <c r="C94" s="33" t="s">
        <v>198</v>
      </c>
      <c r="D94" s="33"/>
      <c r="E94" s="31" t="s">
        <v>199</v>
      </c>
      <c r="F94" s="39"/>
      <c r="G94" s="39">
        <f>+F95+F96</f>
        <v>0</v>
      </c>
      <c r="H94" s="39"/>
      <c r="I94" s="39"/>
    </row>
    <row r="95" spans="1:9" s="5" customFormat="1" ht="11.25" customHeight="1" x14ac:dyDescent="0.2">
      <c r="A95" s="30"/>
      <c r="B95" s="31"/>
      <c r="C95" s="31" t="s">
        <v>198</v>
      </c>
      <c r="D95" s="34">
        <v>1</v>
      </c>
      <c r="E95" s="31" t="s">
        <v>200</v>
      </c>
      <c r="F95" s="39">
        <v>0</v>
      </c>
      <c r="G95" s="39"/>
      <c r="H95" s="39"/>
      <c r="I95" s="39"/>
    </row>
    <row r="96" spans="1:9" s="5" customFormat="1" ht="11.25" customHeight="1" x14ac:dyDescent="0.2">
      <c r="A96" s="30"/>
      <c r="B96" s="31"/>
      <c r="C96" s="31" t="s">
        <v>198</v>
      </c>
      <c r="D96" s="34">
        <v>5</v>
      </c>
      <c r="E96" s="31" t="s">
        <v>257</v>
      </c>
      <c r="F96" s="49">
        <v>0</v>
      </c>
      <c r="G96" s="39"/>
      <c r="H96" s="39"/>
      <c r="I96" s="39"/>
    </row>
    <row r="97" spans="1:9" s="5" customFormat="1" ht="11.25" customHeight="1" x14ac:dyDescent="0.2">
      <c r="A97" s="30"/>
      <c r="B97" s="31"/>
      <c r="C97" s="33" t="s">
        <v>201</v>
      </c>
      <c r="D97" s="33"/>
      <c r="E97" s="31" t="s">
        <v>202</v>
      </c>
      <c r="F97" s="39"/>
      <c r="G97" s="39">
        <v>0</v>
      </c>
      <c r="H97" s="48"/>
      <c r="I97" s="39"/>
    </row>
    <row r="98" spans="1:9" s="5" customFormat="1" ht="11.25" customHeight="1" x14ac:dyDescent="0.2">
      <c r="A98" s="30"/>
      <c r="B98" s="31"/>
      <c r="C98" s="33"/>
      <c r="D98" s="33"/>
      <c r="E98" s="31"/>
      <c r="F98" s="39"/>
      <c r="G98" s="39"/>
      <c r="H98" s="39"/>
      <c r="I98" s="39"/>
    </row>
    <row r="99" spans="1:9" s="5" customFormat="1" ht="11.25" customHeight="1" x14ac:dyDescent="0.2">
      <c r="A99" s="30"/>
      <c r="B99" s="37">
        <v>1.05</v>
      </c>
      <c r="C99" s="33" t="s">
        <v>203</v>
      </c>
      <c r="D99" s="33"/>
      <c r="E99" s="31"/>
      <c r="F99" s="39"/>
      <c r="G99" s="39"/>
      <c r="H99" s="39">
        <f>+G101+G103+G104+G106</f>
        <v>0</v>
      </c>
      <c r="I99" s="39"/>
    </row>
    <row r="100" spans="1:9" s="5" customFormat="1" ht="11.25" customHeight="1" x14ac:dyDescent="0.2">
      <c r="A100" s="30"/>
      <c r="B100" s="31"/>
      <c r="C100" s="31"/>
      <c r="D100" s="31"/>
      <c r="E100" s="31"/>
      <c r="F100" s="39"/>
      <c r="G100" s="39"/>
      <c r="H100" s="39"/>
      <c r="I100" s="39"/>
    </row>
    <row r="101" spans="1:9" s="5" customFormat="1" ht="11.25" customHeight="1" x14ac:dyDescent="0.2">
      <c r="A101" s="30"/>
      <c r="B101" s="31"/>
      <c r="C101" s="33" t="s">
        <v>204</v>
      </c>
      <c r="D101" s="33"/>
      <c r="E101" s="31" t="s">
        <v>205</v>
      </c>
      <c r="F101" s="39"/>
      <c r="G101" s="39">
        <f>+F102</f>
        <v>0</v>
      </c>
      <c r="H101" s="39"/>
      <c r="I101" s="39"/>
    </row>
    <row r="102" spans="1:9" s="5" customFormat="1" ht="11.25" customHeight="1" x14ac:dyDescent="0.2">
      <c r="A102" s="30"/>
      <c r="B102" s="31"/>
      <c r="C102" s="31" t="s">
        <v>204</v>
      </c>
      <c r="D102" s="34">
        <v>2</v>
      </c>
      <c r="E102" s="31" t="s">
        <v>206</v>
      </c>
      <c r="F102" s="39">
        <v>0</v>
      </c>
      <c r="G102" s="39"/>
      <c r="H102" s="39"/>
      <c r="I102" s="39"/>
    </row>
    <row r="103" spans="1:9" s="5" customFormat="1" ht="11.25" customHeight="1" x14ac:dyDescent="0.2">
      <c r="A103" s="30"/>
      <c r="B103" s="31"/>
      <c r="C103" s="33" t="s">
        <v>207</v>
      </c>
      <c r="D103" s="33"/>
      <c r="E103" s="31" t="s">
        <v>208</v>
      </c>
      <c r="F103" s="39"/>
      <c r="G103" s="39">
        <v>0</v>
      </c>
      <c r="H103" s="39"/>
      <c r="I103" s="39"/>
    </row>
    <row r="104" spans="1:9" s="5" customFormat="1" ht="11.25" customHeight="1" x14ac:dyDescent="0.2">
      <c r="A104" s="30"/>
      <c r="B104" s="31"/>
      <c r="C104" s="33" t="s">
        <v>209</v>
      </c>
      <c r="D104" s="33"/>
      <c r="E104" s="31" t="s">
        <v>210</v>
      </c>
      <c r="F104" s="39"/>
      <c r="G104" s="39">
        <f>+F105</f>
        <v>0</v>
      </c>
      <c r="H104" s="39"/>
      <c r="I104" s="39"/>
    </row>
    <row r="105" spans="1:9" s="5" customFormat="1" ht="11.25" customHeight="1" x14ac:dyDescent="0.2">
      <c r="A105" s="30"/>
      <c r="B105" s="31"/>
      <c r="C105" s="31" t="s">
        <v>209</v>
      </c>
      <c r="D105" s="34">
        <v>2</v>
      </c>
      <c r="E105" s="31" t="s">
        <v>211</v>
      </c>
      <c r="F105" s="39">
        <v>0</v>
      </c>
      <c r="G105" s="39"/>
      <c r="H105" s="39"/>
      <c r="I105" s="39"/>
    </row>
    <row r="106" spans="1:9" s="5" customFormat="1" ht="11.25" customHeight="1" x14ac:dyDescent="0.2">
      <c r="A106" s="30"/>
      <c r="B106" s="31"/>
      <c r="C106" s="33" t="s">
        <v>212</v>
      </c>
      <c r="D106" s="33"/>
      <c r="E106" s="31" t="s">
        <v>213</v>
      </c>
      <c r="F106" s="39"/>
      <c r="G106" s="39">
        <f>+F107</f>
        <v>0</v>
      </c>
      <c r="H106" s="39"/>
      <c r="I106" s="39"/>
    </row>
    <row r="107" spans="1:9" s="5" customFormat="1" ht="11.25" customHeight="1" x14ac:dyDescent="0.2">
      <c r="A107" s="30"/>
      <c r="B107" s="31"/>
      <c r="C107" s="31" t="s">
        <v>212</v>
      </c>
      <c r="D107" s="34">
        <v>2</v>
      </c>
      <c r="E107" s="31" t="s">
        <v>211</v>
      </c>
      <c r="F107" s="39">
        <v>0</v>
      </c>
      <c r="G107" s="39"/>
      <c r="H107" s="39"/>
      <c r="I107" s="39"/>
    </row>
    <row r="108" spans="1:9" s="5" customFormat="1" ht="11.25" customHeight="1" x14ac:dyDescent="0.2">
      <c r="A108" s="36"/>
      <c r="B108" s="31"/>
      <c r="C108" s="31"/>
      <c r="D108" s="31"/>
      <c r="E108" s="31"/>
      <c r="F108" s="39"/>
      <c r="G108" s="39"/>
      <c r="H108" s="39"/>
      <c r="I108" s="39"/>
    </row>
    <row r="109" spans="1:9" s="5" customFormat="1" ht="11.25" customHeight="1" x14ac:dyDescent="0.2">
      <c r="A109" s="36"/>
      <c r="B109" s="37">
        <v>1.06</v>
      </c>
      <c r="C109" s="33" t="s">
        <v>214</v>
      </c>
      <c r="D109" s="33"/>
      <c r="E109" s="31"/>
      <c r="F109" s="39"/>
      <c r="G109" s="39"/>
      <c r="H109" s="39">
        <f>+G111</f>
        <v>0</v>
      </c>
      <c r="I109" s="39"/>
    </row>
    <row r="110" spans="1:9" s="5" customFormat="1" ht="11.25" customHeight="1" x14ac:dyDescent="0.2">
      <c r="A110" s="30"/>
      <c r="B110" s="31"/>
      <c r="C110" s="31"/>
      <c r="D110" s="31"/>
      <c r="E110" s="31"/>
      <c r="F110" s="39"/>
      <c r="G110" s="39"/>
      <c r="H110" s="39"/>
      <c r="I110" s="39"/>
    </row>
    <row r="111" spans="1:9" s="5" customFormat="1" ht="11.25" customHeight="1" x14ac:dyDescent="0.2">
      <c r="A111" s="30"/>
      <c r="B111" s="31"/>
      <c r="C111" s="33" t="s">
        <v>215</v>
      </c>
      <c r="D111" s="33"/>
      <c r="E111" s="31" t="s">
        <v>216</v>
      </c>
      <c r="F111" s="39"/>
      <c r="G111" s="39">
        <f>+F112</f>
        <v>0</v>
      </c>
      <c r="H111" s="39"/>
      <c r="I111" s="39"/>
    </row>
    <row r="112" spans="1:9" s="5" customFormat="1" ht="11.25" customHeight="1" x14ac:dyDescent="0.2">
      <c r="A112" s="30"/>
      <c r="B112" s="31"/>
      <c r="C112" s="31" t="s">
        <v>215</v>
      </c>
      <c r="D112" s="34">
        <v>1</v>
      </c>
      <c r="E112" s="31" t="s">
        <v>0</v>
      </c>
      <c r="F112" s="39">
        <v>0</v>
      </c>
      <c r="G112" s="39"/>
      <c r="H112" s="39"/>
      <c r="I112" s="39"/>
    </row>
    <row r="113" spans="1:9" s="5" customFormat="1" ht="11.25" customHeight="1" x14ac:dyDescent="0.2">
      <c r="A113" s="30"/>
      <c r="B113" s="31"/>
      <c r="C113" s="31"/>
      <c r="D113" s="31"/>
      <c r="E113" s="31"/>
      <c r="F113" s="39"/>
      <c r="G113" s="39"/>
      <c r="H113" s="39"/>
      <c r="I113" s="39"/>
    </row>
    <row r="114" spans="1:9" s="5" customFormat="1" ht="11.25" customHeight="1" x14ac:dyDescent="0.2">
      <c r="A114" s="30"/>
      <c r="B114" s="37">
        <v>1.07</v>
      </c>
      <c r="C114" s="33" t="s">
        <v>1</v>
      </c>
      <c r="D114" s="33"/>
      <c r="E114" s="31"/>
      <c r="F114" s="39"/>
      <c r="G114" s="39"/>
      <c r="H114" s="39">
        <f>+G116+G122+G123</f>
        <v>0</v>
      </c>
      <c r="I114" s="39"/>
    </row>
    <row r="115" spans="1:9" s="5" customFormat="1" ht="11.25" customHeight="1" x14ac:dyDescent="0.2">
      <c r="A115" s="30"/>
      <c r="B115" s="31"/>
      <c r="C115" s="31"/>
      <c r="D115" s="31"/>
      <c r="E115" s="31"/>
      <c r="F115" s="39"/>
      <c r="G115" s="39"/>
      <c r="H115" s="39"/>
      <c r="I115" s="39"/>
    </row>
    <row r="116" spans="1:9" s="5" customFormat="1" ht="11.25" customHeight="1" x14ac:dyDescent="0.2">
      <c r="A116" s="30"/>
      <c r="B116" s="31"/>
      <c r="C116" s="33" t="s">
        <v>2</v>
      </c>
      <c r="D116" s="33"/>
      <c r="E116" s="31" t="s">
        <v>3</v>
      </c>
      <c r="F116" s="39"/>
      <c r="G116" s="39">
        <f>SUM(F117:F121)</f>
        <v>0</v>
      </c>
      <c r="H116" s="39"/>
      <c r="I116" s="39"/>
    </row>
    <row r="117" spans="1:9" s="5" customFormat="1" ht="11.25" customHeight="1" x14ac:dyDescent="0.2">
      <c r="A117" s="30"/>
      <c r="B117" s="31"/>
      <c r="C117" s="31" t="s">
        <v>2</v>
      </c>
      <c r="D117" s="34">
        <v>1</v>
      </c>
      <c r="E117" s="31" t="s">
        <v>4</v>
      </c>
      <c r="F117" s="39">
        <v>0</v>
      </c>
      <c r="G117" s="39"/>
      <c r="H117" s="39"/>
      <c r="I117" s="39"/>
    </row>
    <row r="118" spans="1:9" s="5" customFormat="1" ht="11.25" customHeight="1" x14ac:dyDescent="0.2">
      <c r="A118" s="30"/>
      <c r="B118" s="31"/>
      <c r="C118" s="31" t="s">
        <v>2</v>
      </c>
      <c r="D118" s="34">
        <v>2</v>
      </c>
      <c r="E118" s="31" t="s">
        <v>5</v>
      </c>
      <c r="F118" s="39">
        <v>0</v>
      </c>
      <c r="G118" s="39"/>
      <c r="H118" s="39"/>
      <c r="I118" s="39"/>
    </row>
    <row r="119" spans="1:9" s="5" customFormat="1" ht="11.25" customHeight="1" x14ac:dyDescent="0.2">
      <c r="A119" s="30"/>
      <c r="B119" s="31"/>
      <c r="C119" s="31" t="s">
        <v>2</v>
      </c>
      <c r="D119" s="34">
        <v>3</v>
      </c>
      <c r="E119" s="31" t="s">
        <v>6</v>
      </c>
      <c r="F119" s="39">
        <v>0</v>
      </c>
      <c r="G119" s="39"/>
      <c r="H119" s="39"/>
      <c r="I119" s="39"/>
    </row>
    <row r="120" spans="1:9" s="5" customFormat="1" ht="11.25" customHeight="1" x14ac:dyDescent="0.2">
      <c r="A120" s="30"/>
      <c r="B120" s="31"/>
      <c r="C120" s="31" t="s">
        <v>2</v>
      </c>
      <c r="D120" s="34">
        <v>4</v>
      </c>
      <c r="E120" s="31" t="s">
        <v>7</v>
      </c>
      <c r="F120" s="39">
        <v>0</v>
      </c>
      <c r="G120" s="39"/>
      <c r="H120" s="39"/>
      <c r="I120" s="39"/>
    </row>
    <row r="121" spans="1:9" s="5" customFormat="1" ht="11.25" customHeight="1" x14ac:dyDescent="0.2">
      <c r="A121" s="30"/>
      <c r="B121" s="31"/>
      <c r="C121" s="31" t="s">
        <v>2</v>
      </c>
      <c r="D121" s="34">
        <v>6</v>
      </c>
      <c r="E121" s="31" t="s">
        <v>266</v>
      </c>
      <c r="F121" s="39">
        <v>0</v>
      </c>
      <c r="G121" s="39"/>
      <c r="H121" s="39"/>
      <c r="I121" s="39"/>
    </row>
    <row r="122" spans="1:9" s="5" customFormat="1" ht="11.25" customHeight="1" x14ac:dyDescent="0.2">
      <c r="A122" s="30"/>
      <c r="B122" s="31"/>
      <c r="C122" s="33" t="s">
        <v>8</v>
      </c>
      <c r="D122" s="33"/>
      <c r="E122" s="31" t="s">
        <v>9</v>
      </c>
      <c r="F122" s="39"/>
      <c r="G122" s="39">
        <v>0</v>
      </c>
      <c r="H122" s="39"/>
      <c r="I122" s="39"/>
    </row>
    <row r="123" spans="1:9" s="5" customFormat="1" ht="11.25" customHeight="1" x14ac:dyDescent="0.2">
      <c r="A123" s="30"/>
      <c r="B123" s="31"/>
      <c r="C123" s="33" t="s">
        <v>10</v>
      </c>
      <c r="D123" s="33"/>
      <c r="E123" s="31" t="s">
        <v>11</v>
      </c>
      <c r="F123" s="39"/>
      <c r="G123" s="49">
        <v>0</v>
      </c>
      <c r="H123" s="39"/>
      <c r="I123" s="39"/>
    </row>
    <row r="124" spans="1:9" s="5" customFormat="1" ht="11.25" customHeight="1" x14ac:dyDescent="0.2">
      <c r="A124" s="30"/>
      <c r="B124" s="31"/>
      <c r="C124" s="31" t="s">
        <v>10</v>
      </c>
      <c r="D124" s="34">
        <v>6</v>
      </c>
      <c r="E124" s="31" t="s">
        <v>12</v>
      </c>
      <c r="F124" s="49">
        <v>0</v>
      </c>
      <c r="G124" s="39"/>
      <c r="H124" s="39"/>
      <c r="I124" s="39"/>
    </row>
    <row r="125" spans="1:9" s="5" customFormat="1" ht="11.25" customHeight="1" x14ac:dyDescent="0.2">
      <c r="A125" s="30"/>
      <c r="B125" s="31"/>
      <c r="C125" s="31"/>
      <c r="D125" s="31"/>
      <c r="E125" s="31"/>
      <c r="F125" s="39"/>
      <c r="G125" s="39"/>
      <c r="H125" s="39"/>
      <c r="I125" s="39"/>
    </row>
    <row r="126" spans="1:9" s="5" customFormat="1" ht="11.25" customHeight="1" x14ac:dyDescent="0.2">
      <c r="A126" s="30"/>
      <c r="B126" s="37">
        <v>1.08</v>
      </c>
      <c r="C126" s="33" t="s">
        <v>13</v>
      </c>
      <c r="D126" s="33"/>
      <c r="E126" s="31"/>
      <c r="F126" s="39"/>
      <c r="G126" s="39"/>
      <c r="H126" s="39">
        <f>SUM(G127:G135)</f>
        <v>0</v>
      </c>
      <c r="I126" s="39"/>
    </row>
    <row r="127" spans="1:9" s="5" customFormat="1" ht="11.25" customHeight="1" x14ac:dyDescent="0.2">
      <c r="A127" s="30"/>
      <c r="B127" s="31"/>
      <c r="C127" s="31"/>
      <c r="D127" s="31"/>
      <c r="E127" s="31"/>
      <c r="F127" s="39"/>
      <c r="G127" s="39"/>
      <c r="H127" s="39"/>
      <c r="I127" s="39"/>
    </row>
    <row r="128" spans="1:9" s="5" customFormat="1" ht="11.25" customHeight="1" x14ac:dyDescent="0.2">
      <c r="A128" s="30"/>
      <c r="B128" s="31"/>
      <c r="C128" s="33" t="s">
        <v>14</v>
      </c>
      <c r="D128" s="33"/>
      <c r="E128" s="31" t="s">
        <v>15</v>
      </c>
      <c r="F128" s="39"/>
      <c r="G128" s="39">
        <f>+F129</f>
        <v>0</v>
      </c>
      <c r="H128" s="39"/>
      <c r="I128" s="39"/>
    </row>
    <row r="129" spans="1:10" s="5" customFormat="1" ht="11.25" customHeight="1" x14ac:dyDescent="0.2">
      <c r="A129" s="30"/>
      <c r="B129" s="31"/>
      <c r="C129" s="31" t="s">
        <v>14</v>
      </c>
      <c r="D129" s="34">
        <v>1</v>
      </c>
      <c r="E129" s="31" t="s">
        <v>176</v>
      </c>
      <c r="F129" s="39">
        <v>0</v>
      </c>
      <c r="G129" s="39"/>
      <c r="H129" s="39"/>
      <c r="I129" s="39"/>
    </row>
    <row r="130" spans="1:10" s="5" customFormat="1" ht="11.25" customHeight="1" x14ac:dyDescent="0.2">
      <c r="A130" s="30"/>
      <c r="B130" s="31"/>
      <c r="C130" s="33" t="s">
        <v>239</v>
      </c>
      <c r="D130" s="33"/>
      <c r="E130" s="31" t="s">
        <v>240</v>
      </c>
      <c r="F130" s="39"/>
      <c r="G130" s="49">
        <v>0</v>
      </c>
      <c r="H130" s="39"/>
      <c r="I130" s="39"/>
    </row>
    <row r="131" spans="1:10" s="5" customFormat="1" ht="11.25" customHeight="1" x14ac:dyDescent="0.2">
      <c r="A131" s="30"/>
      <c r="B131" s="31"/>
      <c r="C131" s="33" t="s">
        <v>16</v>
      </c>
      <c r="D131" s="33"/>
      <c r="E131" s="31" t="s">
        <v>17</v>
      </c>
      <c r="F131" s="39"/>
      <c r="G131" s="39">
        <v>0</v>
      </c>
      <c r="H131" s="39"/>
      <c r="I131" s="39"/>
    </row>
    <row r="132" spans="1:10" s="5" customFormat="1" ht="11.25" customHeight="1" x14ac:dyDescent="0.2">
      <c r="A132" s="30"/>
      <c r="B132" s="31"/>
      <c r="C132" s="33" t="s">
        <v>220</v>
      </c>
      <c r="D132" s="33"/>
      <c r="E132" s="31" t="s">
        <v>221</v>
      </c>
      <c r="F132" s="39"/>
      <c r="G132" s="39">
        <v>0</v>
      </c>
      <c r="H132" s="39"/>
      <c r="I132" s="39"/>
    </row>
    <row r="133" spans="1:10" s="5" customFormat="1" ht="11.25" customHeight="1" x14ac:dyDescent="0.2">
      <c r="A133" s="30"/>
      <c r="B133" s="31"/>
      <c r="C133" s="33" t="s">
        <v>18</v>
      </c>
      <c r="D133" s="33"/>
      <c r="E133" s="31" t="s">
        <v>19</v>
      </c>
      <c r="F133" s="39"/>
      <c r="G133" s="39">
        <v>0</v>
      </c>
      <c r="H133" s="39"/>
      <c r="I133" s="39"/>
    </row>
    <row r="134" spans="1:10" s="5" customFormat="1" ht="11.25" customHeight="1" x14ac:dyDescent="0.2">
      <c r="A134" s="30"/>
      <c r="B134" s="31"/>
      <c r="C134" s="33" t="s">
        <v>20</v>
      </c>
      <c r="D134" s="33"/>
      <c r="E134" s="31" t="s">
        <v>21</v>
      </c>
      <c r="F134" s="39"/>
      <c r="G134" s="39">
        <v>0</v>
      </c>
      <c r="H134" s="39"/>
      <c r="I134" s="39"/>
    </row>
    <row r="135" spans="1:10" s="5" customFormat="1" ht="11.25" customHeight="1" x14ac:dyDescent="0.2">
      <c r="A135" s="30"/>
      <c r="B135" s="31"/>
      <c r="C135" s="33" t="s">
        <v>219</v>
      </c>
      <c r="D135" s="31"/>
      <c r="E135" s="31" t="s">
        <v>225</v>
      </c>
      <c r="F135" s="39"/>
      <c r="G135" s="39">
        <v>0</v>
      </c>
      <c r="H135" s="39"/>
      <c r="I135" s="39"/>
    </row>
    <row r="136" spans="1:10" s="5" customFormat="1" ht="11.25" customHeight="1" x14ac:dyDescent="0.2">
      <c r="A136" s="30"/>
      <c r="B136" s="31"/>
      <c r="C136" s="33"/>
      <c r="D136" s="31"/>
      <c r="E136" s="31"/>
      <c r="F136" s="39"/>
      <c r="G136" s="39"/>
      <c r="H136" s="39"/>
      <c r="I136" s="39"/>
    </row>
    <row r="137" spans="1:10" s="5" customFormat="1" ht="11.25" customHeight="1" x14ac:dyDescent="0.2">
      <c r="A137" s="30"/>
      <c r="B137" s="32">
        <v>1.0900000000000001</v>
      </c>
      <c r="C137" s="33" t="s">
        <v>244</v>
      </c>
      <c r="D137" s="31"/>
      <c r="E137" s="31"/>
      <c r="F137" s="39"/>
      <c r="G137" s="39"/>
      <c r="H137" s="39">
        <f>+G138</f>
        <v>0</v>
      </c>
      <c r="I137" s="39"/>
    </row>
    <row r="138" spans="1:10" s="5" customFormat="1" ht="11.25" customHeight="1" x14ac:dyDescent="0.2">
      <c r="A138" s="30"/>
      <c r="B138" s="31"/>
      <c r="C138" s="33" t="s">
        <v>243</v>
      </c>
      <c r="D138" s="31"/>
      <c r="E138" s="31" t="s">
        <v>245</v>
      </c>
      <c r="F138" s="39"/>
      <c r="G138" s="39">
        <v>0</v>
      </c>
      <c r="H138" s="39"/>
      <c r="I138" s="39"/>
    </row>
    <row r="139" spans="1:10" s="5" customFormat="1" ht="11.25" customHeight="1" x14ac:dyDescent="0.2">
      <c r="A139" s="30"/>
      <c r="B139" s="31"/>
      <c r="C139" s="33"/>
      <c r="D139" s="31"/>
      <c r="E139" s="31"/>
      <c r="F139" s="39"/>
      <c r="G139" s="39"/>
      <c r="H139" s="39"/>
      <c r="I139" s="39"/>
    </row>
    <row r="140" spans="1:10" s="5" customFormat="1" ht="11.25" customHeight="1" x14ac:dyDescent="0.2">
      <c r="A140" s="30"/>
      <c r="B140" s="37">
        <v>1.99</v>
      </c>
      <c r="C140" s="33" t="s">
        <v>22</v>
      </c>
      <c r="D140" s="33"/>
      <c r="E140" s="31"/>
      <c r="F140" s="39"/>
      <c r="G140" s="39"/>
      <c r="H140" s="39">
        <f>+G142</f>
        <v>0</v>
      </c>
      <c r="I140" s="39"/>
    </row>
    <row r="141" spans="1:10" s="5" customFormat="1" ht="11.25" customHeight="1" x14ac:dyDescent="0.2">
      <c r="A141" s="30"/>
      <c r="B141" s="31"/>
      <c r="C141" s="31"/>
      <c r="D141" s="31"/>
      <c r="E141" s="31"/>
      <c r="F141" s="39"/>
      <c r="G141" s="39"/>
      <c r="H141" s="39"/>
      <c r="I141" s="39"/>
    </row>
    <row r="142" spans="1:10" s="5" customFormat="1" ht="11.25" customHeight="1" x14ac:dyDescent="0.2">
      <c r="A142" s="30"/>
      <c r="B142" s="31"/>
      <c r="C142" s="33" t="s">
        <v>23</v>
      </c>
      <c r="D142" s="33"/>
      <c r="E142" s="31" t="s">
        <v>24</v>
      </c>
      <c r="F142" s="39"/>
      <c r="G142" s="39">
        <v>0</v>
      </c>
      <c r="H142" s="39"/>
      <c r="I142" s="39"/>
    </row>
    <row r="143" spans="1:10" s="5" customFormat="1" ht="11.25" customHeight="1" x14ac:dyDescent="0.2">
      <c r="A143" s="30"/>
      <c r="B143" s="31"/>
      <c r="C143" s="31"/>
      <c r="D143" s="31"/>
      <c r="E143" s="31"/>
      <c r="F143" s="39"/>
      <c r="G143" s="39"/>
      <c r="H143" s="39"/>
      <c r="I143" s="39"/>
    </row>
    <row r="144" spans="1:10" s="5" customFormat="1" ht="15.75" customHeight="1" x14ac:dyDescent="0.2">
      <c r="A144" s="26">
        <v>2</v>
      </c>
      <c r="B144" s="27" t="s">
        <v>25</v>
      </c>
      <c r="C144" s="27"/>
      <c r="D144" s="27"/>
      <c r="E144" s="28"/>
      <c r="F144" s="40"/>
      <c r="G144" s="40"/>
      <c r="H144" s="40"/>
      <c r="I144" s="41">
        <f>+H146+H152+H156+H165+H170</f>
        <v>0</v>
      </c>
      <c r="J144" s="22"/>
    </row>
    <row r="145" spans="1:10" s="5" customFormat="1" ht="11.25" customHeight="1" x14ac:dyDescent="0.2">
      <c r="A145" s="30"/>
      <c r="B145" s="31"/>
      <c r="C145" s="31"/>
      <c r="D145" s="31"/>
      <c r="E145" s="31"/>
      <c r="F145" s="39"/>
      <c r="G145" s="39"/>
      <c r="H145" s="39"/>
      <c r="I145" s="39"/>
      <c r="J145" s="22"/>
    </row>
    <row r="146" spans="1:10" s="5" customFormat="1" ht="11.25" customHeight="1" x14ac:dyDescent="0.2">
      <c r="A146" s="30"/>
      <c r="B146" s="37" t="s">
        <v>26</v>
      </c>
      <c r="C146" s="33" t="s">
        <v>27</v>
      </c>
      <c r="D146" s="33"/>
      <c r="E146" s="31"/>
      <c r="F146" s="39"/>
      <c r="G146" s="39"/>
      <c r="H146" s="39">
        <f>+G148+G149+G150</f>
        <v>0</v>
      </c>
      <c r="I146" s="39"/>
    </row>
    <row r="147" spans="1:10" s="5" customFormat="1" ht="11.25" customHeight="1" x14ac:dyDescent="0.2">
      <c r="A147" s="30"/>
      <c r="B147" s="31"/>
      <c r="C147" s="31"/>
      <c r="D147" s="31"/>
      <c r="E147" s="31"/>
      <c r="F147" s="39"/>
      <c r="G147" s="39"/>
      <c r="H147" s="39"/>
      <c r="I147" s="39"/>
    </row>
    <row r="148" spans="1:10" s="5" customFormat="1" ht="11.25" customHeight="1" x14ac:dyDescent="0.2">
      <c r="A148" s="30"/>
      <c r="B148" s="31"/>
      <c r="C148" s="33" t="s">
        <v>28</v>
      </c>
      <c r="D148" s="33"/>
      <c r="E148" s="31" t="s">
        <v>29</v>
      </c>
      <c r="F148" s="39"/>
      <c r="G148" s="39">
        <v>0</v>
      </c>
      <c r="H148" s="39"/>
      <c r="I148" s="39"/>
    </row>
    <row r="149" spans="1:10" s="5" customFormat="1" ht="11.25" customHeight="1" x14ac:dyDescent="0.2">
      <c r="A149" s="30"/>
      <c r="B149" s="31"/>
      <c r="C149" s="33" t="s">
        <v>30</v>
      </c>
      <c r="D149" s="33"/>
      <c r="E149" s="31" t="s">
        <v>31</v>
      </c>
      <c r="F149" s="39"/>
      <c r="G149" s="39">
        <v>0</v>
      </c>
      <c r="H149" s="39"/>
      <c r="I149" s="39"/>
    </row>
    <row r="150" spans="1:10" s="5" customFormat="1" ht="11.25" customHeight="1" x14ac:dyDescent="0.2">
      <c r="A150" s="30"/>
      <c r="B150" s="31"/>
      <c r="C150" s="33" t="s">
        <v>32</v>
      </c>
      <c r="D150" s="33"/>
      <c r="E150" s="31" t="s">
        <v>33</v>
      </c>
      <c r="F150" s="39"/>
      <c r="G150" s="39">
        <v>0</v>
      </c>
      <c r="H150" s="39"/>
      <c r="I150" s="39"/>
    </row>
    <row r="151" spans="1:10" s="5" customFormat="1" ht="11.25" customHeight="1" x14ac:dyDescent="0.2">
      <c r="A151" s="30"/>
      <c r="B151" s="31"/>
      <c r="C151" s="31"/>
      <c r="D151" s="31"/>
      <c r="E151" s="31"/>
      <c r="F151" s="39"/>
      <c r="G151" s="39"/>
      <c r="H151" s="39"/>
      <c r="I151" s="39"/>
    </row>
    <row r="152" spans="1:10" s="5" customFormat="1" ht="11.25" customHeight="1" x14ac:dyDescent="0.2">
      <c r="A152" s="30"/>
      <c r="B152" s="37">
        <v>2.02</v>
      </c>
      <c r="C152" s="33" t="s">
        <v>34</v>
      </c>
      <c r="D152" s="33"/>
      <c r="E152" s="31"/>
      <c r="F152" s="39"/>
      <c r="G152" s="39"/>
      <c r="H152" s="39">
        <f>+G154</f>
        <v>0</v>
      </c>
      <c r="I152" s="39"/>
    </row>
    <row r="153" spans="1:10" s="5" customFormat="1" ht="11.25" customHeight="1" x14ac:dyDescent="0.2">
      <c r="A153" s="30"/>
      <c r="B153" s="31"/>
      <c r="C153" s="31"/>
      <c r="D153" s="31"/>
      <c r="E153" s="31"/>
      <c r="F153" s="39"/>
      <c r="G153" s="39"/>
      <c r="H153" s="39"/>
      <c r="I153" s="39"/>
    </row>
    <row r="154" spans="1:10" s="5" customFormat="1" ht="11.25" customHeight="1" x14ac:dyDescent="0.2">
      <c r="A154" s="30"/>
      <c r="B154" s="31"/>
      <c r="C154" s="33" t="s">
        <v>35</v>
      </c>
      <c r="D154" s="33"/>
      <c r="E154" s="31" t="s">
        <v>36</v>
      </c>
      <c r="F154" s="39"/>
      <c r="G154" s="39">
        <v>0</v>
      </c>
      <c r="H154" s="39"/>
      <c r="I154" s="39"/>
    </row>
    <row r="155" spans="1:10" s="5" customFormat="1" ht="11.25" customHeight="1" x14ac:dyDescent="0.2">
      <c r="A155" s="30"/>
      <c r="B155" s="31"/>
      <c r="C155" s="31"/>
      <c r="D155" s="31"/>
      <c r="E155" s="31"/>
      <c r="F155" s="39"/>
      <c r="G155" s="39"/>
      <c r="H155" s="39"/>
      <c r="I155" s="39"/>
    </row>
    <row r="156" spans="1:10" s="5" customFormat="1" ht="11.25" customHeight="1" x14ac:dyDescent="0.2">
      <c r="A156" s="30"/>
      <c r="B156" s="37">
        <v>2.0299999999999998</v>
      </c>
      <c r="C156" s="33" t="s">
        <v>37</v>
      </c>
      <c r="D156" s="33"/>
      <c r="E156" s="31"/>
      <c r="F156" s="39"/>
      <c r="G156" s="39"/>
      <c r="H156" s="39">
        <f>SUM(G158:G163)</f>
        <v>0</v>
      </c>
      <c r="I156" s="39"/>
    </row>
    <row r="157" spans="1:10" s="5" customFormat="1" ht="11.25" customHeight="1" x14ac:dyDescent="0.2">
      <c r="A157" s="30"/>
      <c r="B157" s="31"/>
      <c r="C157" s="31"/>
      <c r="D157" s="31"/>
      <c r="E157" s="31"/>
      <c r="F157" s="39"/>
      <c r="G157" s="39"/>
      <c r="H157" s="39"/>
      <c r="I157" s="39"/>
    </row>
    <row r="158" spans="1:10" s="5" customFormat="1" ht="11.25" customHeight="1" x14ac:dyDescent="0.2">
      <c r="A158" s="30"/>
      <c r="B158" s="31"/>
      <c r="C158" s="33" t="s">
        <v>38</v>
      </c>
      <c r="D158" s="33"/>
      <c r="E158" s="31" t="s">
        <v>39</v>
      </c>
      <c r="F158" s="39"/>
      <c r="G158" s="39">
        <v>0</v>
      </c>
      <c r="H158" s="39"/>
      <c r="I158" s="39"/>
    </row>
    <row r="159" spans="1:10" s="5" customFormat="1" ht="11.25" customHeight="1" x14ac:dyDescent="0.2">
      <c r="A159" s="30"/>
      <c r="B159" s="31"/>
      <c r="C159" s="33" t="s">
        <v>40</v>
      </c>
      <c r="D159" s="33"/>
      <c r="E159" s="31" t="s">
        <v>41</v>
      </c>
      <c r="F159" s="39"/>
      <c r="G159" s="39">
        <v>0</v>
      </c>
      <c r="H159" s="39"/>
      <c r="I159" s="39"/>
    </row>
    <row r="160" spans="1:10" s="5" customFormat="1" ht="11.25" customHeight="1" x14ac:dyDescent="0.2">
      <c r="A160" s="30"/>
      <c r="B160" s="31"/>
      <c r="C160" s="33" t="s">
        <v>42</v>
      </c>
      <c r="D160" s="33"/>
      <c r="E160" s="31" t="s">
        <v>43</v>
      </c>
      <c r="F160" s="39"/>
      <c r="G160" s="39">
        <v>0</v>
      </c>
      <c r="H160" s="39"/>
      <c r="I160" s="39"/>
    </row>
    <row r="161" spans="1:9" s="5" customFormat="1" ht="11.25" customHeight="1" x14ac:dyDescent="0.2">
      <c r="A161" s="30"/>
      <c r="B161" s="31"/>
      <c r="C161" s="33" t="s">
        <v>44</v>
      </c>
      <c r="D161" s="33"/>
      <c r="E161" s="31" t="s">
        <v>45</v>
      </c>
      <c r="F161" s="39"/>
      <c r="G161" s="39">
        <v>0</v>
      </c>
      <c r="H161" s="39"/>
      <c r="I161" s="39"/>
    </row>
    <row r="162" spans="1:9" s="5" customFormat="1" ht="11.25" customHeight="1" x14ac:dyDescent="0.2">
      <c r="A162" s="30"/>
      <c r="B162" s="31"/>
      <c r="C162" s="33" t="s">
        <v>249</v>
      </c>
      <c r="D162" s="33"/>
      <c r="E162" s="31" t="s">
        <v>250</v>
      </c>
      <c r="F162" s="39"/>
      <c r="G162" s="39">
        <v>0</v>
      </c>
      <c r="H162" s="39"/>
      <c r="I162" s="39"/>
    </row>
    <row r="163" spans="1:9" s="5" customFormat="1" ht="11.25" customHeight="1" x14ac:dyDescent="0.2">
      <c r="A163" s="30"/>
      <c r="B163" s="31"/>
      <c r="C163" s="33" t="s">
        <v>46</v>
      </c>
      <c r="D163" s="33"/>
      <c r="E163" s="31" t="s">
        <v>47</v>
      </c>
      <c r="F163" s="39"/>
      <c r="G163" s="39">
        <v>0</v>
      </c>
      <c r="H163" s="39"/>
      <c r="I163" s="39"/>
    </row>
    <row r="164" spans="1:9" s="5" customFormat="1" ht="11.25" customHeight="1" x14ac:dyDescent="0.2">
      <c r="A164" s="30"/>
      <c r="B164" s="31"/>
      <c r="C164" s="31"/>
      <c r="D164" s="31"/>
      <c r="E164" s="31"/>
      <c r="F164" s="39"/>
      <c r="G164" s="39"/>
      <c r="H164" s="39"/>
      <c r="I164" s="39"/>
    </row>
    <row r="165" spans="1:9" s="5" customFormat="1" ht="11.25" customHeight="1" x14ac:dyDescent="0.2">
      <c r="A165" s="30"/>
      <c r="B165" s="37">
        <v>2.04</v>
      </c>
      <c r="C165" s="33" t="s">
        <v>48</v>
      </c>
      <c r="D165" s="33"/>
      <c r="E165" s="31"/>
      <c r="F165" s="39"/>
      <c r="G165" s="39"/>
      <c r="H165" s="39">
        <f>SUM(G167:G168)</f>
        <v>0</v>
      </c>
      <c r="I165" s="39"/>
    </row>
    <row r="166" spans="1:9" s="5" customFormat="1" ht="11.25" customHeight="1" x14ac:dyDescent="0.2">
      <c r="A166" s="30"/>
      <c r="B166" s="31"/>
      <c r="C166" s="31"/>
      <c r="D166" s="31"/>
      <c r="E166" s="31"/>
      <c r="F166" s="39"/>
      <c r="G166" s="39"/>
      <c r="H166" s="39"/>
      <c r="I166" s="39"/>
    </row>
    <row r="167" spans="1:9" s="5" customFormat="1" ht="11.25" customHeight="1" x14ac:dyDescent="0.2">
      <c r="A167" s="30"/>
      <c r="B167" s="31"/>
      <c r="C167" s="33" t="s">
        <v>49</v>
      </c>
      <c r="D167" s="33"/>
      <c r="E167" s="31" t="s">
        <v>50</v>
      </c>
      <c r="F167" s="39"/>
      <c r="G167" s="39">
        <v>0</v>
      </c>
      <c r="H167" s="39"/>
      <c r="I167" s="39"/>
    </row>
    <row r="168" spans="1:9" s="5" customFormat="1" ht="11.25" customHeight="1" x14ac:dyDescent="0.2">
      <c r="A168" s="30"/>
      <c r="B168" s="31"/>
      <c r="C168" s="33" t="s">
        <v>51</v>
      </c>
      <c r="D168" s="33"/>
      <c r="E168" s="31" t="s">
        <v>52</v>
      </c>
      <c r="F168" s="39"/>
      <c r="G168" s="39">
        <v>0</v>
      </c>
      <c r="H168" s="39"/>
      <c r="I168" s="39"/>
    </row>
    <row r="169" spans="1:9" s="5" customFormat="1" ht="11.25" customHeight="1" x14ac:dyDescent="0.2">
      <c r="A169" s="30"/>
      <c r="B169" s="31"/>
      <c r="C169" s="31"/>
      <c r="D169" s="31"/>
      <c r="E169" s="31"/>
      <c r="F169" s="39"/>
      <c r="G169" s="39"/>
      <c r="H169" s="39"/>
      <c r="I169" s="39"/>
    </row>
    <row r="170" spans="1:9" s="5" customFormat="1" ht="11.25" customHeight="1" x14ac:dyDescent="0.2">
      <c r="A170" s="30"/>
      <c r="B170" s="37">
        <v>2.99</v>
      </c>
      <c r="C170" s="33" t="s">
        <v>53</v>
      </c>
      <c r="D170" s="33"/>
      <c r="E170" s="31"/>
      <c r="F170" s="39"/>
      <c r="G170" s="39"/>
      <c r="H170" s="39">
        <f>SUM(G172:G179)</f>
        <v>0</v>
      </c>
      <c r="I170" s="39"/>
    </row>
    <row r="171" spans="1:9" s="5" customFormat="1" ht="11.25" customHeight="1" x14ac:dyDescent="0.2">
      <c r="A171" s="30"/>
      <c r="B171" s="31"/>
      <c r="C171" s="31"/>
      <c r="D171" s="31"/>
      <c r="E171" s="31"/>
      <c r="F171" s="39"/>
      <c r="G171" s="39"/>
      <c r="H171" s="39"/>
      <c r="I171" s="39"/>
    </row>
    <row r="172" spans="1:9" s="5" customFormat="1" ht="11.25" customHeight="1" x14ac:dyDescent="0.2">
      <c r="A172" s="30"/>
      <c r="B172" s="31"/>
      <c r="C172" s="33" t="s">
        <v>54</v>
      </c>
      <c r="D172" s="33"/>
      <c r="E172" s="31" t="s">
        <v>55</v>
      </c>
      <c r="F172" s="39"/>
      <c r="G172" s="39">
        <v>0</v>
      </c>
      <c r="H172" s="39"/>
      <c r="I172" s="39"/>
    </row>
    <row r="173" spans="1:9" s="5" customFormat="1" ht="11.25" customHeight="1" x14ac:dyDescent="0.2">
      <c r="A173" s="30"/>
      <c r="B173" s="31"/>
      <c r="C173" s="33" t="s">
        <v>246</v>
      </c>
      <c r="D173" s="33"/>
      <c r="E173" s="31" t="s">
        <v>247</v>
      </c>
      <c r="F173" s="39"/>
      <c r="G173" s="39">
        <v>0</v>
      </c>
      <c r="H173" s="39"/>
      <c r="I173" s="39"/>
    </row>
    <row r="174" spans="1:9" s="5" customFormat="1" ht="11.25" customHeight="1" x14ac:dyDescent="0.2">
      <c r="A174" s="30"/>
      <c r="B174" s="31"/>
      <c r="C174" s="33" t="s">
        <v>56</v>
      </c>
      <c r="D174" s="33"/>
      <c r="E174" s="31" t="s">
        <v>57</v>
      </c>
      <c r="F174" s="39"/>
      <c r="G174" s="39">
        <v>0</v>
      </c>
      <c r="H174" s="39"/>
      <c r="I174" s="39"/>
    </row>
    <row r="175" spans="1:9" s="5" customFormat="1" ht="11.25" customHeight="1" x14ac:dyDescent="0.2">
      <c r="A175" s="30"/>
      <c r="B175" s="31"/>
      <c r="C175" s="33" t="s">
        <v>61</v>
      </c>
      <c r="D175" s="33"/>
      <c r="E175" s="31" t="s">
        <v>62</v>
      </c>
      <c r="F175" s="39"/>
      <c r="G175" s="39">
        <v>0</v>
      </c>
      <c r="H175" s="39"/>
      <c r="I175" s="39"/>
    </row>
    <row r="176" spans="1:9" s="5" customFormat="1" ht="11.25" customHeight="1" x14ac:dyDescent="0.2">
      <c r="A176" s="30"/>
      <c r="B176" s="31"/>
      <c r="C176" s="33" t="s">
        <v>63</v>
      </c>
      <c r="D176" s="33"/>
      <c r="E176" s="31" t="s">
        <v>64</v>
      </c>
      <c r="F176" s="39"/>
      <c r="G176" s="39">
        <v>0</v>
      </c>
      <c r="H176" s="39"/>
      <c r="I176" s="39"/>
    </row>
    <row r="177" spans="1:10" s="5" customFormat="1" ht="11.25" customHeight="1" x14ac:dyDescent="0.2">
      <c r="A177" s="30"/>
      <c r="B177" s="31"/>
      <c r="C177" s="33" t="s">
        <v>228</v>
      </c>
      <c r="D177" s="33"/>
      <c r="E177" s="31" t="s">
        <v>229</v>
      </c>
      <c r="F177" s="39"/>
      <c r="G177" s="39">
        <v>0</v>
      </c>
      <c r="H177" s="39"/>
      <c r="I177" s="39"/>
    </row>
    <row r="178" spans="1:10" s="5" customFormat="1" ht="11.25" customHeight="1" x14ac:dyDescent="0.2">
      <c r="A178" s="30"/>
      <c r="B178" s="31"/>
      <c r="C178" s="33" t="s">
        <v>65</v>
      </c>
      <c r="D178" s="33"/>
      <c r="E178" s="31" t="s">
        <v>66</v>
      </c>
      <c r="F178" s="39"/>
      <c r="G178" s="39">
        <v>0</v>
      </c>
      <c r="H178" s="39"/>
      <c r="I178" s="39"/>
    </row>
    <row r="179" spans="1:10" s="5" customFormat="1" ht="11.25" customHeight="1" x14ac:dyDescent="0.2">
      <c r="A179" s="30"/>
      <c r="B179" s="31"/>
      <c r="C179" s="33" t="s">
        <v>67</v>
      </c>
      <c r="D179" s="33"/>
      <c r="E179" s="31" t="s">
        <v>68</v>
      </c>
      <c r="F179" s="39"/>
      <c r="G179" s="39">
        <v>0</v>
      </c>
      <c r="H179" s="39"/>
      <c r="I179" s="39"/>
    </row>
    <row r="180" spans="1:10" s="5" customFormat="1" ht="11.25" customHeight="1" x14ac:dyDescent="0.2">
      <c r="A180" s="30"/>
      <c r="B180" s="33"/>
      <c r="C180" s="33"/>
      <c r="D180" s="33"/>
      <c r="E180" s="31"/>
      <c r="F180" s="39"/>
      <c r="G180" s="39"/>
      <c r="H180" s="39"/>
      <c r="I180" s="39"/>
    </row>
    <row r="181" spans="1:10" s="5" customFormat="1" ht="15.75" customHeight="1" x14ac:dyDescent="0.2">
      <c r="A181" s="26">
        <v>5</v>
      </c>
      <c r="B181" s="27" t="s">
        <v>69</v>
      </c>
      <c r="C181" s="28"/>
      <c r="D181" s="28"/>
      <c r="E181" s="28"/>
      <c r="F181" s="40"/>
      <c r="G181" s="40"/>
      <c r="H181" s="40"/>
      <c r="I181" s="41">
        <f>+H183+H195</f>
        <v>0</v>
      </c>
      <c r="J181" s="22"/>
    </row>
    <row r="182" spans="1:10" s="5" customFormat="1" ht="11.25" customHeight="1" x14ac:dyDescent="0.2">
      <c r="A182" s="30"/>
      <c r="B182" s="31"/>
      <c r="C182" s="37"/>
      <c r="D182" s="37"/>
      <c r="E182" s="31"/>
      <c r="F182" s="39"/>
      <c r="G182" s="39"/>
      <c r="H182" s="39"/>
      <c r="I182" s="39"/>
    </row>
    <row r="183" spans="1:10" s="5" customFormat="1" ht="11.25" customHeight="1" x14ac:dyDescent="0.2">
      <c r="A183" s="30"/>
      <c r="B183" s="37">
        <v>5.01</v>
      </c>
      <c r="C183" s="33" t="s">
        <v>70</v>
      </c>
      <c r="D183" s="33"/>
      <c r="E183" s="31"/>
      <c r="F183" s="39"/>
      <c r="G183" s="39"/>
      <c r="H183" s="39">
        <f>SUM(G185:G193)</f>
        <v>0</v>
      </c>
      <c r="I183" s="39"/>
    </row>
    <row r="184" spans="1:10" s="5" customFormat="1" ht="11.25" customHeight="1" x14ac:dyDescent="0.2">
      <c r="A184" s="30"/>
      <c r="B184" s="31"/>
      <c r="C184" s="33"/>
      <c r="D184" s="33"/>
      <c r="E184" s="31"/>
      <c r="F184" s="49"/>
      <c r="G184" s="49"/>
      <c r="H184" s="39"/>
      <c r="I184" s="39"/>
    </row>
    <row r="185" spans="1:10" s="5" customFormat="1" ht="11.25" customHeight="1" x14ac:dyDescent="0.2">
      <c r="A185" s="30"/>
      <c r="B185" s="31"/>
      <c r="C185" s="33" t="s">
        <v>71</v>
      </c>
      <c r="D185" s="33"/>
      <c r="E185" s="31" t="s">
        <v>72</v>
      </c>
      <c r="F185" s="49"/>
      <c r="G185" s="49">
        <v>0</v>
      </c>
      <c r="H185" s="39"/>
      <c r="I185" s="39"/>
    </row>
    <row r="186" spans="1:10" s="5" customFormat="1" ht="11.25" customHeight="1" x14ac:dyDescent="0.2">
      <c r="A186" s="30"/>
      <c r="B186" s="31"/>
      <c r="C186" s="33" t="s">
        <v>217</v>
      </c>
      <c r="D186" s="33"/>
      <c r="E186" s="31" t="s">
        <v>224</v>
      </c>
      <c r="F186" s="49"/>
      <c r="G186" s="49">
        <v>0</v>
      </c>
      <c r="H186" s="39"/>
      <c r="I186" s="39"/>
    </row>
    <row r="187" spans="1:10" s="5" customFormat="1" ht="11.25" customHeight="1" x14ac:dyDescent="0.2">
      <c r="A187" s="30"/>
      <c r="B187" s="31"/>
      <c r="C187" s="33" t="s">
        <v>73</v>
      </c>
      <c r="D187" s="33"/>
      <c r="E187" s="31" t="s">
        <v>74</v>
      </c>
      <c r="F187" s="49"/>
      <c r="G187" s="49">
        <v>0</v>
      </c>
      <c r="H187" s="39"/>
      <c r="I187" s="39"/>
    </row>
    <row r="188" spans="1:10" s="5" customFormat="1" ht="11.25" customHeight="1" x14ac:dyDescent="0.2">
      <c r="A188" s="30"/>
      <c r="B188" s="31"/>
      <c r="C188" s="33" t="s">
        <v>75</v>
      </c>
      <c r="D188" s="33"/>
      <c r="E188" s="31" t="s">
        <v>76</v>
      </c>
      <c r="F188" s="49"/>
      <c r="G188" s="49">
        <f>+F189+F190</f>
        <v>0</v>
      </c>
      <c r="H188" s="39"/>
      <c r="I188" s="39"/>
    </row>
    <row r="189" spans="1:10" s="5" customFormat="1" ht="11.25" customHeight="1" x14ac:dyDescent="0.2">
      <c r="A189" s="30"/>
      <c r="B189" s="31"/>
      <c r="C189" s="31" t="s">
        <v>75</v>
      </c>
      <c r="D189" s="34">
        <v>1</v>
      </c>
      <c r="E189" s="31" t="s">
        <v>77</v>
      </c>
      <c r="F189" s="49">
        <v>0</v>
      </c>
      <c r="G189" s="49"/>
      <c r="H189" s="39"/>
      <c r="I189" s="39"/>
    </row>
    <row r="190" spans="1:10" s="5" customFormat="1" ht="11.25" customHeight="1" x14ac:dyDescent="0.2">
      <c r="A190" s="30"/>
      <c r="B190" s="31"/>
      <c r="C190" s="31" t="s">
        <v>75</v>
      </c>
      <c r="D190" s="34">
        <v>2</v>
      </c>
      <c r="E190" s="31" t="s">
        <v>78</v>
      </c>
      <c r="F190" s="49">
        <v>0</v>
      </c>
      <c r="G190" s="49"/>
      <c r="H190" s="39"/>
      <c r="I190" s="39"/>
    </row>
    <row r="191" spans="1:10" s="5" customFormat="1" ht="11.25" customHeight="1" x14ac:dyDescent="0.2">
      <c r="A191" s="30"/>
      <c r="B191" s="31"/>
      <c r="C191" s="33" t="s">
        <v>79</v>
      </c>
      <c r="D191" s="33"/>
      <c r="E191" s="31" t="s">
        <v>80</v>
      </c>
      <c r="F191" s="49"/>
      <c r="G191" s="49">
        <v>0</v>
      </c>
      <c r="H191" s="39"/>
      <c r="I191" s="39"/>
    </row>
    <row r="192" spans="1:10" s="5" customFormat="1" ht="11.25" customHeight="1" x14ac:dyDescent="0.2">
      <c r="A192" s="30"/>
      <c r="B192" s="31"/>
      <c r="C192" s="33" t="s">
        <v>81</v>
      </c>
      <c r="D192" s="33"/>
      <c r="E192" s="31" t="s">
        <v>82</v>
      </c>
      <c r="F192" s="49"/>
      <c r="G192" s="49">
        <v>0</v>
      </c>
      <c r="H192" s="39"/>
      <c r="I192" s="39"/>
    </row>
    <row r="193" spans="1:9" s="5" customFormat="1" ht="11.25" customHeight="1" x14ac:dyDescent="0.2">
      <c r="A193" s="30"/>
      <c r="B193" s="31"/>
      <c r="C193" s="33" t="s">
        <v>83</v>
      </c>
      <c r="D193" s="33"/>
      <c r="E193" s="31" t="s">
        <v>84</v>
      </c>
      <c r="F193" s="49"/>
      <c r="G193" s="49">
        <v>0</v>
      </c>
      <c r="H193" s="39"/>
      <c r="I193" s="39"/>
    </row>
    <row r="194" spans="1:9" s="5" customFormat="1" ht="11.25" customHeight="1" x14ac:dyDescent="0.2">
      <c r="A194" s="30"/>
      <c r="B194" s="31"/>
      <c r="C194" s="33"/>
      <c r="D194" s="33"/>
      <c r="E194" s="31"/>
      <c r="F194" s="39"/>
      <c r="G194" s="39"/>
      <c r="H194" s="39"/>
      <c r="I194" s="39"/>
    </row>
    <row r="195" spans="1:9" s="5" customFormat="1" ht="11.25" customHeight="1" x14ac:dyDescent="0.2">
      <c r="A195" s="30"/>
      <c r="B195" s="37">
        <v>5.99</v>
      </c>
      <c r="C195" s="33" t="s">
        <v>253</v>
      </c>
      <c r="D195" s="33"/>
      <c r="E195" s="31"/>
      <c r="F195" s="39"/>
      <c r="G195" s="39"/>
      <c r="H195" s="39">
        <f>+G197</f>
        <v>0</v>
      </c>
      <c r="I195" s="39"/>
    </row>
    <row r="196" spans="1:9" s="5" customFormat="1" ht="11.25" customHeight="1" x14ac:dyDescent="0.2">
      <c r="A196" s="30"/>
      <c r="B196" s="31"/>
      <c r="C196" s="33"/>
      <c r="D196" s="33"/>
      <c r="E196" s="31"/>
      <c r="F196" s="39"/>
      <c r="G196" s="39"/>
      <c r="H196" s="39"/>
      <c r="I196" s="39"/>
    </row>
    <row r="197" spans="1:9" s="5" customFormat="1" ht="11.25" customHeight="1" x14ac:dyDescent="0.2">
      <c r="A197" s="30"/>
      <c r="B197" s="31"/>
      <c r="C197" s="33" t="s">
        <v>254</v>
      </c>
      <c r="D197" s="33"/>
      <c r="E197" s="31" t="s">
        <v>255</v>
      </c>
      <c r="F197" s="39"/>
      <c r="G197" s="39">
        <f>+F198</f>
        <v>0</v>
      </c>
      <c r="H197" s="39"/>
      <c r="I197" s="39"/>
    </row>
    <row r="198" spans="1:9" s="5" customFormat="1" ht="11.25" customHeight="1" x14ac:dyDescent="0.2">
      <c r="A198" s="30"/>
      <c r="B198" s="31"/>
      <c r="C198" s="31" t="s">
        <v>254</v>
      </c>
      <c r="D198" s="34">
        <v>1</v>
      </c>
      <c r="E198" s="31" t="s">
        <v>78</v>
      </c>
      <c r="F198" s="39">
        <v>0</v>
      </c>
      <c r="G198" s="39"/>
      <c r="H198" s="39"/>
      <c r="I198" s="39"/>
    </row>
    <row r="199" spans="1:9" s="5" customFormat="1" ht="11.25" customHeight="1" x14ac:dyDescent="0.2">
      <c r="A199" s="30"/>
      <c r="B199" s="31"/>
      <c r="C199" s="31"/>
      <c r="D199" s="31"/>
      <c r="E199" s="31"/>
      <c r="F199" s="39"/>
      <c r="G199" s="39"/>
      <c r="H199" s="39"/>
      <c r="I199" s="39"/>
    </row>
    <row r="200" spans="1:9" s="5" customFormat="1" ht="15.75" customHeight="1" x14ac:dyDescent="0.2">
      <c r="A200" s="26">
        <v>6</v>
      </c>
      <c r="B200" s="27" t="s">
        <v>85</v>
      </c>
      <c r="C200" s="27"/>
      <c r="D200" s="27"/>
      <c r="E200" s="28"/>
      <c r="F200" s="40"/>
      <c r="G200" s="40"/>
      <c r="H200" s="40"/>
      <c r="I200" s="41">
        <f>+H202+H208+H217+H214</f>
        <v>0</v>
      </c>
    </row>
    <row r="201" spans="1:9" s="5" customFormat="1" ht="11.25" customHeight="1" x14ac:dyDescent="0.2">
      <c r="A201" s="30"/>
      <c r="B201" s="31"/>
      <c r="C201" s="31"/>
      <c r="D201" s="31"/>
      <c r="E201" s="31"/>
      <c r="F201" s="39"/>
      <c r="G201" s="39"/>
      <c r="H201" s="39"/>
      <c r="I201" s="39"/>
    </row>
    <row r="202" spans="1:9" s="5" customFormat="1" ht="11.25" customHeight="1" x14ac:dyDescent="0.2">
      <c r="A202" s="30"/>
      <c r="B202" s="37">
        <v>6.02</v>
      </c>
      <c r="C202" s="33" t="s">
        <v>86</v>
      </c>
      <c r="D202" s="33"/>
      <c r="E202" s="31"/>
      <c r="F202" s="39"/>
      <c r="G202" s="39"/>
      <c r="H202" s="39">
        <f>+G204+G206</f>
        <v>0</v>
      </c>
      <c r="I202" s="39"/>
    </row>
    <row r="203" spans="1:9" s="5" customFormat="1" ht="11.25" customHeight="1" x14ac:dyDescent="0.2">
      <c r="A203" s="30"/>
      <c r="B203" s="31"/>
      <c r="C203" s="31"/>
      <c r="D203" s="31"/>
      <c r="E203" s="31"/>
      <c r="F203" s="39"/>
      <c r="G203" s="39"/>
      <c r="H203" s="39"/>
      <c r="I203" s="39"/>
    </row>
    <row r="204" spans="1:9" s="5" customFormat="1" ht="11.25" customHeight="1" x14ac:dyDescent="0.2">
      <c r="A204" s="30"/>
      <c r="B204" s="31"/>
      <c r="C204" s="33" t="s">
        <v>87</v>
      </c>
      <c r="D204" s="33"/>
      <c r="E204" s="31" t="s">
        <v>88</v>
      </c>
      <c r="F204" s="39"/>
      <c r="G204" s="39">
        <f>+F205</f>
        <v>0</v>
      </c>
      <c r="H204" s="39"/>
      <c r="I204" s="39"/>
    </row>
    <row r="205" spans="1:9" s="5" customFormat="1" ht="11.25" customHeight="1" x14ac:dyDescent="0.2">
      <c r="A205" s="30"/>
      <c r="B205" s="31"/>
      <c r="C205" s="31" t="s">
        <v>87</v>
      </c>
      <c r="D205" s="34">
        <v>1</v>
      </c>
      <c r="E205" s="31" t="s">
        <v>89</v>
      </c>
      <c r="F205" s="39">
        <v>0</v>
      </c>
      <c r="G205" s="39"/>
      <c r="H205" s="39"/>
      <c r="I205" s="39"/>
    </row>
    <row r="206" spans="1:9" s="5" customFormat="1" ht="11.25" customHeight="1" x14ac:dyDescent="0.2">
      <c r="A206" s="30"/>
      <c r="B206" s="31"/>
      <c r="C206" s="33" t="s">
        <v>258</v>
      </c>
      <c r="D206" s="33"/>
      <c r="E206" s="31" t="s">
        <v>259</v>
      </c>
      <c r="F206" s="39"/>
      <c r="G206" s="39">
        <v>0</v>
      </c>
      <c r="H206" s="39"/>
      <c r="I206" s="39"/>
    </row>
    <row r="207" spans="1:9" ht="11.25" customHeight="1" x14ac:dyDescent="0.2">
      <c r="A207" s="36"/>
      <c r="B207" s="31"/>
      <c r="C207" s="31"/>
      <c r="D207" s="31"/>
      <c r="E207" s="31"/>
      <c r="F207" s="39"/>
      <c r="G207" s="39"/>
      <c r="H207" s="39"/>
      <c r="I207" s="39"/>
    </row>
    <row r="208" spans="1:9" ht="11.25" customHeight="1" x14ac:dyDescent="0.2">
      <c r="A208" s="30"/>
      <c r="B208" s="37">
        <v>6.03</v>
      </c>
      <c r="C208" s="33" t="s">
        <v>90</v>
      </c>
      <c r="D208" s="33"/>
      <c r="E208" s="31"/>
      <c r="F208" s="39"/>
      <c r="G208" s="39"/>
      <c r="H208" s="39">
        <f>+G210+G212</f>
        <v>0</v>
      </c>
      <c r="I208" s="39"/>
    </row>
    <row r="209" spans="1:9" ht="11.25" customHeight="1" x14ac:dyDescent="0.2">
      <c r="A209" s="30"/>
      <c r="B209" s="31"/>
      <c r="C209" s="31"/>
      <c r="D209" s="31"/>
      <c r="E209" s="31"/>
      <c r="F209" s="39"/>
      <c r="G209" s="39"/>
      <c r="H209" s="39"/>
      <c r="I209" s="39"/>
    </row>
    <row r="210" spans="1:9" ht="11.25" customHeight="1" x14ac:dyDescent="0.2">
      <c r="A210" s="30"/>
      <c r="B210" s="31"/>
      <c r="C210" s="33" t="s">
        <v>91</v>
      </c>
      <c r="D210" s="33"/>
      <c r="E210" s="31" t="s">
        <v>116</v>
      </c>
      <c r="F210" s="39"/>
      <c r="G210" s="39">
        <f>+F211</f>
        <v>0</v>
      </c>
      <c r="H210" s="39"/>
      <c r="I210" s="39"/>
    </row>
    <row r="211" spans="1:9" ht="11.25" customHeight="1" x14ac:dyDescent="0.2">
      <c r="A211" s="30"/>
      <c r="B211" s="31"/>
      <c r="C211" s="31" t="s">
        <v>91</v>
      </c>
      <c r="D211" s="34">
        <v>4</v>
      </c>
      <c r="E211" s="31" t="s">
        <v>92</v>
      </c>
      <c r="F211" s="39">
        <v>0</v>
      </c>
      <c r="G211" s="39"/>
      <c r="H211" s="39"/>
      <c r="I211" s="39"/>
    </row>
    <row r="212" spans="1:9" ht="11.25" customHeight="1" x14ac:dyDescent="0.2">
      <c r="A212" s="30"/>
      <c r="B212" s="31"/>
      <c r="C212" s="33" t="s">
        <v>93</v>
      </c>
      <c r="D212" s="33"/>
      <c r="E212" s="31" t="s">
        <v>94</v>
      </c>
      <c r="F212" s="39"/>
      <c r="G212" s="39">
        <v>0</v>
      </c>
      <c r="H212" s="39"/>
      <c r="I212" s="39"/>
    </row>
    <row r="213" spans="1:9" ht="11.25" customHeight="1" x14ac:dyDescent="0.2">
      <c r="A213" s="30"/>
      <c r="B213" s="31"/>
      <c r="C213" s="33"/>
      <c r="D213" s="33"/>
      <c r="E213" s="31"/>
      <c r="F213" s="39"/>
      <c r="G213" s="39"/>
      <c r="H213" s="39"/>
      <c r="I213" s="39"/>
    </row>
    <row r="214" spans="1:9" ht="11.25" customHeight="1" x14ac:dyDescent="0.2">
      <c r="A214" s="30"/>
      <c r="B214" s="33" t="s">
        <v>230</v>
      </c>
      <c r="C214" s="33" t="s">
        <v>232</v>
      </c>
      <c r="D214" s="33"/>
      <c r="E214" s="31"/>
      <c r="F214" s="39"/>
      <c r="G214" s="39"/>
      <c r="H214" s="39">
        <f>+G215</f>
        <v>0</v>
      </c>
      <c r="I214" s="39"/>
    </row>
    <row r="215" spans="1:9" ht="11.25" customHeight="1" x14ac:dyDescent="0.2">
      <c r="A215" s="30"/>
      <c r="B215" s="31"/>
      <c r="C215" s="33" t="s">
        <v>233</v>
      </c>
      <c r="D215" s="33"/>
      <c r="E215" s="31" t="s">
        <v>234</v>
      </c>
      <c r="F215" s="39"/>
      <c r="G215" s="39">
        <v>0</v>
      </c>
      <c r="H215" s="39"/>
      <c r="I215" s="39"/>
    </row>
    <row r="216" spans="1:9" ht="11.25" customHeight="1" x14ac:dyDescent="0.2">
      <c r="A216" s="30"/>
      <c r="B216" s="31"/>
      <c r="C216" s="31"/>
      <c r="D216" s="31"/>
      <c r="E216" s="31"/>
      <c r="F216" s="39"/>
      <c r="G216" s="39"/>
      <c r="H216" s="39"/>
      <c r="I216" s="39"/>
    </row>
    <row r="217" spans="1:9" ht="11.25" customHeight="1" x14ac:dyDescent="0.2">
      <c r="A217" s="30"/>
      <c r="B217" s="37" t="s">
        <v>231</v>
      </c>
      <c r="C217" s="33" t="s">
        <v>95</v>
      </c>
      <c r="D217" s="33"/>
      <c r="E217" s="31"/>
      <c r="F217" s="39"/>
      <c r="G217" s="39"/>
      <c r="H217" s="39">
        <f>+G219</f>
        <v>0</v>
      </c>
      <c r="I217" s="39"/>
    </row>
    <row r="218" spans="1:9" ht="11.25" customHeight="1" x14ac:dyDescent="0.2">
      <c r="A218" s="30"/>
      <c r="B218" s="31"/>
      <c r="C218" s="33"/>
      <c r="D218" s="33"/>
      <c r="E218" s="31"/>
      <c r="F218" s="39"/>
      <c r="G218" s="39"/>
      <c r="H218" s="39"/>
      <c r="I218" s="39"/>
    </row>
    <row r="219" spans="1:9" ht="11.25" customHeight="1" x14ac:dyDescent="0.2">
      <c r="A219" s="30"/>
      <c r="B219" s="31"/>
      <c r="C219" s="33" t="s">
        <v>96</v>
      </c>
      <c r="D219" s="33"/>
      <c r="E219" s="31" t="s">
        <v>97</v>
      </c>
      <c r="F219" s="39"/>
      <c r="G219" s="39">
        <f>SUM(F220:F223)</f>
        <v>0</v>
      </c>
      <c r="H219" s="39"/>
      <c r="I219" s="39"/>
    </row>
    <row r="220" spans="1:9" ht="11.25" customHeight="1" x14ac:dyDescent="0.2">
      <c r="A220" s="30"/>
      <c r="B220" s="31"/>
      <c r="C220" s="31" t="s">
        <v>96</v>
      </c>
      <c r="D220" s="34">
        <v>5</v>
      </c>
      <c r="E220" s="31" t="s">
        <v>103</v>
      </c>
      <c r="F220" s="39">
        <v>0</v>
      </c>
      <c r="G220" s="39"/>
      <c r="H220" s="39"/>
      <c r="I220" s="39"/>
    </row>
    <row r="221" spans="1:9" ht="11.25" customHeight="1" x14ac:dyDescent="0.2">
      <c r="A221" s="30"/>
      <c r="B221" s="31"/>
      <c r="C221" s="31" t="s">
        <v>96</v>
      </c>
      <c r="D221" s="34">
        <v>6</v>
      </c>
      <c r="E221" s="31" t="s">
        <v>98</v>
      </c>
      <c r="F221" s="39">
        <v>0</v>
      </c>
      <c r="G221" s="39"/>
      <c r="H221" s="39"/>
      <c r="I221" s="39"/>
    </row>
    <row r="222" spans="1:9" ht="11.25" customHeight="1" x14ac:dyDescent="0.2">
      <c r="A222" s="30"/>
      <c r="B222" s="31"/>
      <c r="C222" s="31" t="s">
        <v>96</v>
      </c>
      <c r="D222" s="34">
        <v>7</v>
      </c>
      <c r="E222" s="31" t="s">
        <v>256</v>
      </c>
      <c r="F222" s="39">
        <v>0</v>
      </c>
      <c r="G222" s="39"/>
      <c r="H222" s="39"/>
      <c r="I222" s="39"/>
    </row>
    <row r="223" spans="1:9" ht="11.25" customHeight="1" x14ac:dyDescent="0.2">
      <c r="A223" s="30"/>
      <c r="B223" s="31"/>
      <c r="C223" s="31" t="s">
        <v>96</v>
      </c>
      <c r="D223" s="34">
        <v>8</v>
      </c>
      <c r="E223" s="31" t="s">
        <v>104</v>
      </c>
      <c r="F223" s="39">
        <v>0</v>
      </c>
      <c r="G223" s="39"/>
      <c r="H223" s="39"/>
      <c r="I223" s="39"/>
    </row>
    <row r="224" spans="1:9" ht="11.25" customHeight="1" x14ac:dyDescent="0.2">
      <c r="A224" s="36"/>
      <c r="B224" s="31"/>
      <c r="C224" s="31"/>
      <c r="D224" s="31"/>
      <c r="E224" s="31"/>
      <c r="F224" s="39"/>
      <c r="G224" s="39"/>
      <c r="H224" s="39"/>
      <c r="I224" s="39"/>
    </row>
    <row r="225" spans="1:9" ht="18" customHeight="1" x14ac:dyDescent="0.2">
      <c r="A225" s="23"/>
      <c r="B225" s="24"/>
      <c r="C225" s="24"/>
      <c r="D225" s="24"/>
      <c r="E225" s="25" t="s">
        <v>111</v>
      </c>
      <c r="F225" s="43"/>
      <c r="G225" s="43"/>
      <c r="H225" s="43"/>
      <c r="I225" s="44">
        <f>SUM(I6:I224)</f>
        <v>0</v>
      </c>
    </row>
    <row r="227" spans="1:9" x14ac:dyDescent="0.2">
      <c r="I227" s="44"/>
    </row>
    <row r="228" spans="1:9" x14ac:dyDescent="0.2">
      <c r="I228" s="19"/>
    </row>
    <row r="229" spans="1:9" x14ac:dyDescent="0.2">
      <c r="I229" s="19"/>
    </row>
    <row r="230" spans="1:9" x14ac:dyDescent="0.2">
      <c r="I230" s="20"/>
    </row>
    <row r="231" spans="1:9" x14ac:dyDescent="0.2">
      <c r="I231" s="45"/>
    </row>
  </sheetData>
  <mergeCells count="5">
    <mergeCell ref="C40:E40"/>
    <mergeCell ref="A6:D6"/>
    <mergeCell ref="A2:I2"/>
    <mergeCell ref="A3:I3"/>
    <mergeCell ref="A4:I4"/>
  </mergeCells>
  <phoneticPr fontId="0" type="noConversion"/>
  <printOptions horizontalCentered="1"/>
  <pageMargins left="0.31496062992125984" right="0.23622047244094491" top="0.35433070866141736" bottom="0.43307086614173229" header="0.19685039370078741" footer="0.19685039370078741"/>
  <pageSetup scale="75" firstPageNumber="51" orientation="portrait" useFirstPageNumber="1" r:id="rId1"/>
  <headerFooter>
    <oddFooter>&amp;R&amp;12&amp;P</oddFooter>
  </headerFooter>
  <ignoredErrors>
    <ignoredError sqref="B214:B2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K84"/>
  <sheetViews>
    <sheetView showGridLines="0" tabSelected="1" zoomScale="80" zoomScaleNormal="80" workbookViewId="0">
      <pane xSplit="3" ySplit="6" topLeftCell="D7" activePane="bottomRight" state="frozen"/>
      <selection pane="topRight" activeCell="E1" sqref="E1"/>
      <selection pane="bottomLeft" activeCell="A8" sqref="A8"/>
      <selection pane="bottomRight" activeCell="B2" sqref="B2:G2"/>
    </sheetView>
  </sheetViews>
  <sheetFormatPr baseColWidth="10" defaultColWidth="11.42578125" defaultRowHeight="12.75" x14ac:dyDescent="0.2"/>
  <cols>
    <col min="1" max="1" width="3.28515625" style="1" customWidth="1"/>
    <col min="2" max="2" width="8.85546875" style="9" customWidth="1"/>
    <col min="3" max="3" width="43.7109375" style="7" customWidth="1"/>
    <col min="4" max="4" width="33.28515625" style="7" customWidth="1"/>
    <col min="5" max="5" width="24.42578125" style="7" customWidth="1"/>
    <col min="6" max="6" width="24.5703125" style="7" customWidth="1"/>
    <col min="7" max="7" width="20.7109375" style="1" customWidth="1"/>
    <col min="8" max="8" width="41.42578125" style="1" customWidth="1"/>
    <col min="9" max="9" width="75.140625" style="1" bestFit="1" customWidth="1"/>
    <col min="10" max="10" width="37" style="1" bestFit="1" customWidth="1"/>
    <col min="11" max="11" width="16" style="1" bestFit="1" customWidth="1"/>
    <col min="12" max="16384" width="11.42578125" style="1"/>
  </cols>
  <sheetData>
    <row r="1" spans="2:10" s="73" customFormat="1" ht="15" x14ac:dyDescent="0.2">
      <c r="B1" s="10"/>
    </row>
    <row r="2" spans="2:10" s="73" customFormat="1" ht="35.450000000000003" customHeight="1" x14ac:dyDescent="0.2">
      <c r="B2" s="198" t="s">
        <v>433</v>
      </c>
      <c r="C2" s="199"/>
      <c r="D2" s="199"/>
      <c r="E2" s="199"/>
      <c r="F2" s="199"/>
      <c r="G2" s="199"/>
      <c r="H2" s="87"/>
    </row>
    <row r="3" spans="2:10" x14ac:dyDescent="0.2">
      <c r="B3" s="197"/>
      <c r="C3" s="197"/>
      <c r="D3" s="197"/>
      <c r="E3" s="197"/>
      <c r="F3" s="197"/>
      <c r="G3" s="197"/>
      <c r="H3" s="86"/>
    </row>
    <row r="4" spans="2:10" ht="7.5" customHeight="1" thickBot="1" x14ac:dyDescent="0.25">
      <c r="B4" s="11"/>
      <c r="C4" s="8"/>
      <c r="D4" s="13"/>
      <c r="E4" s="13"/>
      <c r="F4" s="13"/>
    </row>
    <row r="5" spans="2:10" ht="43.5" customHeight="1" thickTop="1" thickBot="1" x14ac:dyDescent="0.25">
      <c r="B5" s="171" t="s">
        <v>108</v>
      </c>
      <c r="C5" s="172" t="s">
        <v>109</v>
      </c>
      <c r="D5" s="173" t="s">
        <v>277</v>
      </c>
      <c r="E5" s="173" t="s">
        <v>265</v>
      </c>
      <c r="F5" s="173" t="s">
        <v>260</v>
      </c>
      <c r="G5" s="173" t="s">
        <v>261</v>
      </c>
      <c r="H5" s="174" t="s">
        <v>424</v>
      </c>
      <c r="I5" s="175" t="s">
        <v>423</v>
      </c>
      <c r="J5" s="175" t="s">
        <v>425</v>
      </c>
    </row>
    <row r="6" spans="2:10" ht="19.5" customHeight="1" thickTop="1" thickBot="1" x14ac:dyDescent="0.25">
      <c r="B6" s="176" t="s">
        <v>126</v>
      </c>
      <c r="C6" s="104" t="s">
        <v>105</v>
      </c>
      <c r="D6" s="200">
        <f>SUM(D7:D23)</f>
        <v>2159172669.1000009</v>
      </c>
      <c r="E6" s="200">
        <f>SUM(E7:E23)</f>
        <v>2116726807.4199996</v>
      </c>
      <c r="F6" s="201">
        <f>SUM(F7:F23)</f>
        <v>42445861.680000164</v>
      </c>
      <c r="G6" s="202">
        <f>+G7</f>
        <v>-3.2707241008142929E-2</v>
      </c>
      <c r="H6" s="202"/>
      <c r="I6" s="203"/>
      <c r="J6" s="200">
        <f>SUM(J7:J23)</f>
        <v>2159172669.1000009</v>
      </c>
    </row>
    <row r="7" spans="2:10" ht="14.25" thickTop="1" thickBot="1" x14ac:dyDescent="0.25">
      <c r="B7" s="112" t="s">
        <v>129</v>
      </c>
      <c r="C7" s="111" t="s">
        <v>218</v>
      </c>
      <c r="D7" s="113">
        <v>1199240172.1200001</v>
      </c>
      <c r="E7" s="114">
        <v>1239790292</v>
      </c>
      <c r="F7" s="115">
        <f>+D7-E7</f>
        <v>-40550119.879999876</v>
      </c>
      <c r="G7" s="116">
        <f>+D7/E7-1</f>
        <v>-3.2707241008142929E-2</v>
      </c>
      <c r="H7" s="179"/>
      <c r="I7" s="134"/>
      <c r="J7" s="113">
        <f>+D7</f>
        <v>1199240172.1200001</v>
      </c>
    </row>
    <row r="8" spans="2:10" ht="14.25" thickTop="1" thickBot="1" x14ac:dyDescent="0.25">
      <c r="B8" s="112" t="s">
        <v>132</v>
      </c>
      <c r="C8" s="118" t="s">
        <v>133</v>
      </c>
      <c r="D8" s="119">
        <v>4545000</v>
      </c>
      <c r="E8" s="114">
        <v>4500000</v>
      </c>
      <c r="F8" s="115">
        <f t="shared" ref="F8:F23" si="0">+D8-E8</f>
        <v>45000</v>
      </c>
      <c r="G8" s="116">
        <f t="shared" ref="G8:G62" si="1">+D8/E8-1</f>
        <v>1.0000000000000009E-2</v>
      </c>
      <c r="H8" s="179"/>
      <c r="I8" s="117"/>
      <c r="J8" s="113">
        <f t="shared" ref="J8:J23" si="2">+D8</f>
        <v>4545000</v>
      </c>
    </row>
    <row r="9" spans="2:10" ht="14.25" thickTop="1" thickBot="1" x14ac:dyDescent="0.25">
      <c r="B9" s="112" t="s">
        <v>134</v>
      </c>
      <c r="C9" s="118" t="s">
        <v>135</v>
      </c>
      <c r="D9" s="113">
        <v>15800196.699999999</v>
      </c>
      <c r="E9" s="114">
        <v>13405837.140000001</v>
      </c>
      <c r="F9" s="115">
        <f t="shared" si="0"/>
        <v>2394359.5599999987</v>
      </c>
      <c r="G9" s="116">
        <f t="shared" si="1"/>
        <v>0.17860574725734724</v>
      </c>
      <c r="H9" s="179"/>
      <c r="I9" s="117"/>
      <c r="J9" s="113">
        <f t="shared" si="2"/>
        <v>15800196.699999999</v>
      </c>
    </row>
    <row r="10" spans="2:10" ht="14.25" thickTop="1" thickBot="1" x14ac:dyDescent="0.25">
      <c r="B10" s="112" t="s">
        <v>387</v>
      </c>
      <c r="C10" s="118" t="s">
        <v>388</v>
      </c>
      <c r="D10" s="113">
        <v>172920276.84000003</v>
      </c>
      <c r="E10" s="114">
        <v>142398739.59999999</v>
      </c>
      <c r="F10" s="115">
        <f t="shared" si="0"/>
        <v>30521537.240000039</v>
      </c>
      <c r="G10" s="116">
        <f t="shared" si="1"/>
        <v>0.21433853505821365</v>
      </c>
      <c r="H10" s="179"/>
      <c r="I10" s="117"/>
      <c r="J10" s="113">
        <f t="shared" si="2"/>
        <v>172920276.84000003</v>
      </c>
    </row>
    <row r="11" spans="2:10" ht="14.25" thickTop="1" thickBot="1" x14ac:dyDescent="0.25">
      <c r="B11" s="112" t="s">
        <v>389</v>
      </c>
      <c r="C11" s="118" t="s">
        <v>390</v>
      </c>
      <c r="D11" s="113">
        <v>57961649.159999996</v>
      </c>
      <c r="E11" s="114">
        <v>60498300.200000003</v>
      </c>
      <c r="F11" s="115">
        <f t="shared" si="0"/>
        <v>-2536651.0400000066</v>
      </c>
      <c r="G11" s="116">
        <f t="shared" si="1"/>
        <v>-4.1929294403547646E-2</v>
      </c>
      <c r="H11" s="179"/>
      <c r="I11" s="117"/>
      <c r="J11" s="113">
        <f t="shared" si="2"/>
        <v>57961649.159999996</v>
      </c>
    </row>
    <row r="12" spans="2:10" ht="14.25" thickTop="1" thickBot="1" x14ac:dyDescent="0.25">
      <c r="B12" s="112" t="s">
        <v>391</v>
      </c>
      <c r="C12" s="118" t="s">
        <v>144</v>
      </c>
      <c r="D12" s="113">
        <v>128372366.52</v>
      </c>
      <c r="E12" s="114">
        <v>126001595.95999999</v>
      </c>
      <c r="F12" s="115">
        <f t="shared" si="0"/>
        <v>2370770.5600000024</v>
      </c>
      <c r="G12" s="116">
        <f t="shared" si="1"/>
        <v>1.8815401042639346E-2</v>
      </c>
      <c r="H12" s="179"/>
      <c r="I12" s="117"/>
      <c r="J12" s="113">
        <f t="shared" si="2"/>
        <v>128372366.52</v>
      </c>
    </row>
    <row r="13" spans="2:10" ht="14.25" thickTop="1" thickBot="1" x14ac:dyDescent="0.25">
      <c r="B13" s="124" t="s">
        <v>60</v>
      </c>
      <c r="C13" s="125" t="s">
        <v>112</v>
      </c>
      <c r="D13" s="126">
        <v>35480866.680000007</v>
      </c>
      <c r="E13" s="127">
        <v>27519838.739999998</v>
      </c>
      <c r="F13" s="128">
        <f t="shared" si="0"/>
        <v>7961027.9400000088</v>
      </c>
      <c r="G13" s="129">
        <f t="shared" si="1"/>
        <v>0.28928323364150677</v>
      </c>
      <c r="H13" s="180"/>
      <c r="I13" s="130"/>
      <c r="J13" s="113">
        <f t="shared" si="2"/>
        <v>35480866.680000007</v>
      </c>
    </row>
    <row r="14" spans="2:10" ht="396.75" thickTop="1" thickBot="1" x14ac:dyDescent="0.25">
      <c r="B14" s="112" t="s">
        <v>392</v>
      </c>
      <c r="C14" s="117" t="s">
        <v>59</v>
      </c>
      <c r="D14" s="98">
        <v>54520853.400000006</v>
      </c>
      <c r="E14" s="98">
        <v>23906748.84</v>
      </c>
      <c r="F14" s="108">
        <f t="shared" si="0"/>
        <v>30614104.560000006</v>
      </c>
      <c r="G14" s="133">
        <f t="shared" si="1"/>
        <v>1.2805632737805599</v>
      </c>
      <c r="H14" s="207" t="s">
        <v>431</v>
      </c>
      <c r="I14" s="191" t="s">
        <v>437</v>
      </c>
      <c r="J14" s="113">
        <f t="shared" si="2"/>
        <v>54520853.400000006</v>
      </c>
    </row>
    <row r="15" spans="2:10" ht="14.25" thickTop="1" thickBot="1" x14ac:dyDescent="0.25">
      <c r="B15" s="131" t="s">
        <v>146</v>
      </c>
      <c r="C15" s="106" t="s">
        <v>251</v>
      </c>
      <c r="D15" s="100">
        <v>142493383.91999999</v>
      </c>
      <c r="E15" s="100">
        <v>139861827.52000001</v>
      </c>
      <c r="F15" s="109">
        <f t="shared" si="0"/>
        <v>2631556.3999999762</v>
      </c>
      <c r="G15" s="132">
        <f t="shared" si="1"/>
        <v>1.8815401218918559E-2</v>
      </c>
      <c r="H15" s="181"/>
      <c r="I15" s="106"/>
      <c r="J15" s="113">
        <f t="shared" si="2"/>
        <v>142493383.91999999</v>
      </c>
    </row>
    <row r="16" spans="2:10" ht="14.25" thickTop="1" thickBot="1" x14ac:dyDescent="0.25">
      <c r="B16" s="112" t="s">
        <v>393</v>
      </c>
      <c r="C16" s="118" t="s">
        <v>394</v>
      </c>
      <c r="D16" s="113">
        <v>7702345.0800000001</v>
      </c>
      <c r="E16" s="114">
        <v>7560098.7599999998</v>
      </c>
      <c r="F16" s="115">
        <f t="shared" si="0"/>
        <v>142246.3200000003</v>
      </c>
      <c r="G16" s="116">
        <f t="shared" si="1"/>
        <v>1.8815404998757002E-2</v>
      </c>
      <c r="H16" s="179"/>
      <c r="I16" s="117"/>
      <c r="J16" s="113">
        <f t="shared" si="2"/>
        <v>7702345.0800000001</v>
      </c>
    </row>
    <row r="17" spans="2:10" ht="14.25" thickTop="1" thickBot="1" x14ac:dyDescent="0.25">
      <c r="B17" s="124" t="s">
        <v>395</v>
      </c>
      <c r="C17" s="125" t="s">
        <v>396</v>
      </c>
      <c r="D17" s="126">
        <v>23107035.240000002</v>
      </c>
      <c r="E17" s="127">
        <v>22680296.34</v>
      </c>
      <c r="F17" s="128">
        <f t="shared" si="0"/>
        <v>426738.90000000224</v>
      </c>
      <c r="G17" s="129">
        <f t="shared" si="1"/>
        <v>1.8815402303513418E-2</v>
      </c>
      <c r="H17" s="180"/>
      <c r="I17" s="130"/>
      <c r="J17" s="113">
        <f t="shared" si="2"/>
        <v>23107035.240000002</v>
      </c>
    </row>
    <row r="18" spans="2:10" ht="14.25" thickTop="1" thickBot="1" x14ac:dyDescent="0.25">
      <c r="B18" s="112" t="s">
        <v>397</v>
      </c>
      <c r="C18" s="118" t="s">
        <v>398</v>
      </c>
      <c r="D18" s="113">
        <v>77023450.920000002</v>
      </c>
      <c r="E18" s="114">
        <v>75600987.819999993</v>
      </c>
      <c r="F18" s="115">
        <f t="shared" si="0"/>
        <v>1422463.1000000089</v>
      </c>
      <c r="G18" s="116">
        <f t="shared" si="1"/>
        <v>1.8815403621269988E-2</v>
      </c>
      <c r="H18" s="179"/>
      <c r="I18" s="117"/>
      <c r="J18" s="113">
        <f t="shared" si="2"/>
        <v>77023450.920000002</v>
      </c>
    </row>
    <row r="19" spans="2:10" ht="14.25" thickTop="1" thickBot="1" x14ac:dyDescent="0.25">
      <c r="B19" s="112" t="s">
        <v>153</v>
      </c>
      <c r="C19" s="118" t="s">
        <v>399</v>
      </c>
      <c r="D19" s="119">
        <v>7702345.0800000001</v>
      </c>
      <c r="E19" s="114">
        <v>7560098.7599999998</v>
      </c>
      <c r="F19" s="115">
        <f t="shared" si="0"/>
        <v>142246.3200000003</v>
      </c>
      <c r="G19" s="116">
        <f t="shared" si="1"/>
        <v>1.8815404998757002E-2</v>
      </c>
      <c r="H19" s="179"/>
      <c r="I19" s="134"/>
      <c r="J19" s="113">
        <f t="shared" si="2"/>
        <v>7702345.0800000001</v>
      </c>
    </row>
    <row r="20" spans="2:10" ht="14.25" thickTop="1" thickBot="1" x14ac:dyDescent="0.25">
      <c r="B20" s="112" t="s">
        <v>400</v>
      </c>
      <c r="C20" s="118" t="s">
        <v>401</v>
      </c>
      <c r="D20" s="113">
        <v>80874623.159999996</v>
      </c>
      <c r="E20" s="114">
        <v>76810603.620000005</v>
      </c>
      <c r="F20" s="115">
        <f t="shared" si="0"/>
        <v>4064019.5399999917</v>
      </c>
      <c r="G20" s="135">
        <f t="shared" si="1"/>
        <v>5.2909615970545554E-2</v>
      </c>
      <c r="H20" s="182"/>
      <c r="I20" s="117"/>
      <c r="J20" s="113">
        <f t="shared" si="2"/>
        <v>80874623.159999996</v>
      </c>
    </row>
    <row r="21" spans="2:10" ht="14.25" thickTop="1" thickBot="1" x14ac:dyDescent="0.25">
      <c r="B21" s="112" t="s">
        <v>157</v>
      </c>
      <c r="C21" s="118" t="s">
        <v>402</v>
      </c>
      <c r="D21" s="113">
        <v>23107035.240000002</v>
      </c>
      <c r="E21" s="114">
        <v>22680296.34</v>
      </c>
      <c r="F21" s="115">
        <f t="shared" si="0"/>
        <v>426738.90000000224</v>
      </c>
      <c r="G21" s="135">
        <f t="shared" si="1"/>
        <v>1.8815402303513418E-2</v>
      </c>
      <c r="H21" s="182"/>
      <c r="I21" s="117"/>
      <c r="J21" s="113">
        <f t="shared" si="2"/>
        <v>23107035.240000002</v>
      </c>
    </row>
    <row r="22" spans="2:10" ht="14.25" thickTop="1" thickBot="1" x14ac:dyDescent="0.25">
      <c r="B22" s="131" t="s">
        <v>159</v>
      </c>
      <c r="C22" s="137" t="s">
        <v>403</v>
      </c>
      <c r="D22" s="99">
        <v>46214070.480000004</v>
      </c>
      <c r="E22" s="100">
        <v>45360592.68</v>
      </c>
      <c r="F22" s="109">
        <f t="shared" si="0"/>
        <v>853477.80000000447</v>
      </c>
      <c r="G22" s="138">
        <f t="shared" si="1"/>
        <v>1.8815402303513418E-2</v>
      </c>
      <c r="H22" s="183"/>
      <c r="I22" s="139"/>
      <c r="J22" s="113">
        <f t="shared" si="2"/>
        <v>46214070.480000004</v>
      </c>
    </row>
    <row r="23" spans="2:10" ht="14.25" thickTop="1" thickBot="1" x14ac:dyDescent="0.25">
      <c r="B23" s="112" t="s">
        <v>161</v>
      </c>
      <c r="C23" s="118" t="s">
        <v>404</v>
      </c>
      <c r="D23" s="113">
        <v>82106998.560000002</v>
      </c>
      <c r="E23" s="114">
        <v>80590653.099999994</v>
      </c>
      <c r="F23" s="115">
        <f t="shared" si="0"/>
        <v>1516345.4600000083</v>
      </c>
      <c r="G23" s="135">
        <f t="shared" si="1"/>
        <v>1.881540106293067E-2</v>
      </c>
      <c r="H23" s="182"/>
      <c r="I23" s="117"/>
      <c r="J23" s="113">
        <f t="shared" si="2"/>
        <v>82106998.560000002</v>
      </c>
    </row>
    <row r="24" spans="2:10" ht="19.5" customHeight="1" thickTop="1" thickBot="1" x14ac:dyDescent="0.25">
      <c r="B24" s="140">
        <v>1</v>
      </c>
      <c r="C24" s="141" t="s">
        <v>106</v>
      </c>
      <c r="D24" s="200">
        <f>SUM(D25:D46)</f>
        <v>2062486136.375</v>
      </c>
      <c r="E24" s="200">
        <f>SUM(E25:E46)</f>
        <v>2180724715.6300001</v>
      </c>
      <c r="F24" s="201">
        <f>SUM(F25:F45)</f>
        <v>-118238579.25499992</v>
      </c>
      <c r="G24" s="202">
        <f t="shared" si="1"/>
        <v>-5.4219855632186786E-2</v>
      </c>
      <c r="H24" s="202"/>
      <c r="I24" s="203"/>
      <c r="J24" s="200">
        <f>SUM(J25:J46)</f>
        <v>2062486136.375</v>
      </c>
    </row>
    <row r="25" spans="2:10" ht="14.25" thickTop="1" thickBot="1" x14ac:dyDescent="0.25">
      <c r="B25" s="143" t="s">
        <v>360</v>
      </c>
      <c r="C25" s="144" t="s">
        <v>117</v>
      </c>
      <c r="D25" s="113">
        <v>8800000</v>
      </c>
      <c r="E25" s="114">
        <v>9034000</v>
      </c>
      <c r="F25" s="115">
        <f t="shared" ref="F25" si="3">+D25-E25</f>
        <v>-234000</v>
      </c>
      <c r="G25" s="135">
        <f t="shared" ref="G25" si="4">+D25/E25-1</f>
        <v>-2.5902147442993129E-2</v>
      </c>
      <c r="H25" s="182"/>
      <c r="I25" s="117"/>
      <c r="J25" s="113">
        <f>+D25</f>
        <v>8800000</v>
      </c>
    </row>
    <row r="26" spans="2:10" ht="14.25" thickTop="1" thickBot="1" x14ac:dyDescent="0.25">
      <c r="B26" s="145" t="s">
        <v>179</v>
      </c>
      <c r="C26" s="118" t="s">
        <v>180</v>
      </c>
      <c r="D26" s="113">
        <v>72000</v>
      </c>
      <c r="E26" s="168">
        <v>72000</v>
      </c>
      <c r="F26" s="177">
        <f t="shared" ref="F26:F46" si="5">+D26-E26</f>
        <v>0</v>
      </c>
      <c r="G26" s="135">
        <f t="shared" si="1"/>
        <v>0</v>
      </c>
      <c r="H26" s="182"/>
      <c r="I26" s="117"/>
      <c r="J26" s="113">
        <f t="shared" ref="J26:J46" si="6">+D26</f>
        <v>72000</v>
      </c>
    </row>
    <row r="27" spans="2:10" ht="14.25" thickTop="1" thickBot="1" x14ac:dyDescent="0.25">
      <c r="B27" s="145" t="s">
        <v>181</v>
      </c>
      <c r="C27" s="118" t="s">
        <v>99</v>
      </c>
      <c r="D27" s="113">
        <v>660000</v>
      </c>
      <c r="E27" s="114">
        <v>600000</v>
      </c>
      <c r="F27" s="115">
        <f t="shared" si="5"/>
        <v>60000</v>
      </c>
      <c r="G27" s="135">
        <f t="shared" si="1"/>
        <v>0.10000000000000009</v>
      </c>
      <c r="H27" s="182"/>
      <c r="I27" s="117"/>
      <c r="J27" s="113">
        <f t="shared" si="6"/>
        <v>660000</v>
      </c>
    </row>
    <row r="28" spans="2:10" ht="14.25" thickTop="1" thickBot="1" x14ac:dyDescent="0.25">
      <c r="B28" s="145" t="s">
        <v>188</v>
      </c>
      <c r="C28" s="118" t="s">
        <v>100</v>
      </c>
      <c r="D28" s="113">
        <v>120500000</v>
      </c>
      <c r="E28" s="114">
        <v>116500000</v>
      </c>
      <c r="F28" s="115">
        <f t="shared" si="5"/>
        <v>4000000</v>
      </c>
      <c r="G28" s="135">
        <f t="shared" si="1"/>
        <v>3.4334763948497882E-2</v>
      </c>
      <c r="H28" s="182"/>
      <c r="I28" s="117"/>
      <c r="J28" s="113">
        <f t="shared" si="6"/>
        <v>120500000</v>
      </c>
    </row>
    <row r="29" spans="2:10" ht="14.25" thickTop="1" thickBot="1" x14ac:dyDescent="0.25">
      <c r="B29" s="143" t="s">
        <v>361</v>
      </c>
      <c r="C29" s="118" t="s">
        <v>365</v>
      </c>
      <c r="D29" s="113">
        <v>0</v>
      </c>
      <c r="E29" s="114">
        <v>5000000</v>
      </c>
      <c r="F29" s="115">
        <f t="shared" si="5"/>
        <v>-5000000</v>
      </c>
      <c r="G29" s="135">
        <f t="shared" si="1"/>
        <v>-1</v>
      </c>
      <c r="H29" s="182"/>
      <c r="I29" s="117"/>
      <c r="J29" s="113">
        <f t="shared" si="6"/>
        <v>0</v>
      </c>
    </row>
    <row r="30" spans="2:10" ht="14.25" thickTop="1" thickBot="1" x14ac:dyDescent="0.25">
      <c r="B30" s="143" t="s">
        <v>192</v>
      </c>
      <c r="C30" s="118" t="s">
        <v>118</v>
      </c>
      <c r="D30" s="113">
        <v>1649998.99</v>
      </c>
      <c r="E30" s="114">
        <v>3026500</v>
      </c>
      <c r="F30" s="115">
        <f t="shared" ref="F30:F37" si="7">+D30-E30</f>
        <v>-1376501.01</v>
      </c>
      <c r="G30" s="135">
        <f t="shared" si="1"/>
        <v>-0.45481612754006273</v>
      </c>
      <c r="H30" s="182"/>
      <c r="I30" s="117"/>
      <c r="J30" s="113">
        <f t="shared" si="6"/>
        <v>1649998.99</v>
      </c>
    </row>
    <row r="31" spans="2:10" ht="14.25" thickTop="1" thickBot="1" x14ac:dyDescent="0.25">
      <c r="B31" s="145" t="s">
        <v>222</v>
      </c>
      <c r="C31" s="118" t="s">
        <v>223</v>
      </c>
      <c r="D31" s="113">
        <v>32366915.5</v>
      </c>
      <c r="E31" s="114">
        <v>29428955.030000001</v>
      </c>
      <c r="F31" s="115">
        <f t="shared" si="7"/>
        <v>2937960.4699999988</v>
      </c>
      <c r="G31" s="135">
        <f t="shared" si="1"/>
        <v>9.9832306889763078E-2</v>
      </c>
      <c r="H31" s="182"/>
      <c r="I31" s="117"/>
      <c r="J31" s="113">
        <f t="shared" si="6"/>
        <v>32366915.5</v>
      </c>
    </row>
    <row r="32" spans="2:10" ht="14.25" thickTop="1" thickBot="1" x14ac:dyDescent="0.25">
      <c r="B32" s="146" t="s">
        <v>238</v>
      </c>
      <c r="C32" s="125" t="s">
        <v>366</v>
      </c>
      <c r="D32" s="126">
        <v>1700000</v>
      </c>
      <c r="E32" s="127">
        <v>1200000</v>
      </c>
      <c r="F32" s="128">
        <f t="shared" si="7"/>
        <v>500000</v>
      </c>
      <c r="G32" s="147">
        <f t="shared" si="1"/>
        <v>0.41666666666666674</v>
      </c>
      <c r="H32" s="184"/>
      <c r="I32" s="130"/>
      <c r="J32" s="113">
        <f t="shared" si="6"/>
        <v>1700000</v>
      </c>
    </row>
    <row r="33" spans="2:10" ht="138.75" customHeight="1" thickTop="1" thickBot="1" x14ac:dyDescent="0.25">
      <c r="B33" s="143" t="s">
        <v>194</v>
      </c>
      <c r="C33" s="118" t="s">
        <v>381</v>
      </c>
      <c r="D33" s="113">
        <v>173953125</v>
      </c>
      <c r="E33" s="114">
        <v>174079103.30000001</v>
      </c>
      <c r="F33" s="115">
        <f t="shared" si="7"/>
        <v>-125978.30000001192</v>
      </c>
      <c r="G33" s="135">
        <f t="shared" si="1"/>
        <v>-7.2368421948332262E-4</v>
      </c>
      <c r="H33" s="208" t="s">
        <v>431</v>
      </c>
      <c r="I33" s="209" t="s">
        <v>438</v>
      </c>
      <c r="J33" s="113">
        <f t="shared" si="6"/>
        <v>173953125</v>
      </c>
    </row>
    <row r="34" spans="2:10" ht="147" customHeight="1" thickTop="1" thickBot="1" x14ac:dyDescent="0.25">
      <c r="B34" s="143" t="s">
        <v>194</v>
      </c>
      <c r="C34" s="118" t="s">
        <v>382</v>
      </c>
      <c r="D34" s="113">
        <v>352248679</v>
      </c>
      <c r="E34" s="114">
        <v>455310149</v>
      </c>
      <c r="F34" s="115">
        <f t="shared" si="7"/>
        <v>-103061470</v>
      </c>
      <c r="G34" s="135">
        <f t="shared" si="1"/>
        <v>-0.2263544316469871</v>
      </c>
      <c r="H34" s="208" t="s">
        <v>431</v>
      </c>
      <c r="I34" s="209" t="s">
        <v>439</v>
      </c>
      <c r="J34" s="113">
        <f t="shared" si="6"/>
        <v>352248679</v>
      </c>
    </row>
    <row r="35" spans="2:10" ht="140.25" customHeight="1" thickTop="1" thickBot="1" x14ac:dyDescent="0.25">
      <c r="B35" s="142" t="s">
        <v>196</v>
      </c>
      <c r="C35" s="110" t="s">
        <v>263</v>
      </c>
      <c r="D35" s="97">
        <v>850400000</v>
      </c>
      <c r="E35" s="98">
        <v>831838854</v>
      </c>
      <c r="F35" s="108">
        <f t="shared" si="7"/>
        <v>18561146</v>
      </c>
      <c r="G35" s="94">
        <f t="shared" si="1"/>
        <v>2.2313391482913447E-2</v>
      </c>
      <c r="H35" s="208" t="s">
        <v>431</v>
      </c>
      <c r="I35" s="209" t="s">
        <v>439</v>
      </c>
      <c r="J35" s="113">
        <f t="shared" si="6"/>
        <v>850400000</v>
      </c>
    </row>
    <row r="36" spans="2:10" ht="14.25" thickTop="1" thickBot="1" x14ac:dyDescent="0.25">
      <c r="B36" s="102" t="s">
        <v>198</v>
      </c>
      <c r="C36" s="101" t="s">
        <v>199</v>
      </c>
      <c r="D36" s="95">
        <v>300000</v>
      </c>
      <c r="E36" s="96">
        <v>300000</v>
      </c>
      <c r="F36" s="107">
        <f t="shared" si="7"/>
        <v>0</v>
      </c>
      <c r="G36" s="136">
        <f t="shared" si="1"/>
        <v>0</v>
      </c>
      <c r="H36" s="182"/>
      <c r="I36" s="192"/>
      <c r="J36" s="113">
        <f t="shared" si="6"/>
        <v>300000</v>
      </c>
    </row>
    <row r="37" spans="2:10" ht="132.75" customHeight="1" thickTop="1" thickBot="1" x14ac:dyDescent="0.25">
      <c r="B37" s="149" t="s">
        <v>201</v>
      </c>
      <c r="C37" s="120" t="s">
        <v>202</v>
      </c>
      <c r="D37" s="121">
        <v>405018142.88500005</v>
      </c>
      <c r="E37" s="122">
        <v>449580640.29999995</v>
      </c>
      <c r="F37" s="123">
        <f t="shared" si="7"/>
        <v>-44562497.414999902</v>
      </c>
      <c r="G37" s="147">
        <f t="shared" si="1"/>
        <v>-9.912014312997075E-2</v>
      </c>
      <c r="H37" s="208" t="s">
        <v>431</v>
      </c>
      <c r="I37" s="209" t="s">
        <v>439</v>
      </c>
      <c r="J37" s="113">
        <f t="shared" si="6"/>
        <v>405018142.88500005</v>
      </c>
    </row>
    <row r="38" spans="2:10" ht="140.25" customHeight="1" thickTop="1" thickBot="1" x14ac:dyDescent="0.25">
      <c r="B38" s="150" t="s">
        <v>207</v>
      </c>
      <c r="C38" s="151" t="s">
        <v>208</v>
      </c>
      <c r="D38" s="152">
        <v>2198750</v>
      </c>
      <c r="E38" s="153">
        <v>1714650</v>
      </c>
      <c r="F38" s="154">
        <f t="shared" si="5"/>
        <v>484100</v>
      </c>
      <c r="G38" s="155">
        <f t="shared" si="1"/>
        <v>0.28233167118653957</v>
      </c>
      <c r="H38" s="208" t="s">
        <v>431</v>
      </c>
      <c r="I38" s="208" t="s">
        <v>440</v>
      </c>
      <c r="J38" s="113">
        <f t="shared" si="6"/>
        <v>2198750</v>
      </c>
    </row>
    <row r="39" spans="2:10" ht="142.5" customHeight="1" thickTop="1" thickBot="1" x14ac:dyDescent="0.25">
      <c r="B39" s="145" t="s">
        <v>209</v>
      </c>
      <c r="C39" s="118" t="s">
        <v>210</v>
      </c>
      <c r="D39" s="113">
        <v>5625000</v>
      </c>
      <c r="E39" s="114">
        <v>4326000</v>
      </c>
      <c r="F39" s="115">
        <f t="shared" si="5"/>
        <v>1299000</v>
      </c>
      <c r="G39" s="135">
        <f t="shared" si="1"/>
        <v>0.30027739251040231</v>
      </c>
      <c r="H39" s="208" t="s">
        <v>431</v>
      </c>
      <c r="I39" s="208" t="s">
        <v>441</v>
      </c>
      <c r="J39" s="113">
        <f t="shared" si="6"/>
        <v>5625000</v>
      </c>
    </row>
    <row r="40" spans="2:10" ht="129" thickTop="1" thickBot="1" x14ac:dyDescent="0.25">
      <c r="B40" s="156" t="s">
        <v>212</v>
      </c>
      <c r="C40" s="137" t="s">
        <v>213</v>
      </c>
      <c r="D40" s="99">
        <v>4775000</v>
      </c>
      <c r="E40" s="100">
        <v>4956360</v>
      </c>
      <c r="F40" s="109">
        <f t="shared" si="5"/>
        <v>-181360</v>
      </c>
      <c r="G40" s="94">
        <f t="shared" si="1"/>
        <v>-3.6591369472758206E-2</v>
      </c>
      <c r="H40" s="208" t="s">
        <v>431</v>
      </c>
      <c r="I40" s="208" t="s">
        <v>442</v>
      </c>
      <c r="J40" s="113">
        <f t="shared" si="6"/>
        <v>4775000</v>
      </c>
    </row>
    <row r="41" spans="2:10" ht="14.25" thickTop="1" thickBot="1" x14ac:dyDescent="0.25">
      <c r="B41" s="145" t="s">
        <v>215</v>
      </c>
      <c r="C41" s="118" t="s">
        <v>101</v>
      </c>
      <c r="D41" s="113">
        <v>500000</v>
      </c>
      <c r="E41" s="114">
        <v>500000</v>
      </c>
      <c r="F41" s="115">
        <f t="shared" si="5"/>
        <v>0</v>
      </c>
      <c r="G41" s="135">
        <f t="shared" si="1"/>
        <v>0</v>
      </c>
      <c r="H41" s="182"/>
      <c r="I41" s="117"/>
      <c r="J41" s="113">
        <f t="shared" si="6"/>
        <v>500000</v>
      </c>
    </row>
    <row r="42" spans="2:10" ht="129" thickTop="1" thickBot="1" x14ac:dyDescent="0.25">
      <c r="B42" s="156" t="s">
        <v>2</v>
      </c>
      <c r="C42" s="137" t="s">
        <v>3</v>
      </c>
      <c r="D42" s="99">
        <v>100468525</v>
      </c>
      <c r="E42" s="100">
        <v>92507504</v>
      </c>
      <c r="F42" s="109">
        <f t="shared" si="5"/>
        <v>7961021</v>
      </c>
      <c r="G42" s="94">
        <f t="shared" si="1"/>
        <v>8.6058110485826012E-2</v>
      </c>
      <c r="H42" s="208" t="s">
        <v>431</v>
      </c>
      <c r="I42" s="208" t="s">
        <v>443</v>
      </c>
      <c r="J42" s="113">
        <f t="shared" si="6"/>
        <v>100468525</v>
      </c>
    </row>
    <row r="43" spans="2:10" ht="17.25" thickTop="1" thickBot="1" x14ac:dyDescent="0.25">
      <c r="B43" s="145" t="s">
        <v>8</v>
      </c>
      <c r="C43" s="118" t="s">
        <v>267</v>
      </c>
      <c r="D43" s="113">
        <v>300000</v>
      </c>
      <c r="E43" s="114">
        <v>300000</v>
      </c>
      <c r="F43" s="115">
        <f t="shared" si="5"/>
        <v>0</v>
      </c>
      <c r="G43" s="135">
        <f t="shared" si="1"/>
        <v>0</v>
      </c>
      <c r="H43" s="182"/>
      <c r="I43" s="190"/>
      <c r="J43" s="113">
        <f t="shared" si="6"/>
        <v>300000</v>
      </c>
    </row>
    <row r="44" spans="2:10" ht="21" customHeight="1" thickTop="1" thickBot="1" x14ac:dyDescent="0.25">
      <c r="B44" s="145" t="s">
        <v>18</v>
      </c>
      <c r="C44" s="118" t="s">
        <v>275</v>
      </c>
      <c r="D44" s="113">
        <v>150000</v>
      </c>
      <c r="E44" s="114">
        <v>150000</v>
      </c>
      <c r="F44" s="115">
        <f t="shared" si="5"/>
        <v>0</v>
      </c>
      <c r="G44" s="135">
        <f t="shared" si="1"/>
        <v>0</v>
      </c>
      <c r="H44" s="182"/>
      <c r="I44" s="117"/>
      <c r="J44" s="113">
        <f t="shared" si="6"/>
        <v>150000</v>
      </c>
    </row>
    <row r="45" spans="2:10" ht="14.25" thickTop="1" thickBot="1" x14ac:dyDescent="0.25">
      <c r="B45" s="145" t="s">
        <v>219</v>
      </c>
      <c r="C45" s="118" t="s">
        <v>270</v>
      </c>
      <c r="D45" s="113">
        <v>500000</v>
      </c>
      <c r="E45" s="114">
        <v>0</v>
      </c>
      <c r="F45" s="115">
        <f t="shared" si="5"/>
        <v>500000</v>
      </c>
      <c r="G45" s="135">
        <v>1</v>
      </c>
      <c r="H45" s="182"/>
      <c r="I45" s="117"/>
      <c r="J45" s="113">
        <f t="shared" si="6"/>
        <v>500000</v>
      </c>
    </row>
    <row r="46" spans="2:10" ht="19.5" customHeight="1" thickTop="1" thickBot="1" x14ac:dyDescent="0.25">
      <c r="B46" s="145" t="s">
        <v>23</v>
      </c>
      <c r="C46" s="118" t="s">
        <v>24</v>
      </c>
      <c r="D46" s="113">
        <v>300000</v>
      </c>
      <c r="E46" s="114">
        <v>300000</v>
      </c>
      <c r="F46" s="115">
        <f t="shared" si="5"/>
        <v>0</v>
      </c>
      <c r="G46" s="135">
        <f t="shared" si="1"/>
        <v>0</v>
      </c>
      <c r="H46" s="182"/>
      <c r="I46" s="117"/>
      <c r="J46" s="113">
        <f t="shared" si="6"/>
        <v>300000</v>
      </c>
    </row>
    <row r="47" spans="2:10" ht="19.5" customHeight="1" thickTop="1" thickBot="1" x14ac:dyDescent="0.25">
      <c r="B47" s="140">
        <v>2</v>
      </c>
      <c r="C47" s="141" t="s">
        <v>114</v>
      </c>
      <c r="D47" s="200">
        <f>SUM(D48:D59)</f>
        <v>8358700</v>
      </c>
      <c r="E47" s="200">
        <f>SUM(E48:E59)</f>
        <v>5497583</v>
      </c>
      <c r="F47" s="201">
        <f>SUM(F48:F59)</f>
        <v>2861117</v>
      </c>
      <c r="G47" s="202">
        <f t="shared" si="1"/>
        <v>0.52043179702789399</v>
      </c>
      <c r="H47" s="202"/>
      <c r="I47" s="203"/>
      <c r="J47" s="200">
        <f>SUM(J48:J59)</f>
        <v>8358700</v>
      </c>
    </row>
    <row r="48" spans="2:10" ht="14.25" thickTop="1" thickBot="1" x14ac:dyDescent="0.25">
      <c r="B48" s="145" t="s">
        <v>30</v>
      </c>
      <c r="C48" s="118" t="s">
        <v>31</v>
      </c>
      <c r="D48" s="113">
        <v>150000</v>
      </c>
      <c r="E48" s="114">
        <v>150000</v>
      </c>
      <c r="F48" s="115">
        <f t="shared" ref="F48:F59" si="8">+D48-E48</f>
        <v>0</v>
      </c>
      <c r="G48" s="135">
        <f t="shared" si="1"/>
        <v>0</v>
      </c>
      <c r="H48" s="182"/>
      <c r="I48" s="117"/>
      <c r="J48" s="113">
        <f>+D48</f>
        <v>150000</v>
      </c>
    </row>
    <row r="49" spans="2:10" ht="14.25" thickTop="1" thickBot="1" x14ac:dyDescent="0.25">
      <c r="B49" s="145" t="s">
        <v>32</v>
      </c>
      <c r="C49" s="118" t="s">
        <v>33</v>
      </c>
      <c r="D49" s="113">
        <v>300000</v>
      </c>
      <c r="E49" s="114">
        <v>0</v>
      </c>
      <c r="F49" s="115">
        <f t="shared" si="8"/>
        <v>300000</v>
      </c>
      <c r="G49" s="135">
        <v>1</v>
      </c>
      <c r="H49" s="182"/>
      <c r="I49" s="117"/>
      <c r="J49" s="113">
        <f t="shared" ref="J49:J59" si="9">+D49</f>
        <v>300000</v>
      </c>
    </row>
    <row r="50" spans="2:10" ht="14.25" thickTop="1" thickBot="1" x14ac:dyDescent="0.25">
      <c r="B50" s="145" t="s">
        <v>35</v>
      </c>
      <c r="C50" s="118" t="s">
        <v>36</v>
      </c>
      <c r="D50" s="113">
        <v>1496400</v>
      </c>
      <c r="E50" s="114">
        <v>495880</v>
      </c>
      <c r="F50" s="115">
        <f t="shared" si="8"/>
        <v>1000520</v>
      </c>
      <c r="G50" s="135">
        <f t="shared" si="1"/>
        <v>2.0176655642494152</v>
      </c>
      <c r="H50" s="182"/>
      <c r="I50" s="117"/>
      <c r="J50" s="113">
        <f t="shared" si="9"/>
        <v>1496400</v>
      </c>
    </row>
    <row r="51" spans="2:10" ht="14.25" thickTop="1" thickBot="1" x14ac:dyDescent="0.25">
      <c r="B51" s="145" t="s">
        <v>51</v>
      </c>
      <c r="C51" s="118" t="s">
        <v>52</v>
      </c>
      <c r="D51" s="113">
        <v>280000</v>
      </c>
      <c r="E51" s="114">
        <v>0</v>
      </c>
      <c r="F51" s="115">
        <f t="shared" si="8"/>
        <v>280000</v>
      </c>
      <c r="G51" s="135">
        <v>1</v>
      </c>
      <c r="H51" s="182"/>
      <c r="I51" s="117"/>
      <c r="J51" s="113">
        <f t="shared" si="9"/>
        <v>280000</v>
      </c>
    </row>
    <row r="52" spans="2:10" ht="14.25" thickTop="1" thickBot="1" x14ac:dyDescent="0.25">
      <c r="B52" s="145" t="s">
        <v>54</v>
      </c>
      <c r="C52" s="118" t="s">
        <v>272</v>
      </c>
      <c r="D52" s="113">
        <v>100000</v>
      </c>
      <c r="E52" s="157">
        <v>100000</v>
      </c>
      <c r="F52" s="158">
        <f t="shared" si="8"/>
        <v>0</v>
      </c>
      <c r="G52" s="135">
        <f t="shared" si="1"/>
        <v>0</v>
      </c>
      <c r="H52" s="182"/>
      <c r="I52" s="117"/>
      <c r="J52" s="113">
        <f t="shared" si="9"/>
        <v>100000</v>
      </c>
    </row>
    <row r="53" spans="2:10" ht="14.25" thickTop="1" thickBot="1" x14ac:dyDescent="0.25">
      <c r="B53" s="145" t="s">
        <v>246</v>
      </c>
      <c r="C53" s="118" t="s">
        <v>273</v>
      </c>
      <c r="D53" s="113">
        <v>150000</v>
      </c>
      <c r="E53" s="114">
        <v>415000</v>
      </c>
      <c r="F53" s="115">
        <f t="shared" si="8"/>
        <v>-265000</v>
      </c>
      <c r="G53" s="135">
        <f t="shared" si="1"/>
        <v>-0.63855421686746983</v>
      </c>
      <c r="H53" s="182"/>
      <c r="I53" s="117"/>
      <c r="J53" s="113">
        <f t="shared" si="9"/>
        <v>150000</v>
      </c>
    </row>
    <row r="54" spans="2:10" ht="14.25" thickTop="1" thickBot="1" x14ac:dyDescent="0.25">
      <c r="B54" s="145" t="s">
        <v>56</v>
      </c>
      <c r="C54" s="118" t="s">
        <v>57</v>
      </c>
      <c r="D54" s="113">
        <v>1191490</v>
      </c>
      <c r="E54" s="114">
        <v>1213453</v>
      </c>
      <c r="F54" s="115">
        <f t="shared" si="8"/>
        <v>-21963</v>
      </c>
      <c r="G54" s="135">
        <f t="shared" si="1"/>
        <v>-1.8099588529592814E-2</v>
      </c>
      <c r="H54" s="182"/>
      <c r="I54" s="92"/>
      <c r="J54" s="113">
        <f t="shared" si="9"/>
        <v>1191490</v>
      </c>
    </row>
    <row r="55" spans="2:10" ht="14.25" thickTop="1" thickBot="1" x14ac:dyDescent="0.25">
      <c r="B55" s="156" t="s">
        <v>61</v>
      </c>
      <c r="C55" s="137" t="s">
        <v>62</v>
      </c>
      <c r="D55" s="99">
        <v>200000</v>
      </c>
      <c r="E55" s="100">
        <v>180800</v>
      </c>
      <c r="F55" s="109">
        <f t="shared" si="8"/>
        <v>19200</v>
      </c>
      <c r="G55" s="94">
        <f t="shared" si="1"/>
        <v>0.10619469026548667</v>
      </c>
      <c r="H55" s="185"/>
      <c r="I55" s="159"/>
      <c r="J55" s="113">
        <f t="shared" si="9"/>
        <v>200000</v>
      </c>
    </row>
    <row r="56" spans="2:10" ht="14.25" thickTop="1" thickBot="1" x14ac:dyDescent="0.25">
      <c r="B56" s="145" t="s">
        <v>63</v>
      </c>
      <c r="C56" s="118" t="s">
        <v>274</v>
      </c>
      <c r="D56" s="113">
        <v>4140810</v>
      </c>
      <c r="E56" s="114">
        <v>2492450</v>
      </c>
      <c r="F56" s="115">
        <f t="shared" si="8"/>
        <v>1648360</v>
      </c>
      <c r="G56" s="135">
        <f t="shared" si="1"/>
        <v>0.66134125057674176</v>
      </c>
      <c r="H56" s="182"/>
      <c r="I56" s="117"/>
      <c r="J56" s="113">
        <f t="shared" si="9"/>
        <v>4140810</v>
      </c>
    </row>
    <row r="57" spans="2:10" ht="14.25" thickTop="1" thickBot="1" x14ac:dyDescent="0.25">
      <c r="B57" s="145" t="s">
        <v>228</v>
      </c>
      <c r="C57" s="118" t="s">
        <v>229</v>
      </c>
      <c r="D57" s="113">
        <v>200000</v>
      </c>
      <c r="E57" s="114">
        <v>200000</v>
      </c>
      <c r="F57" s="115">
        <f t="shared" si="8"/>
        <v>0</v>
      </c>
      <c r="G57" s="135">
        <f t="shared" si="1"/>
        <v>0</v>
      </c>
      <c r="H57" s="182"/>
      <c r="I57" s="117"/>
      <c r="J57" s="113">
        <f t="shared" si="9"/>
        <v>200000</v>
      </c>
    </row>
    <row r="58" spans="2:10" ht="14.25" thickTop="1" thickBot="1" x14ac:dyDescent="0.25">
      <c r="B58" s="145" t="s">
        <v>65</v>
      </c>
      <c r="C58" s="118" t="s">
        <v>66</v>
      </c>
      <c r="D58" s="113">
        <v>150000</v>
      </c>
      <c r="E58" s="114">
        <v>150000</v>
      </c>
      <c r="F58" s="115">
        <f t="shared" si="8"/>
        <v>0</v>
      </c>
      <c r="G58" s="135">
        <f t="shared" si="1"/>
        <v>0</v>
      </c>
      <c r="H58" s="182"/>
      <c r="I58" s="117"/>
      <c r="J58" s="113">
        <f t="shared" si="9"/>
        <v>150000</v>
      </c>
    </row>
    <row r="59" spans="2:10" ht="14.25" thickTop="1" thickBot="1" x14ac:dyDescent="0.25">
      <c r="B59" s="145" t="s">
        <v>67</v>
      </c>
      <c r="C59" s="118" t="s">
        <v>68</v>
      </c>
      <c r="D59" s="113">
        <v>0</v>
      </c>
      <c r="E59" s="114">
        <v>100000</v>
      </c>
      <c r="F59" s="115">
        <f t="shared" si="8"/>
        <v>-100000</v>
      </c>
      <c r="G59" s="135">
        <f t="shared" si="1"/>
        <v>-1</v>
      </c>
      <c r="H59" s="182"/>
      <c r="I59" s="117"/>
      <c r="J59" s="113">
        <f t="shared" si="9"/>
        <v>0</v>
      </c>
    </row>
    <row r="60" spans="2:10" ht="19.5" customHeight="1" thickTop="1" thickBot="1" x14ac:dyDescent="0.25">
      <c r="B60" s="103" t="s">
        <v>120</v>
      </c>
      <c r="C60" s="160" t="s">
        <v>107</v>
      </c>
      <c r="D60" s="200">
        <f>SUM(D62:D62)</f>
        <v>26143646.100000001</v>
      </c>
      <c r="E60" s="200">
        <f>SUM(E61:E62)</f>
        <v>24960173.760000002</v>
      </c>
      <c r="F60" s="201">
        <f>SUM(F61:F62)</f>
        <v>1183472.3399999999</v>
      </c>
      <c r="G60" s="202">
        <f t="shared" si="1"/>
        <v>4.7414427134180315E-2</v>
      </c>
      <c r="H60" s="202"/>
      <c r="I60" s="203"/>
      <c r="J60" s="200">
        <f>SUM(J62:J62)</f>
        <v>26143646.100000001</v>
      </c>
    </row>
    <row r="61" spans="2:10" ht="14.25" thickTop="1" thickBot="1" x14ac:dyDescent="0.25">
      <c r="B61" s="143" t="s">
        <v>79</v>
      </c>
      <c r="C61" s="161" t="s">
        <v>432</v>
      </c>
      <c r="D61" s="113">
        <v>0</v>
      </c>
      <c r="E61" s="114">
        <v>900000</v>
      </c>
      <c r="F61" s="115">
        <f t="shared" ref="F61:F62" si="10">+D61-E61</f>
        <v>-900000</v>
      </c>
      <c r="G61" s="135">
        <f t="shared" si="1"/>
        <v>-1</v>
      </c>
      <c r="H61" s="182"/>
      <c r="I61" s="117"/>
      <c r="J61" s="113">
        <f>+D61</f>
        <v>0</v>
      </c>
    </row>
    <row r="62" spans="2:10" ht="14.25" thickTop="1" thickBot="1" x14ac:dyDescent="0.25">
      <c r="B62" s="145" t="s">
        <v>254</v>
      </c>
      <c r="C62" s="118" t="s">
        <v>255</v>
      </c>
      <c r="D62" s="113">
        <v>26143646.100000001</v>
      </c>
      <c r="E62" s="114">
        <v>24060173.760000002</v>
      </c>
      <c r="F62" s="115">
        <f t="shared" si="10"/>
        <v>2083472.3399999999</v>
      </c>
      <c r="G62" s="135">
        <f t="shared" si="1"/>
        <v>8.6594234970313044E-2</v>
      </c>
      <c r="H62" s="182"/>
      <c r="I62" s="117"/>
      <c r="J62" s="113">
        <f>+D62</f>
        <v>26143646.100000001</v>
      </c>
    </row>
    <row r="63" spans="2:10" ht="19.5" customHeight="1" thickTop="1" thickBot="1" x14ac:dyDescent="0.25">
      <c r="B63" s="162">
        <v>6</v>
      </c>
      <c r="C63" s="163" t="s">
        <v>115</v>
      </c>
      <c r="D63" s="200">
        <f>SUM(D64:D69)</f>
        <v>85275999.957499996</v>
      </c>
      <c r="E63" s="200">
        <f>SUM(E64:E69)</f>
        <v>82312196.799999997</v>
      </c>
      <c r="F63" s="201">
        <f>SUM(F64:F69)</f>
        <v>2963803.1574999969</v>
      </c>
      <c r="G63" s="202">
        <f t="shared" ref="G63:G69" si="11">+D63/E63-1</f>
        <v>3.6006852844680637E-2</v>
      </c>
      <c r="H63" s="202"/>
      <c r="I63" s="203"/>
      <c r="J63" s="200">
        <f>SUM(J64:J69)</f>
        <v>85275999.957499996</v>
      </c>
    </row>
    <row r="64" spans="2:10" ht="129" thickTop="1" thickBot="1" x14ac:dyDescent="0.25">
      <c r="B64" s="145" t="s">
        <v>87</v>
      </c>
      <c r="C64" s="134" t="s">
        <v>102</v>
      </c>
      <c r="D64" s="114">
        <v>9315000</v>
      </c>
      <c r="E64" s="114">
        <v>9068000</v>
      </c>
      <c r="F64" s="114">
        <f t="shared" ref="F64:F69" si="12">+D64-E64</f>
        <v>247000</v>
      </c>
      <c r="G64" s="164">
        <f t="shared" si="11"/>
        <v>2.7238641376268191E-2</v>
      </c>
      <c r="H64" s="208" t="s">
        <v>431</v>
      </c>
      <c r="I64" s="207" t="s">
        <v>444</v>
      </c>
      <c r="J64" s="188">
        <f>+D64</f>
        <v>9315000</v>
      </c>
    </row>
    <row r="65" spans="2:11" ht="129" thickTop="1" thickBot="1" x14ac:dyDescent="0.25">
      <c r="B65" s="145" t="s">
        <v>258</v>
      </c>
      <c r="C65" s="134" t="s">
        <v>259</v>
      </c>
      <c r="D65" s="114">
        <v>10175000</v>
      </c>
      <c r="E65" s="168">
        <v>8850000</v>
      </c>
      <c r="F65" s="168">
        <f t="shared" si="12"/>
        <v>1325000</v>
      </c>
      <c r="G65" s="169">
        <f t="shared" si="11"/>
        <v>0.14971751412429368</v>
      </c>
      <c r="H65" s="208" t="s">
        <v>431</v>
      </c>
      <c r="I65" s="208" t="s">
        <v>445</v>
      </c>
      <c r="J65" s="188">
        <f t="shared" ref="J65:J69" si="13">+D65</f>
        <v>10175000</v>
      </c>
    </row>
    <row r="66" spans="2:11" ht="14.25" thickTop="1" thickBot="1" x14ac:dyDescent="0.25">
      <c r="B66" s="165" t="s">
        <v>91</v>
      </c>
      <c r="C66" s="166" t="s">
        <v>116</v>
      </c>
      <c r="D66" s="127">
        <v>10000000</v>
      </c>
      <c r="E66" s="127">
        <v>10000000</v>
      </c>
      <c r="F66" s="127">
        <f t="shared" si="12"/>
        <v>0</v>
      </c>
      <c r="G66" s="167">
        <f t="shared" si="11"/>
        <v>0</v>
      </c>
      <c r="H66" s="184"/>
      <c r="I66" s="130"/>
      <c r="J66" s="188">
        <f t="shared" si="13"/>
        <v>10000000</v>
      </c>
    </row>
    <row r="67" spans="2:11" ht="14.25" thickTop="1" thickBot="1" x14ac:dyDescent="0.25">
      <c r="B67" s="145" t="s">
        <v>93</v>
      </c>
      <c r="C67" s="134" t="s">
        <v>123</v>
      </c>
      <c r="D67" s="114">
        <v>20000000</v>
      </c>
      <c r="E67" s="114">
        <v>20000000</v>
      </c>
      <c r="F67" s="114">
        <f t="shared" si="12"/>
        <v>0</v>
      </c>
      <c r="G67" s="164">
        <f t="shared" si="11"/>
        <v>0</v>
      </c>
      <c r="H67" s="182"/>
      <c r="I67" s="117"/>
      <c r="J67" s="188">
        <f t="shared" si="13"/>
        <v>20000000</v>
      </c>
    </row>
    <row r="68" spans="2:11" ht="14.25" thickTop="1" thickBot="1" x14ac:dyDescent="0.25">
      <c r="B68" s="145" t="s">
        <v>233</v>
      </c>
      <c r="C68" s="134" t="s">
        <v>234</v>
      </c>
      <c r="D68" s="114">
        <v>20000000</v>
      </c>
      <c r="E68" s="114">
        <v>20000000</v>
      </c>
      <c r="F68" s="114">
        <f t="shared" si="12"/>
        <v>0</v>
      </c>
      <c r="G68" s="164">
        <f t="shared" si="11"/>
        <v>0</v>
      </c>
      <c r="H68" s="182"/>
      <c r="I68" s="117"/>
      <c r="J68" s="188">
        <f t="shared" si="13"/>
        <v>20000000</v>
      </c>
    </row>
    <row r="69" spans="2:11" ht="14.25" thickTop="1" thickBot="1" x14ac:dyDescent="0.25">
      <c r="B69" s="142" t="s">
        <v>271</v>
      </c>
      <c r="C69" s="166" t="s">
        <v>124</v>
      </c>
      <c r="D69" s="100">
        <v>15785999.957499998</v>
      </c>
      <c r="E69" s="170">
        <v>14394196.800000001</v>
      </c>
      <c r="F69" s="170">
        <f t="shared" si="12"/>
        <v>1391803.1574999969</v>
      </c>
      <c r="G69" s="148">
        <f t="shared" si="11"/>
        <v>9.6691963910066736E-2</v>
      </c>
      <c r="H69" s="184"/>
      <c r="I69" s="130"/>
      <c r="J69" s="188">
        <f t="shared" si="13"/>
        <v>15785999.957499998</v>
      </c>
    </row>
    <row r="70" spans="2:11" ht="13.15" customHeight="1" thickTop="1" thickBot="1" x14ac:dyDescent="0.25">
      <c r="B70" s="103"/>
      <c r="C70" s="104" t="s">
        <v>111</v>
      </c>
      <c r="D70" s="200">
        <f>+D63+D60+D47+D24+D6</f>
        <v>4341437151.5325012</v>
      </c>
      <c r="E70" s="200">
        <f>+E63+E60+E47+E24+E6</f>
        <v>4410221476.6099997</v>
      </c>
      <c r="F70" s="201">
        <f>+F63+F60+F47+F24+F6</f>
        <v>-68784325.077499747</v>
      </c>
      <c r="G70" s="202"/>
      <c r="H70" s="202"/>
      <c r="I70" s="203"/>
      <c r="J70" s="200">
        <f>+J63+J60+J47+J24+J6</f>
        <v>4341437151.5325012</v>
      </c>
      <c r="K70" s="189"/>
    </row>
    <row r="71" spans="2:11" ht="13.15" customHeight="1" thickTop="1" x14ac:dyDescent="0.2">
      <c r="B71" s="91"/>
      <c r="C71" s="92"/>
      <c r="D71" s="93"/>
      <c r="E71" s="93"/>
      <c r="F71" s="93"/>
      <c r="G71" s="94"/>
      <c r="H71" s="94"/>
      <c r="I71" s="92"/>
      <c r="J71" s="105"/>
    </row>
    <row r="72" spans="2:11" ht="13.15" customHeight="1" x14ac:dyDescent="0.2">
      <c r="B72" s="91"/>
      <c r="C72" s="92"/>
      <c r="D72" s="93"/>
      <c r="E72" s="93"/>
      <c r="F72" s="93"/>
      <c r="G72" s="94"/>
      <c r="H72" s="94"/>
      <c r="I72" s="92"/>
      <c r="J72" s="92"/>
    </row>
    <row r="73" spans="2:11" ht="18" customHeight="1" x14ac:dyDescent="0.2">
      <c r="B73" s="91"/>
      <c r="C73" s="92"/>
      <c r="D73" s="93"/>
      <c r="E73" s="93"/>
      <c r="F73" s="93"/>
      <c r="G73" s="94"/>
      <c r="H73" s="94"/>
      <c r="I73" s="92"/>
      <c r="J73" s="92"/>
    </row>
    <row r="75" spans="2:11" x14ac:dyDescent="0.2">
      <c r="C75" s="65" t="s">
        <v>332</v>
      </c>
    </row>
    <row r="76" spans="2:11" ht="25.5" x14ac:dyDescent="0.2">
      <c r="C76" s="65" t="s">
        <v>333</v>
      </c>
      <c r="D76" s="14"/>
      <c r="E76" s="14"/>
      <c r="F76" s="14"/>
      <c r="G76" s="15"/>
      <c r="H76" s="15"/>
    </row>
    <row r="77" spans="2:11" x14ac:dyDescent="0.2">
      <c r="D77" s="16"/>
      <c r="E77" s="16"/>
      <c r="F77" s="16"/>
      <c r="G77" s="17"/>
      <c r="H77" s="17"/>
    </row>
    <row r="79" spans="2:11" ht="15" x14ac:dyDescent="0.25">
      <c r="B79" s="90" t="s">
        <v>426</v>
      </c>
      <c r="C79" s="88"/>
      <c r="D79" s="88"/>
      <c r="E79" s="89"/>
      <c r="F79" s="16"/>
      <c r="G79" s="18"/>
      <c r="H79" s="18"/>
    </row>
    <row r="80" spans="2:11" ht="15.75" thickBot="1" x14ac:dyDescent="0.3">
      <c r="B80" s="89"/>
      <c r="C80" s="88"/>
      <c r="D80" s="88"/>
      <c r="E80" s="88"/>
      <c r="G80" s="18"/>
      <c r="H80" s="18"/>
    </row>
    <row r="81" spans="3:8" ht="14.25" thickTop="1" thickBot="1" x14ac:dyDescent="0.25">
      <c r="C81" s="172" t="s">
        <v>427</v>
      </c>
      <c r="D81" s="172" t="s">
        <v>428</v>
      </c>
      <c r="E81" s="172" t="s">
        <v>429</v>
      </c>
      <c r="F81" s="172" t="s">
        <v>434</v>
      </c>
      <c r="G81" s="206"/>
      <c r="H81" s="18"/>
    </row>
    <row r="82" spans="3:8" ht="65.25" thickTop="1" thickBot="1" x14ac:dyDescent="0.25">
      <c r="C82" s="187" t="s">
        <v>430</v>
      </c>
      <c r="D82" s="186">
        <v>11</v>
      </c>
      <c r="E82" s="204" t="s">
        <v>436</v>
      </c>
      <c r="F82" s="205" t="s">
        <v>435</v>
      </c>
      <c r="G82" s="206"/>
      <c r="H82" s="18"/>
    </row>
    <row r="83" spans="3:8" ht="14.25" thickTop="1" thickBot="1" x14ac:dyDescent="0.25">
      <c r="C83" s="178"/>
      <c r="D83" s="178"/>
      <c r="E83" s="178"/>
      <c r="F83" s="178"/>
      <c r="G83" s="18"/>
      <c r="H83" s="18"/>
    </row>
    <row r="84" spans="3:8" ht="13.5" thickTop="1" x14ac:dyDescent="0.2">
      <c r="G84" s="18"/>
      <c r="H84" s="18"/>
    </row>
  </sheetData>
  <sheetProtection algorithmName="SHA-512" hashValue="gMy5/i/ahRC7Rbk8DYHWir0HmRq1J9siHCM0iE4NJl7brYADHHTuNR9vthxeqXMb9px8YOawV6O91sSaawaRbg==" saltValue="dExpDqAsvl8N/56Y0YQSgQ==" spinCount="100000" sheet="1" objects="1" scenarios="1" insertColumns="0" pivotTables="0"/>
  <autoFilter ref="B5:J69"/>
  <mergeCells count="2">
    <mergeCell ref="B2:G2"/>
    <mergeCell ref="B3:G3"/>
  </mergeCells>
  <dataValidations count="3">
    <dataValidation allowBlank="1" showInputMessage="1" showErrorMessage="1" errorTitle="Comentario" error="El documento tiene habilitado la columna “I” para que pueda agregar las observaciones.Gracias" prompt="El documento tiene habilitado la columna “I” para que pueda agregar las observaciones. Gracias " sqref="B61:C61 B36:C36"/>
    <dataValidation allowBlank="1" showInputMessage="1" sqref="D7:E23"/>
    <dataValidation allowBlank="1" sqref="D24:F70 J24 J47 J60 J63 J70"/>
  </dataValidation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ignoredErrors>
    <ignoredError sqref="B6 B60" numberStoredAsText="1"/>
    <ignoredError sqref="B25:B29" twoDigitTextYear="1"/>
    <ignoredError sqref="J47 J60 J63 F63 F60 F47 F2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L90"/>
  <sheetViews>
    <sheetView showGridLines="0" topLeftCell="A5" zoomScaleNormal="100" workbookViewId="0">
      <pane xSplit="3" ySplit="3" topLeftCell="D47" activePane="bottomRight" state="frozen"/>
      <selection activeCell="A5" sqref="A5"/>
      <selection pane="topRight" activeCell="D5" sqref="D5"/>
      <selection pane="bottomLeft" activeCell="A8" sqref="A8"/>
      <selection pane="bottomRight" activeCell="A40" sqref="A40"/>
    </sheetView>
  </sheetViews>
  <sheetFormatPr baseColWidth="10" defaultColWidth="11.42578125" defaultRowHeight="12.75" x14ac:dyDescent="0.2"/>
  <cols>
    <col min="1" max="1" width="3.28515625" style="1" customWidth="1"/>
    <col min="2" max="2" width="8.85546875" style="9" customWidth="1"/>
    <col min="3" max="3" width="43.7109375" style="7" customWidth="1"/>
    <col min="4" max="4" width="18" style="7" bestFit="1" customWidth="1"/>
    <col min="5" max="5" width="61.7109375" style="7" customWidth="1"/>
    <col min="6" max="7" width="15.140625" style="7" customWidth="1"/>
    <col min="8" max="8" width="12.7109375" style="7" customWidth="1"/>
    <col min="9" max="9" width="12.7109375" style="1" customWidth="1"/>
    <col min="10" max="10" width="34.5703125" style="1" customWidth="1"/>
    <col min="11" max="11" width="37.7109375" style="1" customWidth="1"/>
    <col min="12" max="16384" width="11.42578125" style="1"/>
  </cols>
  <sheetData>
    <row r="1" spans="2:12" s="73" customFormat="1" ht="15" x14ac:dyDescent="0.2">
      <c r="B1" s="10"/>
    </row>
    <row r="2" spans="2:12" s="73" customFormat="1" ht="15.75" x14ac:dyDescent="0.25">
      <c r="B2" s="196"/>
      <c r="C2" s="196"/>
      <c r="D2" s="196"/>
      <c r="E2" s="196"/>
      <c r="F2" s="196"/>
      <c r="G2" s="196"/>
      <c r="H2" s="196"/>
      <c r="I2" s="196"/>
    </row>
    <row r="3" spans="2:12" s="73" customFormat="1" ht="35.450000000000003" customHeight="1" x14ac:dyDescent="0.2">
      <c r="B3" s="198" t="s">
        <v>348</v>
      </c>
      <c r="C3" s="199"/>
      <c r="D3" s="199"/>
      <c r="E3" s="199"/>
      <c r="F3" s="199"/>
      <c r="G3" s="199"/>
      <c r="H3" s="199"/>
      <c r="I3" s="199"/>
    </row>
    <row r="4" spans="2:12" x14ac:dyDescent="0.2">
      <c r="B4" s="197"/>
      <c r="C4" s="197"/>
      <c r="D4" s="197"/>
      <c r="E4" s="197"/>
      <c r="F4" s="197"/>
      <c r="G4" s="197"/>
      <c r="H4" s="197"/>
      <c r="I4" s="197"/>
    </row>
    <row r="5" spans="2:12" ht="7.5" customHeight="1" thickBot="1" x14ac:dyDescent="0.25">
      <c r="B5" s="11"/>
      <c r="C5" s="8"/>
      <c r="D5" s="8"/>
      <c r="E5" s="8"/>
      <c r="F5" s="13"/>
      <c r="G5" s="13"/>
      <c r="H5" s="13"/>
    </row>
    <row r="6" spans="2:12" ht="43.5" customHeight="1" thickTop="1" thickBot="1" x14ac:dyDescent="0.25">
      <c r="B6" s="60" t="s">
        <v>108</v>
      </c>
      <c r="C6" s="63" t="s">
        <v>109</v>
      </c>
      <c r="D6" s="84" t="s">
        <v>380</v>
      </c>
      <c r="E6" s="63" t="s">
        <v>278</v>
      </c>
      <c r="F6" s="62" t="s">
        <v>277</v>
      </c>
      <c r="G6" s="64" t="s">
        <v>265</v>
      </c>
      <c r="H6" s="61" t="s">
        <v>260</v>
      </c>
      <c r="I6" s="61" t="s">
        <v>261</v>
      </c>
      <c r="J6" s="63" t="s">
        <v>279</v>
      </c>
      <c r="K6" s="63" t="s">
        <v>281</v>
      </c>
      <c r="L6" s="63" t="s">
        <v>282</v>
      </c>
    </row>
    <row r="7" spans="2:12" ht="19.5" customHeight="1" thickTop="1" x14ac:dyDescent="0.2">
      <c r="B7" s="56" t="s">
        <v>126</v>
      </c>
      <c r="C7" s="57" t="s">
        <v>105</v>
      </c>
      <c r="D7" s="81"/>
      <c r="E7" s="57"/>
      <c r="F7" s="58">
        <f>SUM(F8:F8)</f>
        <v>0</v>
      </c>
      <c r="G7" s="58">
        <f>+G8</f>
        <v>0</v>
      </c>
      <c r="H7" s="58">
        <f>+H8</f>
        <v>0</v>
      </c>
      <c r="I7" s="59" t="e">
        <f>+I8</f>
        <v>#DIV/0!</v>
      </c>
      <c r="J7" s="66"/>
      <c r="K7" s="66"/>
      <c r="L7" s="66"/>
    </row>
    <row r="8" spans="2:12" ht="66" customHeight="1" x14ac:dyDescent="0.2">
      <c r="B8" s="53" t="s">
        <v>129</v>
      </c>
      <c r="C8" s="75" t="s">
        <v>218</v>
      </c>
      <c r="D8" s="79" t="s">
        <v>378</v>
      </c>
      <c r="E8" s="75" t="s">
        <v>280</v>
      </c>
      <c r="F8" s="71">
        <v>0</v>
      </c>
      <c r="G8" s="71">
        <v>0</v>
      </c>
      <c r="H8" s="71">
        <f>+F8-G8</f>
        <v>0</v>
      </c>
      <c r="I8" s="72" t="e">
        <f>+F8/G8-1</f>
        <v>#DIV/0!</v>
      </c>
      <c r="J8" s="77"/>
      <c r="K8" s="75" t="s">
        <v>367</v>
      </c>
      <c r="L8" s="75"/>
    </row>
    <row r="9" spans="2:12" ht="48.75" customHeight="1" x14ac:dyDescent="0.2">
      <c r="B9" s="53" t="s">
        <v>132</v>
      </c>
      <c r="C9" s="75" t="s">
        <v>133</v>
      </c>
      <c r="D9" s="79" t="s">
        <v>379</v>
      </c>
      <c r="E9" s="75" t="s">
        <v>283</v>
      </c>
      <c r="F9" s="71">
        <v>0</v>
      </c>
      <c r="G9" s="71">
        <v>0</v>
      </c>
      <c r="H9" s="71">
        <f t="shared" ref="H9:H25" si="0">+F9-G9</f>
        <v>0</v>
      </c>
      <c r="I9" s="72" t="e">
        <f t="shared" ref="I9:I72" si="1">+F9/G9-1</f>
        <v>#DIV/0!</v>
      </c>
      <c r="J9" s="77"/>
      <c r="K9" s="75" t="s">
        <v>354</v>
      </c>
      <c r="L9" s="75"/>
    </row>
    <row r="10" spans="2:12" ht="42" customHeight="1" x14ac:dyDescent="0.2">
      <c r="B10" s="53" t="s">
        <v>134</v>
      </c>
      <c r="C10" s="75" t="s">
        <v>135</v>
      </c>
      <c r="D10" s="79" t="s">
        <v>379</v>
      </c>
      <c r="E10" s="75" t="s">
        <v>284</v>
      </c>
      <c r="F10" s="71">
        <v>0</v>
      </c>
      <c r="G10" s="71">
        <v>0</v>
      </c>
      <c r="H10" s="71">
        <f t="shared" si="0"/>
        <v>0</v>
      </c>
      <c r="I10" s="72" t="e">
        <f t="shared" si="1"/>
        <v>#DIV/0!</v>
      </c>
      <c r="J10" s="77"/>
      <c r="K10" s="75" t="s">
        <v>334</v>
      </c>
      <c r="L10" s="75"/>
    </row>
    <row r="11" spans="2:12" ht="75" customHeight="1" x14ac:dyDescent="0.2">
      <c r="B11" s="53" t="s">
        <v>287</v>
      </c>
      <c r="C11" s="75" t="s">
        <v>286</v>
      </c>
      <c r="D11" s="79" t="s">
        <v>379</v>
      </c>
      <c r="E11" s="75" t="s">
        <v>285</v>
      </c>
      <c r="F11" s="71">
        <v>0</v>
      </c>
      <c r="G11" s="71">
        <v>0</v>
      </c>
      <c r="H11" s="71">
        <f t="shared" si="0"/>
        <v>0</v>
      </c>
      <c r="I11" s="72" t="e">
        <f t="shared" si="1"/>
        <v>#DIV/0!</v>
      </c>
      <c r="J11" s="77"/>
      <c r="K11" s="75" t="s">
        <v>335</v>
      </c>
      <c r="L11" s="75"/>
    </row>
    <row r="12" spans="2:12" ht="75" customHeight="1" x14ac:dyDescent="0.2">
      <c r="B12" s="53" t="s">
        <v>387</v>
      </c>
      <c r="C12" s="75" t="s">
        <v>388</v>
      </c>
      <c r="D12" s="79" t="s">
        <v>378</v>
      </c>
      <c r="E12" s="75" t="s">
        <v>405</v>
      </c>
      <c r="F12" s="71">
        <v>0</v>
      </c>
      <c r="G12" s="71">
        <v>0</v>
      </c>
      <c r="H12" s="71">
        <f t="shared" si="0"/>
        <v>0</v>
      </c>
      <c r="I12" s="72" t="e">
        <f t="shared" si="1"/>
        <v>#DIV/0!</v>
      </c>
      <c r="J12" s="77"/>
      <c r="K12" s="75"/>
      <c r="L12" s="75"/>
    </row>
    <row r="13" spans="2:12" ht="75" customHeight="1" x14ac:dyDescent="0.2">
      <c r="B13" s="53" t="s">
        <v>389</v>
      </c>
      <c r="C13" s="75" t="s">
        <v>390</v>
      </c>
      <c r="D13" s="79" t="s">
        <v>378</v>
      </c>
      <c r="E13" s="75" t="s">
        <v>406</v>
      </c>
      <c r="F13" s="71">
        <v>0</v>
      </c>
      <c r="G13" s="71">
        <v>0</v>
      </c>
      <c r="H13" s="71">
        <f t="shared" si="0"/>
        <v>0</v>
      </c>
      <c r="I13" s="72" t="e">
        <f t="shared" si="1"/>
        <v>#DIV/0!</v>
      </c>
      <c r="J13" s="77"/>
      <c r="K13" s="75"/>
      <c r="L13" s="75"/>
    </row>
    <row r="14" spans="2:12" ht="75" customHeight="1" x14ac:dyDescent="0.2">
      <c r="B14" s="53" t="s">
        <v>391</v>
      </c>
      <c r="C14" s="75" t="s">
        <v>144</v>
      </c>
      <c r="D14" s="79" t="s">
        <v>378</v>
      </c>
      <c r="E14" s="75" t="s">
        <v>407</v>
      </c>
      <c r="F14" s="71">
        <v>0</v>
      </c>
      <c r="G14" s="71">
        <v>0</v>
      </c>
      <c r="H14" s="71">
        <f t="shared" si="0"/>
        <v>0</v>
      </c>
      <c r="I14" s="72" t="e">
        <f t="shared" si="1"/>
        <v>#DIV/0!</v>
      </c>
      <c r="J14" s="77"/>
      <c r="K14" s="75"/>
      <c r="L14" s="75"/>
    </row>
    <row r="15" spans="2:12" ht="75" customHeight="1" x14ac:dyDescent="0.2">
      <c r="B15" s="53" t="s">
        <v>60</v>
      </c>
      <c r="C15" s="75" t="s">
        <v>112</v>
      </c>
      <c r="D15" s="79" t="s">
        <v>378</v>
      </c>
      <c r="E15" s="75" t="s">
        <v>408</v>
      </c>
      <c r="F15" s="71">
        <v>0</v>
      </c>
      <c r="G15" s="71">
        <v>0</v>
      </c>
      <c r="H15" s="71">
        <f t="shared" si="0"/>
        <v>0</v>
      </c>
      <c r="I15" s="72" t="e">
        <f t="shared" si="1"/>
        <v>#DIV/0!</v>
      </c>
      <c r="J15" s="77"/>
      <c r="K15" s="75"/>
      <c r="L15" s="75"/>
    </row>
    <row r="16" spans="2:12" ht="75" customHeight="1" x14ac:dyDescent="0.2">
      <c r="B16" s="53" t="s">
        <v>392</v>
      </c>
      <c r="C16" s="75" t="s">
        <v>59</v>
      </c>
      <c r="D16" s="79" t="s">
        <v>378</v>
      </c>
      <c r="E16" s="75" t="s">
        <v>409</v>
      </c>
      <c r="F16" s="71">
        <v>0</v>
      </c>
      <c r="G16" s="71">
        <v>0</v>
      </c>
      <c r="H16" s="71">
        <f t="shared" si="0"/>
        <v>0</v>
      </c>
      <c r="I16" s="72" t="e">
        <f t="shared" si="1"/>
        <v>#DIV/0!</v>
      </c>
      <c r="J16" s="77"/>
      <c r="K16" s="75"/>
      <c r="L16" s="75"/>
    </row>
    <row r="17" spans="2:12" ht="86.25" customHeight="1" x14ac:dyDescent="0.2">
      <c r="B17" s="53" t="s">
        <v>146</v>
      </c>
      <c r="C17" s="75" t="s">
        <v>251</v>
      </c>
      <c r="D17" s="79" t="s">
        <v>378</v>
      </c>
      <c r="E17" s="75" t="s">
        <v>288</v>
      </c>
      <c r="F17" s="71">
        <v>0</v>
      </c>
      <c r="G17" s="71">
        <v>0</v>
      </c>
      <c r="H17" s="71">
        <f t="shared" si="0"/>
        <v>0</v>
      </c>
      <c r="I17" s="72" t="e">
        <f t="shared" si="1"/>
        <v>#DIV/0!</v>
      </c>
      <c r="J17" s="77"/>
      <c r="K17" s="75" t="s">
        <v>355</v>
      </c>
      <c r="L17" s="75"/>
    </row>
    <row r="18" spans="2:12" ht="86.25" customHeight="1" x14ac:dyDescent="0.2">
      <c r="B18" s="53" t="s">
        <v>393</v>
      </c>
      <c r="C18" s="75" t="s">
        <v>394</v>
      </c>
      <c r="D18" s="79" t="s">
        <v>378</v>
      </c>
      <c r="E18" s="75" t="s">
        <v>410</v>
      </c>
      <c r="F18" s="71">
        <v>0</v>
      </c>
      <c r="G18" s="71">
        <v>0</v>
      </c>
      <c r="H18" s="71">
        <f t="shared" si="0"/>
        <v>0</v>
      </c>
      <c r="I18" s="72" t="e">
        <f t="shared" si="1"/>
        <v>#DIV/0!</v>
      </c>
      <c r="J18" s="77"/>
      <c r="K18" s="75"/>
      <c r="L18" s="75"/>
    </row>
    <row r="19" spans="2:12" ht="86.25" customHeight="1" x14ac:dyDescent="0.2">
      <c r="B19" s="53" t="s">
        <v>395</v>
      </c>
      <c r="C19" s="75" t="s">
        <v>396</v>
      </c>
      <c r="D19" s="79" t="s">
        <v>378</v>
      </c>
      <c r="E19" s="75" t="s">
        <v>411</v>
      </c>
      <c r="F19" s="71">
        <v>0</v>
      </c>
      <c r="G19" s="71">
        <v>0</v>
      </c>
      <c r="H19" s="71">
        <f t="shared" si="0"/>
        <v>0</v>
      </c>
      <c r="I19" s="72" t="e">
        <f t="shared" si="1"/>
        <v>#DIV/0!</v>
      </c>
      <c r="J19" s="77"/>
      <c r="K19" s="75"/>
      <c r="L19" s="75"/>
    </row>
    <row r="20" spans="2:12" ht="86.25" customHeight="1" x14ac:dyDescent="0.2">
      <c r="B20" s="53" t="s">
        <v>397</v>
      </c>
      <c r="C20" s="75" t="s">
        <v>398</v>
      </c>
      <c r="D20" s="79" t="s">
        <v>378</v>
      </c>
      <c r="E20" s="75" t="s">
        <v>412</v>
      </c>
      <c r="F20" s="71">
        <v>0</v>
      </c>
      <c r="G20" s="71">
        <v>0</v>
      </c>
      <c r="H20" s="71">
        <f t="shared" si="0"/>
        <v>0</v>
      </c>
      <c r="I20" s="72" t="e">
        <f t="shared" si="1"/>
        <v>#DIV/0!</v>
      </c>
      <c r="J20" s="77"/>
      <c r="K20" s="75"/>
      <c r="L20" s="75"/>
    </row>
    <row r="21" spans="2:12" ht="86.25" customHeight="1" x14ac:dyDescent="0.2">
      <c r="B21" s="53" t="s">
        <v>153</v>
      </c>
      <c r="C21" s="75" t="s">
        <v>399</v>
      </c>
      <c r="D21" s="79" t="s">
        <v>378</v>
      </c>
      <c r="E21" s="75" t="s">
        <v>413</v>
      </c>
      <c r="F21" s="71">
        <v>0</v>
      </c>
      <c r="G21" s="71">
        <v>0</v>
      </c>
      <c r="H21" s="71">
        <f t="shared" si="0"/>
        <v>0</v>
      </c>
      <c r="I21" s="72" t="e">
        <f t="shared" si="1"/>
        <v>#DIV/0!</v>
      </c>
      <c r="J21" s="77"/>
      <c r="K21" s="75"/>
      <c r="L21" s="75"/>
    </row>
    <row r="22" spans="2:12" ht="86.25" customHeight="1" x14ac:dyDescent="0.2">
      <c r="B22" s="53" t="s">
        <v>400</v>
      </c>
      <c r="C22" s="75" t="s">
        <v>401</v>
      </c>
      <c r="D22" s="79" t="s">
        <v>378</v>
      </c>
      <c r="E22" s="75" t="s">
        <v>414</v>
      </c>
      <c r="F22" s="71">
        <v>0</v>
      </c>
      <c r="G22" s="71">
        <v>0</v>
      </c>
      <c r="H22" s="71">
        <f t="shared" si="0"/>
        <v>0</v>
      </c>
      <c r="I22" s="72" t="e">
        <f t="shared" si="1"/>
        <v>#DIV/0!</v>
      </c>
      <c r="J22" s="77"/>
      <c r="K22" s="75"/>
      <c r="L22" s="75"/>
    </row>
    <row r="23" spans="2:12" ht="86.25" customHeight="1" x14ac:dyDescent="0.2">
      <c r="B23" s="53" t="s">
        <v>157</v>
      </c>
      <c r="C23" s="75" t="s">
        <v>402</v>
      </c>
      <c r="D23" s="79" t="s">
        <v>378</v>
      </c>
      <c r="E23" s="75" t="s">
        <v>415</v>
      </c>
      <c r="F23" s="71">
        <v>0</v>
      </c>
      <c r="G23" s="71">
        <v>0</v>
      </c>
      <c r="H23" s="71">
        <f t="shared" si="0"/>
        <v>0</v>
      </c>
      <c r="I23" s="72" t="e">
        <f t="shared" si="1"/>
        <v>#DIV/0!</v>
      </c>
      <c r="J23" s="77"/>
      <c r="K23" s="75"/>
      <c r="L23" s="75"/>
    </row>
    <row r="24" spans="2:12" ht="86.25" customHeight="1" x14ac:dyDescent="0.2">
      <c r="B24" s="53" t="s">
        <v>159</v>
      </c>
      <c r="C24" s="75" t="s">
        <v>403</v>
      </c>
      <c r="D24" s="79" t="s">
        <v>378</v>
      </c>
      <c r="E24" s="75" t="s">
        <v>416</v>
      </c>
      <c r="F24" s="71">
        <v>0</v>
      </c>
      <c r="G24" s="71">
        <v>0</v>
      </c>
      <c r="H24" s="71">
        <f t="shared" si="0"/>
        <v>0</v>
      </c>
      <c r="I24" s="72" t="e">
        <f t="shared" si="1"/>
        <v>#DIV/0!</v>
      </c>
      <c r="J24" s="77"/>
      <c r="K24" s="75"/>
      <c r="L24" s="75"/>
    </row>
    <row r="25" spans="2:12" ht="86.25" customHeight="1" x14ac:dyDescent="0.2">
      <c r="B25" s="53" t="s">
        <v>161</v>
      </c>
      <c r="C25" s="75" t="s">
        <v>404</v>
      </c>
      <c r="D25" s="79" t="s">
        <v>378</v>
      </c>
      <c r="E25" s="75" t="s">
        <v>417</v>
      </c>
      <c r="F25" s="71">
        <v>0</v>
      </c>
      <c r="G25" s="71">
        <v>0</v>
      </c>
      <c r="H25" s="71">
        <f t="shared" si="0"/>
        <v>0</v>
      </c>
      <c r="I25" s="72" t="e">
        <f t="shared" si="1"/>
        <v>#DIV/0!</v>
      </c>
      <c r="J25" s="77"/>
      <c r="K25" s="75"/>
      <c r="L25" s="75"/>
    </row>
    <row r="26" spans="2:12" ht="19.5" customHeight="1" x14ac:dyDescent="0.2">
      <c r="B26" s="50">
        <v>1</v>
      </c>
      <c r="C26" s="74" t="s">
        <v>106</v>
      </c>
      <c r="D26" s="82"/>
      <c r="E26" s="74"/>
      <c r="F26" s="51">
        <f>SUM(F29:F50)</f>
        <v>0</v>
      </c>
      <c r="G26" s="51">
        <f>SUM(G29:G50)</f>
        <v>0</v>
      </c>
      <c r="H26" s="51">
        <f>SUM(H29:H50)</f>
        <v>0</v>
      </c>
      <c r="I26" s="52" t="e">
        <f t="shared" si="1"/>
        <v>#DIV/0!</v>
      </c>
      <c r="J26" s="67"/>
      <c r="K26" s="74"/>
      <c r="L26" s="74"/>
    </row>
    <row r="27" spans="2:12" ht="42.75" customHeight="1" x14ac:dyDescent="0.2">
      <c r="B27" s="68" t="s">
        <v>360</v>
      </c>
      <c r="C27" s="76" t="s">
        <v>117</v>
      </c>
      <c r="D27" s="79" t="s">
        <v>379</v>
      </c>
      <c r="E27" s="75" t="s">
        <v>418</v>
      </c>
      <c r="F27" s="71">
        <v>0</v>
      </c>
      <c r="G27" s="71">
        <v>0</v>
      </c>
      <c r="H27" s="71">
        <f t="shared" ref="H27:H52" si="2">+F27-G27</f>
        <v>0</v>
      </c>
      <c r="I27" s="72" t="e">
        <f t="shared" si="1"/>
        <v>#DIV/0!</v>
      </c>
      <c r="J27" s="77"/>
      <c r="K27" s="75"/>
      <c r="L27" s="75"/>
    </row>
    <row r="28" spans="2:12" ht="42.75" customHeight="1" x14ac:dyDescent="0.2">
      <c r="B28" s="54" t="s">
        <v>179</v>
      </c>
      <c r="C28" s="75" t="s">
        <v>180</v>
      </c>
      <c r="D28" s="79" t="s">
        <v>379</v>
      </c>
      <c r="E28" s="75" t="s">
        <v>289</v>
      </c>
      <c r="F28" s="71">
        <v>0</v>
      </c>
      <c r="G28" s="71">
        <v>0</v>
      </c>
      <c r="H28" s="71">
        <f t="shared" si="2"/>
        <v>0</v>
      </c>
      <c r="I28" s="72" t="e">
        <f t="shared" si="1"/>
        <v>#DIV/0!</v>
      </c>
      <c r="J28" s="77"/>
      <c r="K28" s="75" t="s">
        <v>355</v>
      </c>
      <c r="L28" s="75"/>
    </row>
    <row r="29" spans="2:12" ht="40.5" customHeight="1" x14ac:dyDescent="0.2">
      <c r="B29" s="54" t="s">
        <v>181</v>
      </c>
      <c r="C29" s="75" t="s">
        <v>99</v>
      </c>
      <c r="D29" s="79" t="s">
        <v>379</v>
      </c>
      <c r="E29" s="75" t="s">
        <v>290</v>
      </c>
      <c r="F29" s="71">
        <v>0</v>
      </c>
      <c r="G29" s="71">
        <v>0</v>
      </c>
      <c r="H29" s="71">
        <f t="shared" si="2"/>
        <v>0</v>
      </c>
      <c r="I29" s="72" t="e">
        <f t="shared" si="1"/>
        <v>#DIV/0!</v>
      </c>
      <c r="J29" s="77"/>
      <c r="K29" s="75" t="s">
        <v>355</v>
      </c>
      <c r="L29" s="75"/>
    </row>
    <row r="30" spans="2:12" ht="77.25" customHeight="1" x14ac:dyDescent="0.2">
      <c r="B30" s="54" t="s">
        <v>188</v>
      </c>
      <c r="C30" s="75" t="s">
        <v>100</v>
      </c>
      <c r="D30" s="79" t="s">
        <v>379</v>
      </c>
      <c r="E30" s="75" t="s">
        <v>291</v>
      </c>
      <c r="F30" s="71">
        <v>0</v>
      </c>
      <c r="G30" s="71">
        <v>0</v>
      </c>
      <c r="H30" s="71">
        <f t="shared" si="2"/>
        <v>0</v>
      </c>
      <c r="I30" s="72" t="e">
        <f t="shared" si="1"/>
        <v>#DIV/0!</v>
      </c>
      <c r="J30" s="77"/>
      <c r="K30" s="75" t="s">
        <v>336</v>
      </c>
      <c r="L30" s="75"/>
    </row>
    <row r="31" spans="2:12" ht="135" x14ac:dyDescent="0.2">
      <c r="B31" s="68" t="s">
        <v>361</v>
      </c>
      <c r="C31" s="75" t="s">
        <v>365</v>
      </c>
      <c r="D31" s="79" t="s">
        <v>379</v>
      </c>
      <c r="E31" s="75" t="s">
        <v>419</v>
      </c>
      <c r="F31" s="71">
        <v>0</v>
      </c>
      <c r="G31" s="71">
        <v>0</v>
      </c>
      <c r="H31" s="71">
        <f t="shared" si="2"/>
        <v>0</v>
      </c>
      <c r="I31" s="72" t="e">
        <f t="shared" si="1"/>
        <v>#DIV/0!</v>
      </c>
      <c r="J31" s="77"/>
      <c r="K31" s="75" t="s">
        <v>355</v>
      </c>
      <c r="L31" s="75"/>
    </row>
    <row r="32" spans="2:12" ht="33.75" x14ac:dyDescent="0.2">
      <c r="B32" s="54" t="s">
        <v>222</v>
      </c>
      <c r="C32" s="75" t="s">
        <v>223</v>
      </c>
      <c r="D32" s="79" t="s">
        <v>379</v>
      </c>
      <c r="E32" s="76" t="s">
        <v>292</v>
      </c>
      <c r="F32" s="71">
        <v>0</v>
      </c>
      <c r="G32" s="71">
        <v>0</v>
      </c>
      <c r="H32" s="71">
        <f t="shared" si="2"/>
        <v>0</v>
      </c>
      <c r="I32" s="72" t="e">
        <f t="shared" si="1"/>
        <v>#DIV/0!</v>
      </c>
      <c r="J32" s="77"/>
      <c r="K32" s="75" t="s">
        <v>337</v>
      </c>
      <c r="L32" s="75"/>
    </row>
    <row r="33" spans="2:12" ht="43.5" customHeight="1" x14ac:dyDescent="0.2">
      <c r="B33" s="68" t="s">
        <v>238</v>
      </c>
      <c r="C33" s="75" t="s">
        <v>366</v>
      </c>
      <c r="D33" s="79" t="s">
        <v>379</v>
      </c>
      <c r="E33" s="76" t="s">
        <v>420</v>
      </c>
      <c r="F33" s="71">
        <v>0</v>
      </c>
      <c r="G33" s="71">
        <v>0</v>
      </c>
      <c r="H33" s="71">
        <f t="shared" si="2"/>
        <v>0</v>
      </c>
      <c r="I33" s="72" t="e">
        <f t="shared" si="1"/>
        <v>#DIV/0!</v>
      </c>
      <c r="J33" s="77"/>
      <c r="K33" s="75" t="s">
        <v>355</v>
      </c>
      <c r="L33" s="75"/>
    </row>
    <row r="34" spans="2:12" ht="45" x14ac:dyDescent="0.2">
      <c r="B34" s="85" t="s">
        <v>194</v>
      </c>
      <c r="C34" s="75" t="s">
        <v>381</v>
      </c>
      <c r="D34" s="80" t="s">
        <v>379</v>
      </c>
      <c r="E34" s="75" t="s">
        <v>383</v>
      </c>
      <c r="F34" s="71">
        <v>0</v>
      </c>
      <c r="G34" s="71">
        <v>0</v>
      </c>
      <c r="H34" s="71">
        <f t="shared" si="2"/>
        <v>0</v>
      </c>
      <c r="I34" s="72" t="e">
        <f t="shared" si="1"/>
        <v>#DIV/0!</v>
      </c>
      <c r="J34" s="77"/>
      <c r="K34" s="75" t="s">
        <v>385</v>
      </c>
      <c r="L34" s="75"/>
    </row>
    <row r="35" spans="2:12" ht="33.75" x14ac:dyDescent="0.2">
      <c r="B35" s="85" t="s">
        <v>194</v>
      </c>
      <c r="C35" s="75" t="s">
        <v>382</v>
      </c>
      <c r="D35" s="80" t="s">
        <v>378</v>
      </c>
      <c r="E35" s="75" t="s">
        <v>384</v>
      </c>
      <c r="F35" s="71">
        <v>0</v>
      </c>
      <c r="G35" s="71">
        <v>0</v>
      </c>
      <c r="H35" s="71">
        <f t="shared" si="2"/>
        <v>0</v>
      </c>
      <c r="I35" s="72" t="e">
        <f t="shared" si="1"/>
        <v>#DIV/0!</v>
      </c>
      <c r="J35" s="77"/>
      <c r="K35" s="75" t="s">
        <v>386</v>
      </c>
      <c r="L35" s="75"/>
    </row>
    <row r="36" spans="2:12" ht="42" customHeight="1" x14ac:dyDescent="0.2">
      <c r="B36" s="54" t="s">
        <v>196</v>
      </c>
      <c r="C36" s="75" t="s">
        <v>263</v>
      </c>
      <c r="D36" s="80" t="s">
        <v>378</v>
      </c>
      <c r="E36" s="75" t="s">
        <v>293</v>
      </c>
      <c r="F36" s="71">
        <v>0</v>
      </c>
      <c r="G36" s="71">
        <v>0</v>
      </c>
      <c r="H36" s="71">
        <f t="shared" si="2"/>
        <v>0</v>
      </c>
      <c r="I36" s="72" t="e">
        <f t="shared" si="1"/>
        <v>#DIV/0!</v>
      </c>
      <c r="J36" s="77"/>
      <c r="K36" s="75" t="s">
        <v>421</v>
      </c>
      <c r="L36" s="75"/>
    </row>
    <row r="37" spans="2:12" ht="51.6" customHeight="1" x14ac:dyDescent="0.2">
      <c r="B37" s="54" t="s">
        <v>201</v>
      </c>
      <c r="C37" s="75" t="s">
        <v>202</v>
      </c>
      <c r="D37" s="80" t="s">
        <v>378</v>
      </c>
      <c r="E37" s="75" t="s">
        <v>294</v>
      </c>
      <c r="F37" s="71">
        <v>0</v>
      </c>
      <c r="G37" s="71">
        <v>0</v>
      </c>
      <c r="H37" s="71">
        <f t="shared" si="2"/>
        <v>0</v>
      </c>
      <c r="I37" s="72" t="e">
        <f t="shared" si="1"/>
        <v>#DIV/0!</v>
      </c>
      <c r="J37" s="77"/>
      <c r="K37" s="75" t="s">
        <v>368</v>
      </c>
      <c r="L37" s="75"/>
    </row>
    <row r="38" spans="2:12" ht="97.5" customHeight="1" x14ac:dyDescent="0.2">
      <c r="B38" s="54" t="s">
        <v>204</v>
      </c>
      <c r="C38" s="75" t="s">
        <v>205</v>
      </c>
      <c r="D38" s="79" t="s">
        <v>379</v>
      </c>
      <c r="E38" s="75" t="s">
        <v>295</v>
      </c>
      <c r="F38" s="71">
        <v>0</v>
      </c>
      <c r="G38" s="71">
        <v>0</v>
      </c>
      <c r="H38" s="71">
        <f t="shared" si="2"/>
        <v>0</v>
      </c>
      <c r="I38" s="72" t="e">
        <f t="shared" si="1"/>
        <v>#DIV/0!</v>
      </c>
      <c r="J38" s="77"/>
      <c r="K38" s="75" t="s">
        <v>355</v>
      </c>
      <c r="L38" s="75"/>
    </row>
    <row r="39" spans="2:12" ht="112.5" customHeight="1" x14ac:dyDescent="0.2">
      <c r="B39" s="54" t="s">
        <v>207</v>
      </c>
      <c r="C39" s="75" t="s">
        <v>208</v>
      </c>
      <c r="D39" s="79" t="s">
        <v>379</v>
      </c>
      <c r="E39" s="75" t="s">
        <v>296</v>
      </c>
      <c r="F39" s="71">
        <v>0</v>
      </c>
      <c r="G39" s="71">
        <v>0</v>
      </c>
      <c r="H39" s="71">
        <f t="shared" si="2"/>
        <v>0</v>
      </c>
      <c r="I39" s="72" t="e">
        <f t="shared" si="1"/>
        <v>#DIV/0!</v>
      </c>
      <c r="J39" s="77"/>
      <c r="K39" s="75" t="s">
        <v>338</v>
      </c>
      <c r="L39" s="75"/>
    </row>
    <row r="40" spans="2:12" ht="56.25" x14ac:dyDescent="0.2">
      <c r="B40" s="54" t="s">
        <v>209</v>
      </c>
      <c r="C40" s="75" t="s">
        <v>210</v>
      </c>
      <c r="D40" s="79" t="s">
        <v>379</v>
      </c>
      <c r="E40" s="75" t="s">
        <v>297</v>
      </c>
      <c r="F40" s="71">
        <v>0</v>
      </c>
      <c r="G40" s="71">
        <v>0</v>
      </c>
      <c r="H40" s="71">
        <f t="shared" si="2"/>
        <v>0</v>
      </c>
      <c r="I40" s="72" t="e">
        <f t="shared" si="1"/>
        <v>#DIV/0!</v>
      </c>
      <c r="J40" s="77"/>
      <c r="K40" s="75" t="s">
        <v>369</v>
      </c>
      <c r="L40" s="75"/>
    </row>
    <row r="41" spans="2:12" ht="96" customHeight="1" x14ac:dyDescent="0.2">
      <c r="B41" s="54" t="s">
        <v>212</v>
      </c>
      <c r="C41" s="75" t="s">
        <v>213</v>
      </c>
      <c r="D41" s="79" t="s">
        <v>379</v>
      </c>
      <c r="E41" s="75" t="s">
        <v>298</v>
      </c>
      <c r="F41" s="71">
        <v>0</v>
      </c>
      <c r="G41" s="71">
        <v>0</v>
      </c>
      <c r="H41" s="71">
        <f t="shared" si="2"/>
        <v>0</v>
      </c>
      <c r="I41" s="72" t="e">
        <f t="shared" si="1"/>
        <v>#DIV/0!</v>
      </c>
      <c r="J41" s="77"/>
      <c r="K41" s="75" t="s">
        <v>369</v>
      </c>
      <c r="L41" s="75"/>
    </row>
    <row r="42" spans="2:12" ht="51" customHeight="1" x14ac:dyDescent="0.2">
      <c r="B42" s="54" t="s">
        <v>215</v>
      </c>
      <c r="C42" s="75" t="s">
        <v>101</v>
      </c>
      <c r="D42" s="80" t="s">
        <v>379</v>
      </c>
      <c r="E42" s="75" t="s">
        <v>299</v>
      </c>
      <c r="F42" s="71">
        <v>0</v>
      </c>
      <c r="G42" s="71">
        <v>0</v>
      </c>
      <c r="H42" s="71">
        <f t="shared" si="2"/>
        <v>0</v>
      </c>
      <c r="I42" s="72" t="e">
        <f t="shared" si="1"/>
        <v>#DIV/0!</v>
      </c>
      <c r="J42" s="77"/>
      <c r="K42" s="75"/>
      <c r="L42" s="75"/>
    </row>
    <row r="43" spans="2:12" ht="168.75" customHeight="1" x14ac:dyDescent="0.2">
      <c r="B43" s="54" t="s">
        <v>2</v>
      </c>
      <c r="C43" s="75" t="s">
        <v>3</v>
      </c>
      <c r="D43" s="79" t="s">
        <v>379</v>
      </c>
      <c r="E43" s="75" t="s">
        <v>300</v>
      </c>
      <c r="F43" s="71">
        <v>0</v>
      </c>
      <c r="G43" s="71">
        <v>0</v>
      </c>
      <c r="H43" s="71">
        <f t="shared" si="2"/>
        <v>0</v>
      </c>
      <c r="I43" s="72" t="e">
        <f t="shared" si="1"/>
        <v>#DIV/0!</v>
      </c>
      <c r="J43" s="77"/>
      <c r="K43" s="75" t="s">
        <v>370</v>
      </c>
      <c r="L43" s="75"/>
    </row>
    <row r="44" spans="2:12" ht="64.5" customHeight="1" x14ac:dyDescent="0.2">
      <c r="B44" s="54" t="s">
        <v>8</v>
      </c>
      <c r="C44" s="75" t="s">
        <v>267</v>
      </c>
      <c r="D44" s="79" t="s">
        <v>379</v>
      </c>
      <c r="E44" s="75" t="s">
        <v>301</v>
      </c>
      <c r="F44" s="71">
        <v>0</v>
      </c>
      <c r="G44" s="71">
        <v>0</v>
      </c>
      <c r="H44" s="71">
        <f t="shared" si="2"/>
        <v>0</v>
      </c>
      <c r="I44" s="72" t="e">
        <f t="shared" si="1"/>
        <v>#DIV/0!</v>
      </c>
      <c r="J44" s="77"/>
      <c r="K44" s="75" t="s">
        <v>349</v>
      </c>
      <c r="L44" s="75"/>
    </row>
    <row r="45" spans="2:12" ht="64.5" customHeight="1" x14ac:dyDescent="0.2">
      <c r="B45" s="68" t="s">
        <v>10</v>
      </c>
      <c r="C45" s="76" t="s">
        <v>356</v>
      </c>
      <c r="D45" s="79" t="s">
        <v>379</v>
      </c>
      <c r="E45" s="76" t="s">
        <v>357</v>
      </c>
      <c r="F45" s="69">
        <v>0</v>
      </c>
      <c r="G45" s="69">
        <v>0</v>
      </c>
      <c r="H45" s="69">
        <f t="shared" si="2"/>
        <v>0</v>
      </c>
      <c r="I45" s="70" t="e">
        <f t="shared" si="1"/>
        <v>#DIV/0!</v>
      </c>
      <c r="J45" s="78"/>
      <c r="K45" s="76" t="s">
        <v>349</v>
      </c>
      <c r="L45" s="76"/>
    </row>
    <row r="46" spans="2:12" ht="35.25" customHeight="1" x14ac:dyDescent="0.2">
      <c r="B46" s="54" t="s">
        <v>16</v>
      </c>
      <c r="C46" s="75" t="s">
        <v>268</v>
      </c>
      <c r="D46" s="79" t="s">
        <v>379</v>
      </c>
      <c r="E46" s="75" t="s">
        <v>331</v>
      </c>
      <c r="F46" s="71">
        <v>0</v>
      </c>
      <c r="G46" s="71">
        <v>0</v>
      </c>
      <c r="H46" s="71">
        <f t="shared" si="2"/>
        <v>0</v>
      </c>
      <c r="I46" s="72" t="e">
        <f t="shared" si="1"/>
        <v>#DIV/0!</v>
      </c>
      <c r="J46" s="77"/>
      <c r="K46" s="75" t="s">
        <v>371</v>
      </c>
      <c r="L46" s="75"/>
    </row>
    <row r="47" spans="2:12" ht="51.75" customHeight="1" x14ac:dyDescent="0.2">
      <c r="B47" s="54" t="s">
        <v>220</v>
      </c>
      <c r="C47" s="75" t="s">
        <v>269</v>
      </c>
      <c r="D47" s="79" t="s">
        <v>379</v>
      </c>
      <c r="E47" s="75" t="s">
        <v>302</v>
      </c>
      <c r="F47" s="71">
        <v>0</v>
      </c>
      <c r="G47" s="71">
        <v>0</v>
      </c>
      <c r="H47" s="71">
        <f t="shared" si="2"/>
        <v>0</v>
      </c>
      <c r="I47" s="72" t="e">
        <f t="shared" si="1"/>
        <v>#DIV/0!</v>
      </c>
      <c r="J47" s="77"/>
      <c r="K47" s="75" t="s">
        <v>339</v>
      </c>
      <c r="L47" s="75"/>
    </row>
    <row r="48" spans="2:12" ht="33.75" x14ac:dyDescent="0.2">
      <c r="B48" s="54" t="s">
        <v>18</v>
      </c>
      <c r="C48" s="75" t="s">
        <v>275</v>
      </c>
      <c r="D48" s="79" t="s">
        <v>379</v>
      </c>
      <c r="E48" s="75" t="s">
        <v>303</v>
      </c>
      <c r="F48" s="71">
        <v>0</v>
      </c>
      <c r="G48" s="71">
        <v>0</v>
      </c>
      <c r="H48" s="71">
        <f t="shared" si="2"/>
        <v>0</v>
      </c>
      <c r="I48" s="72" t="e">
        <f t="shared" si="1"/>
        <v>#DIV/0!</v>
      </c>
      <c r="J48" s="77"/>
      <c r="K48" s="75" t="s">
        <v>372</v>
      </c>
      <c r="L48" s="75"/>
    </row>
    <row r="49" spans="2:12" ht="41.25" customHeight="1" x14ac:dyDescent="0.2">
      <c r="B49" s="54" t="s">
        <v>20</v>
      </c>
      <c r="C49" s="75" t="s">
        <v>276</v>
      </c>
      <c r="D49" s="79" t="s">
        <v>379</v>
      </c>
      <c r="E49" s="75" t="s">
        <v>304</v>
      </c>
      <c r="F49" s="71">
        <v>0</v>
      </c>
      <c r="G49" s="71">
        <v>0</v>
      </c>
      <c r="H49" s="71">
        <f t="shared" si="2"/>
        <v>0</v>
      </c>
      <c r="I49" s="72" t="e">
        <f t="shared" si="1"/>
        <v>#DIV/0!</v>
      </c>
      <c r="J49" s="77"/>
      <c r="K49" s="75" t="s">
        <v>373</v>
      </c>
      <c r="L49" s="75"/>
    </row>
    <row r="50" spans="2:12" ht="63" customHeight="1" x14ac:dyDescent="0.2">
      <c r="B50" s="54" t="s">
        <v>219</v>
      </c>
      <c r="C50" s="75" t="s">
        <v>270</v>
      </c>
      <c r="D50" s="79" t="s">
        <v>379</v>
      </c>
      <c r="E50" s="75" t="s">
        <v>305</v>
      </c>
      <c r="F50" s="71">
        <v>0</v>
      </c>
      <c r="G50" s="71">
        <v>0</v>
      </c>
      <c r="H50" s="71">
        <f t="shared" si="2"/>
        <v>0</v>
      </c>
      <c r="I50" s="72" t="e">
        <f t="shared" si="1"/>
        <v>#DIV/0!</v>
      </c>
      <c r="J50" s="77"/>
      <c r="K50" s="75" t="s">
        <v>372</v>
      </c>
      <c r="L50" s="75"/>
    </row>
    <row r="51" spans="2:12" ht="41.25" customHeight="1" x14ac:dyDescent="0.2">
      <c r="B51" s="54" t="s">
        <v>243</v>
      </c>
      <c r="C51" s="75" t="s">
        <v>245</v>
      </c>
      <c r="D51" s="79" t="s">
        <v>379</v>
      </c>
      <c r="E51" s="75" t="s">
        <v>306</v>
      </c>
      <c r="F51" s="71">
        <v>0</v>
      </c>
      <c r="G51" s="71">
        <v>0</v>
      </c>
      <c r="H51" s="71">
        <f t="shared" si="2"/>
        <v>0</v>
      </c>
      <c r="I51" s="72" t="e">
        <f t="shared" si="1"/>
        <v>#DIV/0!</v>
      </c>
      <c r="J51" s="77"/>
      <c r="K51" s="75" t="s">
        <v>372</v>
      </c>
      <c r="L51" s="75"/>
    </row>
    <row r="52" spans="2:12" ht="19.5" customHeight="1" x14ac:dyDescent="0.2">
      <c r="B52" s="54" t="s">
        <v>23</v>
      </c>
      <c r="C52" s="75" t="s">
        <v>24</v>
      </c>
      <c r="D52" s="79" t="s">
        <v>379</v>
      </c>
      <c r="E52" s="75" t="s">
        <v>307</v>
      </c>
      <c r="F52" s="71">
        <v>0</v>
      </c>
      <c r="G52" s="71">
        <v>0</v>
      </c>
      <c r="H52" s="71">
        <f t="shared" si="2"/>
        <v>0</v>
      </c>
      <c r="I52" s="72" t="e">
        <f t="shared" si="1"/>
        <v>#DIV/0!</v>
      </c>
      <c r="J52" s="77"/>
      <c r="K52" s="75" t="s">
        <v>372</v>
      </c>
      <c r="L52" s="75"/>
    </row>
    <row r="53" spans="2:12" ht="19.5" customHeight="1" x14ac:dyDescent="0.2">
      <c r="B53" s="50">
        <v>2</v>
      </c>
      <c r="C53" s="74" t="s">
        <v>114</v>
      </c>
      <c r="D53" s="83"/>
      <c r="E53" s="74"/>
      <c r="F53" s="51">
        <f>SUM(F54:F65)</f>
        <v>0</v>
      </c>
      <c r="G53" s="51">
        <f>SUM(G54:G65)</f>
        <v>0</v>
      </c>
      <c r="H53" s="51">
        <f>SUM(H54:H65)</f>
        <v>0</v>
      </c>
      <c r="I53" s="52" t="e">
        <f t="shared" si="1"/>
        <v>#DIV/0!</v>
      </c>
      <c r="J53" s="67"/>
      <c r="K53" s="74"/>
      <c r="L53" s="74"/>
    </row>
    <row r="54" spans="2:12" ht="64.5" customHeight="1" x14ac:dyDescent="0.2">
      <c r="B54" s="54" t="s">
        <v>28</v>
      </c>
      <c r="C54" s="75" t="s">
        <v>29</v>
      </c>
      <c r="D54" s="79" t="s">
        <v>379</v>
      </c>
      <c r="E54" s="75" t="s">
        <v>308</v>
      </c>
      <c r="F54" s="71">
        <v>0</v>
      </c>
      <c r="G54" s="71">
        <v>0</v>
      </c>
      <c r="H54" s="71">
        <f t="shared" ref="H54:H68" si="3">+F54-G54</f>
        <v>0</v>
      </c>
      <c r="I54" s="72" t="e">
        <f t="shared" si="1"/>
        <v>#DIV/0!</v>
      </c>
      <c r="J54" s="77"/>
      <c r="K54" s="75" t="s">
        <v>359</v>
      </c>
      <c r="L54" s="75"/>
    </row>
    <row r="55" spans="2:12" ht="42" customHeight="1" x14ac:dyDescent="0.2">
      <c r="B55" s="54" t="s">
        <v>30</v>
      </c>
      <c r="C55" s="75" t="s">
        <v>31</v>
      </c>
      <c r="D55" s="79" t="s">
        <v>379</v>
      </c>
      <c r="E55" s="75" t="s">
        <v>309</v>
      </c>
      <c r="F55" s="71">
        <v>0</v>
      </c>
      <c r="G55" s="71">
        <v>0</v>
      </c>
      <c r="H55" s="71">
        <f t="shared" si="3"/>
        <v>0</v>
      </c>
      <c r="I55" s="72" t="e">
        <f t="shared" si="1"/>
        <v>#DIV/0!</v>
      </c>
      <c r="J55" s="77"/>
      <c r="K55" s="75" t="s">
        <v>340</v>
      </c>
      <c r="L55" s="75"/>
    </row>
    <row r="56" spans="2:12" ht="54.75" customHeight="1" x14ac:dyDescent="0.2">
      <c r="B56" s="54" t="s">
        <v>32</v>
      </c>
      <c r="C56" s="75" t="s">
        <v>33</v>
      </c>
      <c r="D56" s="79" t="s">
        <v>379</v>
      </c>
      <c r="E56" s="75" t="s">
        <v>310</v>
      </c>
      <c r="F56" s="71">
        <v>0</v>
      </c>
      <c r="G56" s="71">
        <v>0</v>
      </c>
      <c r="H56" s="71">
        <f t="shared" si="3"/>
        <v>0</v>
      </c>
      <c r="I56" s="72" t="e">
        <f t="shared" si="1"/>
        <v>#DIV/0!</v>
      </c>
      <c r="J56" s="77"/>
      <c r="K56" s="75" t="s">
        <v>374</v>
      </c>
      <c r="L56" s="75"/>
    </row>
    <row r="57" spans="2:12" ht="53.25" customHeight="1" x14ac:dyDescent="0.2">
      <c r="B57" s="54" t="s">
        <v>35</v>
      </c>
      <c r="C57" s="75" t="s">
        <v>36</v>
      </c>
      <c r="D57" s="79" t="s">
        <v>379</v>
      </c>
      <c r="E57" s="75" t="s">
        <v>311</v>
      </c>
      <c r="F57" s="71">
        <v>0</v>
      </c>
      <c r="G57" s="71">
        <v>0</v>
      </c>
      <c r="H57" s="71">
        <f t="shared" si="3"/>
        <v>0</v>
      </c>
      <c r="I57" s="72" t="e">
        <f t="shared" si="1"/>
        <v>#DIV/0!</v>
      </c>
      <c r="J57" s="77"/>
      <c r="K57" s="75" t="s">
        <v>341</v>
      </c>
      <c r="L57" s="75"/>
    </row>
    <row r="58" spans="2:12" ht="53.25" customHeight="1" x14ac:dyDescent="0.2">
      <c r="B58" s="68" t="s">
        <v>44</v>
      </c>
      <c r="C58" s="76" t="s">
        <v>45</v>
      </c>
      <c r="D58" s="79" t="s">
        <v>379</v>
      </c>
      <c r="E58" s="76" t="s">
        <v>358</v>
      </c>
      <c r="F58" s="69">
        <v>0</v>
      </c>
      <c r="G58" s="69">
        <v>0</v>
      </c>
      <c r="H58" s="69">
        <f t="shared" si="3"/>
        <v>0</v>
      </c>
      <c r="I58" s="70" t="e">
        <f t="shared" si="1"/>
        <v>#DIV/0!</v>
      </c>
      <c r="J58" s="78"/>
      <c r="K58" s="76"/>
      <c r="L58" s="76"/>
    </row>
    <row r="59" spans="2:12" ht="77.25" customHeight="1" x14ac:dyDescent="0.2">
      <c r="B59" s="54" t="s">
        <v>49</v>
      </c>
      <c r="C59" s="75" t="s">
        <v>50</v>
      </c>
      <c r="D59" s="79" t="s">
        <v>379</v>
      </c>
      <c r="E59" s="75" t="s">
        <v>312</v>
      </c>
      <c r="F59" s="71">
        <v>0</v>
      </c>
      <c r="G59" s="71">
        <v>0</v>
      </c>
      <c r="H59" s="71">
        <f t="shared" si="3"/>
        <v>0</v>
      </c>
      <c r="I59" s="72" t="e">
        <f t="shared" si="1"/>
        <v>#DIV/0!</v>
      </c>
      <c r="J59" s="77"/>
      <c r="K59" s="75" t="s">
        <v>375</v>
      </c>
      <c r="L59" s="75"/>
    </row>
    <row r="60" spans="2:12" ht="41.25" customHeight="1" x14ac:dyDescent="0.2">
      <c r="B60" s="54" t="s">
        <v>51</v>
      </c>
      <c r="C60" s="75" t="s">
        <v>52</v>
      </c>
      <c r="D60" s="79" t="s">
        <v>379</v>
      </c>
      <c r="E60" s="75" t="s">
        <v>313</v>
      </c>
      <c r="F60" s="71">
        <v>0</v>
      </c>
      <c r="G60" s="71">
        <v>0</v>
      </c>
      <c r="H60" s="71">
        <f t="shared" si="3"/>
        <v>0</v>
      </c>
      <c r="I60" s="72" t="e">
        <f t="shared" si="1"/>
        <v>#DIV/0!</v>
      </c>
      <c r="J60" s="77"/>
      <c r="K60" s="75" t="s">
        <v>375</v>
      </c>
      <c r="L60" s="75"/>
    </row>
    <row r="61" spans="2:12" ht="33.75" x14ac:dyDescent="0.2">
      <c r="B61" s="54" t="s">
        <v>54</v>
      </c>
      <c r="C61" s="75" t="s">
        <v>272</v>
      </c>
      <c r="D61" s="79" t="s">
        <v>379</v>
      </c>
      <c r="E61" s="75" t="s">
        <v>314</v>
      </c>
      <c r="F61" s="71">
        <v>0</v>
      </c>
      <c r="G61" s="71">
        <v>0</v>
      </c>
      <c r="H61" s="71">
        <f t="shared" si="3"/>
        <v>0</v>
      </c>
      <c r="I61" s="72" t="e">
        <f t="shared" si="1"/>
        <v>#DIV/0!</v>
      </c>
      <c r="J61" s="77"/>
      <c r="K61" s="75" t="s">
        <v>376</v>
      </c>
      <c r="L61" s="75"/>
    </row>
    <row r="62" spans="2:12" ht="45" customHeight="1" x14ac:dyDescent="0.2">
      <c r="B62" s="54" t="s">
        <v>246</v>
      </c>
      <c r="C62" s="75" t="s">
        <v>273</v>
      </c>
      <c r="D62" s="79" t="s">
        <v>379</v>
      </c>
      <c r="E62" s="75" t="s">
        <v>315</v>
      </c>
      <c r="F62" s="71">
        <v>0</v>
      </c>
      <c r="G62" s="71">
        <v>0</v>
      </c>
      <c r="H62" s="71">
        <f t="shared" si="3"/>
        <v>0</v>
      </c>
      <c r="I62" s="72" t="e">
        <f t="shared" si="1"/>
        <v>#DIV/0!</v>
      </c>
      <c r="J62" s="77"/>
      <c r="K62" s="75" t="s">
        <v>343</v>
      </c>
      <c r="L62" s="75"/>
    </row>
    <row r="63" spans="2:12" ht="64.5" customHeight="1" x14ac:dyDescent="0.2">
      <c r="B63" s="54" t="s">
        <v>56</v>
      </c>
      <c r="C63" s="75" t="s">
        <v>57</v>
      </c>
      <c r="D63" s="79" t="s">
        <v>379</v>
      </c>
      <c r="E63" s="75" t="s">
        <v>316</v>
      </c>
      <c r="F63" s="71">
        <v>0</v>
      </c>
      <c r="G63" s="71">
        <v>0</v>
      </c>
      <c r="H63" s="71">
        <f t="shared" si="3"/>
        <v>0</v>
      </c>
      <c r="I63" s="72" t="e">
        <f t="shared" si="1"/>
        <v>#DIV/0!</v>
      </c>
      <c r="J63" s="77"/>
      <c r="K63" s="75" t="s">
        <v>342</v>
      </c>
      <c r="L63" s="75"/>
    </row>
    <row r="64" spans="2:12" ht="42" customHeight="1" x14ac:dyDescent="0.2">
      <c r="B64" s="54" t="s">
        <v>61</v>
      </c>
      <c r="C64" s="75" t="s">
        <v>62</v>
      </c>
      <c r="D64" s="79" t="s">
        <v>379</v>
      </c>
      <c r="E64" s="75" t="s">
        <v>317</v>
      </c>
      <c r="F64" s="71">
        <v>0</v>
      </c>
      <c r="G64" s="71">
        <v>0</v>
      </c>
      <c r="H64" s="71">
        <f t="shared" si="3"/>
        <v>0</v>
      </c>
      <c r="I64" s="72" t="e">
        <f t="shared" si="1"/>
        <v>#DIV/0!</v>
      </c>
      <c r="J64" s="77"/>
      <c r="K64" s="75" t="s">
        <v>344</v>
      </c>
      <c r="L64" s="75"/>
    </row>
    <row r="65" spans="2:12" ht="52.5" customHeight="1" x14ac:dyDescent="0.2">
      <c r="B65" s="54" t="s">
        <v>63</v>
      </c>
      <c r="C65" s="75" t="s">
        <v>274</v>
      </c>
      <c r="D65" s="79" t="s">
        <v>379</v>
      </c>
      <c r="E65" s="75" t="s">
        <v>318</v>
      </c>
      <c r="F65" s="71">
        <v>0</v>
      </c>
      <c r="G65" s="71">
        <v>0</v>
      </c>
      <c r="H65" s="71">
        <f t="shared" si="3"/>
        <v>0</v>
      </c>
      <c r="I65" s="72" t="e">
        <f t="shared" si="1"/>
        <v>#DIV/0!</v>
      </c>
      <c r="J65" s="77"/>
      <c r="K65" s="75" t="s">
        <v>377</v>
      </c>
      <c r="L65" s="75"/>
    </row>
    <row r="66" spans="2:12" ht="63" customHeight="1" x14ac:dyDescent="0.2">
      <c r="B66" s="54" t="s">
        <v>228</v>
      </c>
      <c r="C66" s="75" t="s">
        <v>229</v>
      </c>
      <c r="D66" s="79" t="s">
        <v>379</v>
      </c>
      <c r="E66" s="75" t="s">
        <v>319</v>
      </c>
      <c r="F66" s="71">
        <v>0</v>
      </c>
      <c r="G66" s="71">
        <v>0</v>
      </c>
      <c r="H66" s="71">
        <f t="shared" si="3"/>
        <v>0</v>
      </c>
      <c r="I66" s="72" t="e">
        <f t="shared" si="1"/>
        <v>#DIV/0!</v>
      </c>
      <c r="J66" s="77"/>
      <c r="K66" s="75" t="s">
        <v>343</v>
      </c>
      <c r="L66" s="75"/>
    </row>
    <row r="67" spans="2:12" ht="50.25" customHeight="1" x14ac:dyDescent="0.2">
      <c r="B67" s="54" t="s">
        <v>65</v>
      </c>
      <c r="C67" s="75" t="s">
        <v>66</v>
      </c>
      <c r="D67" s="79" t="s">
        <v>379</v>
      </c>
      <c r="E67" s="75" t="s">
        <v>320</v>
      </c>
      <c r="F67" s="71">
        <v>0</v>
      </c>
      <c r="G67" s="71">
        <v>0</v>
      </c>
      <c r="H67" s="71">
        <f t="shared" si="3"/>
        <v>0</v>
      </c>
      <c r="I67" s="72" t="e">
        <f t="shared" si="1"/>
        <v>#DIV/0!</v>
      </c>
      <c r="J67" s="77"/>
      <c r="K67" s="75" t="s">
        <v>377</v>
      </c>
      <c r="L67" s="75"/>
    </row>
    <row r="68" spans="2:12" ht="22.5" x14ac:dyDescent="0.2">
      <c r="B68" s="54" t="s">
        <v>67</v>
      </c>
      <c r="C68" s="75" t="s">
        <v>68</v>
      </c>
      <c r="D68" s="79" t="s">
        <v>379</v>
      </c>
      <c r="E68" s="75" t="s">
        <v>321</v>
      </c>
      <c r="F68" s="71">
        <v>0</v>
      </c>
      <c r="G68" s="71">
        <v>0</v>
      </c>
      <c r="H68" s="71">
        <f t="shared" si="3"/>
        <v>0</v>
      </c>
      <c r="I68" s="72" t="e">
        <f t="shared" si="1"/>
        <v>#DIV/0!</v>
      </c>
      <c r="J68" s="77"/>
      <c r="K68" s="75"/>
      <c r="L68" s="75"/>
    </row>
    <row r="69" spans="2:12" ht="19.5" customHeight="1" x14ac:dyDescent="0.2">
      <c r="B69" s="50" t="s">
        <v>120</v>
      </c>
      <c r="C69" s="74" t="s">
        <v>107</v>
      </c>
      <c r="D69" s="83"/>
      <c r="E69" s="55"/>
      <c r="F69" s="51">
        <f>SUM(F72:F72)</f>
        <v>0</v>
      </c>
      <c r="G69" s="51">
        <f>SUM(G72:G72)</f>
        <v>0</v>
      </c>
      <c r="H69" s="51">
        <f>SUM(H72:H72)</f>
        <v>0</v>
      </c>
      <c r="I69" s="52" t="e">
        <f t="shared" si="1"/>
        <v>#DIV/0!</v>
      </c>
      <c r="J69" s="67"/>
      <c r="K69" s="55"/>
      <c r="L69" s="55"/>
    </row>
    <row r="70" spans="2:12" ht="29.25" customHeight="1" x14ac:dyDescent="0.2">
      <c r="B70" s="54" t="s">
        <v>71</v>
      </c>
      <c r="C70" s="75" t="s">
        <v>322</v>
      </c>
      <c r="D70" s="79" t="s">
        <v>379</v>
      </c>
      <c r="E70" s="75" t="s">
        <v>323</v>
      </c>
      <c r="F70" s="71">
        <v>0</v>
      </c>
      <c r="G70" s="71">
        <v>0</v>
      </c>
      <c r="H70" s="71">
        <f t="shared" ref="H70:H72" si="4">+F70-G70</f>
        <v>0</v>
      </c>
      <c r="I70" s="72" t="e">
        <f t="shared" si="1"/>
        <v>#DIV/0!</v>
      </c>
      <c r="J70" s="77"/>
      <c r="K70" s="75" t="s">
        <v>345</v>
      </c>
      <c r="L70" s="75"/>
    </row>
    <row r="71" spans="2:12" ht="45" x14ac:dyDescent="0.2">
      <c r="B71" s="68" t="s">
        <v>73</v>
      </c>
      <c r="C71" s="75" t="s">
        <v>362</v>
      </c>
      <c r="D71" s="79" t="s">
        <v>379</v>
      </c>
      <c r="E71" s="75" t="s">
        <v>363</v>
      </c>
      <c r="F71" s="71">
        <v>0</v>
      </c>
      <c r="G71" s="71">
        <v>0</v>
      </c>
      <c r="H71" s="71">
        <f t="shared" si="4"/>
        <v>0</v>
      </c>
      <c r="I71" s="72" t="e">
        <f t="shared" si="1"/>
        <v>#DIV/0!</v>
      </c>
      <c r="J71" s="75" t="s">
        <v>364</v>
      </c>
      <c r="K71" s="75" t="s">
        <v>345</v>
      </c>
      <c r="L71" s="75"/>
    </row>
    <row r="72" spans="2:12" ht="39" customHeight="1" x14ac:dyDescent="0.2">
      <c r="B72" s="54" t="s">
        <v>254</v>
      </c>
      <c r="C72" s="75" t="s">
        <v>255</v>
      </c>
      <c r="D72" s="79" t="s">
        <v>379</v>
      </c>
      <c r="E72" s="75" t="s">
        <v>324</v>
      </c>
      <c r="F72" s="71">
        <v>0</v>
      </c>
      <c r="G72" s="71">
        <v>0</v>
      </c>
      <c r="H72" s="71">
        <f t="shared" si="4"/>
        <v>0</v>
      </c>
      <c r="I72" s="72" t="e">
        <f t="shared" si="1"/>
        <v>#DIV/0!</v>
      </c>
      <c r="J72" s="77"/>
      <c r="K72" s="75" t="s">
        <v>350</v>
      </c>
      <c r="L72" s="75"/>
    </row>
    <row r="73" spans="2:12" ht="19.5" customHeight="1" x14ac:dyDescent="0.2">
      <c r="B73" s="50">
        <v>6</v>
      </c>
      <c r="C73" s="74" t="s">
        <v>115</v>
      </c>
      <c r="D73" s="83"/>
      <c r="E73" s="74"/>
      <c r="F73" s="51">
        <f>SUM(F74:F79)</f>
        <v>0</v>
      </c>
      <c r="G73" s="51">
        <f>SUM(G74:G79)</f>
        <v>0</v>
      </c>
      <c r="H73" s="51">
        <f>SUM(H74:H79)</f>
        <v>0</v>
      </c>
      <c r="I73" s="52" t="e">
        <f t="shared" ref="I73:I79" si="5">+F73/G73-1</f>
        <v>#DIV/0!</v>
      </c>
      <c r="J73" s="67"/>
      <c r="K73" s="74"/>
      <c r="L73" s="74"/>
    </row>
    <row r="74" spans="2:12" ht="43.5" customHeight="1" x14ac:dyDescent="0.2">
      <c r="B74" s="54" t="s">
        <v>87</v>
      </c>
      <c r="C74" s="75" t="s">
        <v>102</v>
      </c>
      <c r="D74" s="79" t="s">
        <v>379</v>
      </c>
      <c r="E74" s="75" t="s">
        <v>325</v>
      </c>
      <c r="F74" s="71">
        <v>0</v>
      </c>
      <c r="G74" s="71">
        <v>0</v>
      </c>
      <c r="H74" s="71">
        <f t="shared" ref="H74:H79" si="6">+F74-G74</f>
        <v>0</v>
      </c>
      <c r="I74" s="72" t="e">
        <f t="shared" si="5"/>
        <v>#DIV/0!</v>
      </c>
      <c r="J74" s="77"/>
      <c r="K74" s="75" t="s">
        <v>346</v>
      </c>
      <c r="L74" s="75"/>
    </row>
    <row r="75" spans="2:12" ht="63" customHeight="1" x14ac:dyDescent="0.2">
      <c r="B75" s="54" t="s">
        <v>258</v>
      </c>
      <c r="C75" s="75" t="s">
        <v>259</v>
      </c>
      <c r="D75" s="79" t="s">
        <v>379</v>
      </c>
      <c r="E75" s="75" t="s">
        <v>326</v>
      </c>
      <c r="F75" s="71">
        <v>0</v>
      </c>
      <c r="G75" s="71">
        <v>0</v>
      </c>
      <c r="H75" s="71">
        <f t="shared" si="6"/>
        <v>0</v>
      </c>
      <c r="I75" s="72" t="e">
        <f t="shared" si="5"/>
        <v>#DIV/0!</v>
      </c>
      <c r="J75" s="77"/>
      <c r="K75" s="75" t="s">
        <v>351</v>
      </c>
      <c r="L75" s="75"/>
    </row>
    <row r="76" spans="2:12" ht="51.75" customHeight="1" x14ac:dyDescent="0.2">
      <c r="B76" s="54" t="s">
        <v>91</v>
      </c>
      <c r="C76" s="75" t="s">
        <v>116</v>
      </c>
      <c r="D76" s="79" t="s">
        <v>379</v>
      </c>
      <c r="E76" s="75" t="s">
        <v>327</v>
      </c>
      <c r="F76" s="71">
        <v>0</v>
      </c>
      <c r="G76" s="71">
        <v>0</v>
      </c>
      <c r="H76" s="71">
        <f t="shared" si="6"/>
        <v>0</v>
      </c>
      <c r="I76" s="72" t="e">
        <f t="shared" si="5"/>
        <v>#DIV/0!</v>
      </c>
      <c r="J76" s="77"/>
      <c r="K76" s="75" t="s">
        <v>347</v>
      </c>
      <c r="L76" s="75"/>
    </row>
    <row r="77" spans="2:12" ht="22.5" x14ac:dyDescent="0.2">
      <c r="B77" s="54" t="s">
        <v>93</v>
      </c>
      <c r="C77" s="75" t="s">
        <v>123</v>
      </c>
      <c r="D77" s="79" t="s">
        <v>379</v>
      </c>
      <c r="E77" s="75" t="s">
        <v>328</v>
      </c>
      <c r="F77" s="71">
        <v>0</v>
      </c>
      <c r="G77" s="71">
        <v>0</v>
      </c>
      <c r="H77" s="71">
        <f t="shared" si="6"/>
        <v>0</v>
      </c>
      <c r="I77" s="72" t="e">
        <f t="shared" si="5"/>
        <v>#DIV/0!</v>
      </c>
      <c r="J77" s="77"/>
      <c r="K77" s="75" t="s">
        <v>355</v>
      </c>
      <c r="L77" s="75"/>
    </row>
    <row r="78" spans="2:12" ht="78.75" customHeight="1" x14ac:dyDescent="0.2">
      <c r="B78" s="54" t="s">
        <v>233</v>
      </c>
      <c r="C78" s="75" t="s">
        <v>234</v>
      </c>
      <c r="D78" s="79" t="s">
        <v>379</v>
      </c>
      <c r="E78" s="75" t="s">
        <v>329</v>
      </c>
      <c r="F78" s="71">
        <v>0</v>
      </c>
      <c r="G78" s="71">
        <v>0</v>
      </c>
      <c r="H78" s="71">
        <f t="shared" si="6"/>
        <v>0</v>
      </c>
      <c r="I78" s="72" t="e">
        <f t="shared" si="5"/>
        <v>#DIV/0!</v>
      </c>
      <c r="J78" s="77"/>
      <c r="K78" s="75" t="s">
        <v>352</v>
      </c>
      <c r="L78" s="75"/>
    </row>
    <row r="79" spans="2:12" ht="57" customHeight="1" x14ac:dyDescent="0.2">
      <c r="B79" s="54" t="s">
        <v>271</v>
      </c>
      <c r="C79" s="75" t="s">
        <v>124</v>
      </c>
      <c r="D79" s="79" t="s">
        <v>379</v>
      </c>
      <c r="E79" s="75" t="s">
        <v>330</v>
      </c>
      <c r="F79" s="71">
        <v>0</v>
      </c>
      <c r="G79" s="71">
        <v>0</v>
      </c>
      <c r="H79" s="71">
        <f t="shared" si="6"/>
        <v>0</v>
      </c>
      <c r="I79" s="72" t="e">
        <f t="shared" si="5"/>
        <v>#DIV/0!</v>
      </c>
      <c r="J79" s="77"/>
      <c r="K79" s="75" t="s">
        <v>353</v>
      </c>
      <c r="L79" s="75"/>
    </row>
    <row r="81" spans="3:9" x14ac:dyDescent="0.2">
      <c r="C81" s="65" t="s">
        <v>332</v>
      </c>
      <c r="D81" s="65"/>
    </row>
    <row r="82" spans="3:9" ht="25.5" x14ac:dyDescent="0.2">
      <c r="C82" s="65" t="s">
        <v>333</v>
      </c>
      <c r="D82" s="65"/>
      <c r="F82" s="14"/>
      <c r="G82" s="14"/>
      <c r="H82" s="14"/>
      <c r="I82" s="15"/>
    </row>
    <row r="83" spans="3:9" x14ac:dyDescent="0.2">
      <c r="F83" s="16"/>
      <c r="G83" s="16"/>
      <c r="H83" s="16"/>
      <c r="I83" s="17"/>
    </row>
    <row r="85" spans="3:9" x14ac:dyDescent="0.2">
      <c r="F85" s="16"/>
      <c r="G85" s="16"/>
      <c r="H85" s="16"/>
    </row>
    <row r="87" spans="3:9" x14ac:dyDescent="0.2">
      <c r="F87" s="16"/>
      <c r="G87" s="16"/>
      <c r="H87" s="16"/>
      <c r="I87" s="17"/>
    </row>
    <row r="89" spans="3:9" x14ac:dyDescent="0.2">
      <c r="I89" s="18"/>
    </row>
    <row r="90" spans="3:9" x14ac:dyDescent="0.2">
      <c r="F90" s="14"/>
      <c r="G90" s="14"/>
      <c r="H90" s="14"/>
      <c r="I90" s="15"/>
    </row>
  </sheetData>
  <autoFilter ref="B6:L79"/>
  <mergeCells count="3">
    <mergeCell ref="B2:I2"/>
    <mergeCell ref="B3:I3"/>
    <mergeCell ref="B4:I4"/>
  </mergeCells>
  <printOptions horizontalCentered="1"/>
  <pageMargins left="0.47244094488188981" right="0.27559055118110237" top="0.15748031496062992" bottom="0.43307086614173229" header="0" footer="0"/>
  <pageSetup scale="75" firstPageNumber="54" fitToHeight="0" orientation="portrait" useFirstPageNumber="1" r:id="rId1"/>
  <headerFooter alignWithMargins="0">
    <oddFooter>&amp;R&amp;12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00B1EBAC9608746A03E54D810261FE3" ma:contentTypeVersion="2" ma:contentTypeDescription="Crear nuevo documento." ma:contentTypeScope="" ma:versionID="b074b07db78457deb1ca3adecdf634ea">
  <xsd:schema xmlns:xsd="http://www.w3.org/2001/XMLSchema" xmlns:xs="http://www.w3.org/2001/XMLSchema" xmlns:p="http://schemas.microsoft.com/office/2006/metadata/properties" xmlns:ns2="cd5e849a-c218-4d82-870e-2a39b48a01b7" xmlns:ns3="dbb02e33-bfb5-405a-9ed6-7a97e7856582" targetNamespace="http://schemas.microsoft.com/office/2006/metadata/properties" ma:root="true" ma:fieldsID="a8cf61cf29c346d78a353c42bc6c4784" ns2:_="" ns3:_="">
    <xsd:import namespace="cd5e849a-c218-4d82-870e-2a39b48a01b7"/>
    <xsd:import namespace="dbb02e33-bfb5-405a-9ed6-7a97e7856582"/>
    <xsd:element name="properties">
      <xsd:complexType>
        <xsd:sequence>
          <xsd:element name="documentManagement">
            <xsd:complexType>
              <xsd:all>
                <xsd:element ref="ns2:SharedWithUsers" minOccurs="0"/>
                <xsd:element ref="ns3:An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b02e33-bfb5-405a-9ed6-7a97e7856582" elementFormDefault="qualified">
    <xsd:import namespace="http://schemas.microsoft.com/office/2006/documentManagement/types"/>
    <xsd:import namespace="http://schemas.microsoft.com/office/infopath/2007/PartnerControls"/>
    <xsd:element name="Anno" ma:index="9" nillable="true" ma:displayName="Año" ma:format="Dropdown" ma:internalName="Anno">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Anno xmlns="dbb02e33-bfb5-405a-9ed6-7a97e7856582">2009</Anno>
  </documentManagement>
</p:properties>
</file>

<file path=customXml/itemProps1.xml><?xml version="1.0" encoding="utf-8"?>
<ds:datastoreItem xmlns:ds="http://schemas.openxmlformats.org/officeDocument/2006/customXml" ds:itemID="{67C86BCD-9191-4937-AC52-30F6B479457A}"/>
</file>

<file path=customXml/itemProps2.xml><?xml version="1.0" encoding="utf-8"?>
<ds:datastoreItem xmlns:ds="http://schemas.openxmlformats.org/officeDocument/2006/customXml" ds:itemID="{B4696A6F-1168-4183-8478-21375CD73FF9}"/>
</file>

<file path=customXml/itemProps3.xml><?xml version="1.0" encoding="utf-8"?>
<ds:datastoreItem xmlns:ds="http://schemas.openxmlformats.org/officeDocument/2006/customXml" ds:itemID="{11ED5735-924B-4076-852E-C6D3CFA38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Presupuesto Detallado)</vt:lpstr>
      <vt:lpstr>Observaciones recibidas</vt:lpstr>
      <vt:lpstr>Principales Rubros BCCR</vt:lpstr>
      <vt:lpstr>'Observaciones recibidas'!Área_de_impresión</vt:lpstr>
      <vt:lpstr>'Presupuesto Detallado)'!Área_de_impresión</vt:lpstr>
      <vt:lpstr>'Principales Rubros BCCR'!Área_de_impresión</vt:lpstr>
      <vt:lpstr>'Observaciones recibidas'!Títulos_a_imprimir</vt:lpstr>
      <vt:lpstr>'Presupuesto Detallado)'!Títulos_a_imprimir</vt:lpstr>
      <vt:lpstr>'Principales Rubros BCCR'!Títulos_a_imprimir</vt:lpstr>
    </vt:vector>
  </TitlesOfParts>
  <Company>SUGEF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 del envío a consulta del presupuesto 2021 de SUGESE (matriz)</dc:title>
  <dc:creator>Alexander Arriola</dc:creator>
  <cp:lastModifiedBy>SOLANO LOPEZ WILBERTH FRANCISCO</cp:lastModifiedBy>
  <cp:lastPrinted>2019-07-29T22:31:02Z</cp:lastPrinted>
  <dcterms:created xsi:type="dcterms:W3CDTF">2002-08-01T17:03:10Z</dcterms:created>
  <dcterms:modified xsi:type="dcterms:W3CDTF">2020-08-20T17:53:52Z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0x010100C00B1EBAC9608746A03E54D810261FE3</vt:lpwstr>
  </property>
</Properties>
</file>