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ccr-my.sharepoint.com/personal/ucananjj_bccr_fi_cr/Documents/Escritorio/"/>
    </mc:Choice>
  </mc:AlternateContent>
  <xr:revisionPtr revIDLastSave="0" documentId="8_{DEA25FFC-EEBF-447F-88CF-0F6D3EB8C4D9}" xr6:coauthVersionLast="47" xr6:coauthVersionMax="47" xr10:uidLastSave="{00000000-0000-0000-0000-000000000000}"/>
  <workbookProtection workbookAlgorithmName="SHA-512" workbookHashValue="+DBzgs/8tDJGl3EZHgy2MH2oKkJ3r8Hg/teEZZL0CJrU/3yOaQdn0neoiw1rQFfQ4yRstU8gS5fTpQWHdpxKJA==" workbookSaltValue="nmVSIyf9MyUpt1sKAhBrnw==" workbookSpinCount="100000" lockStructure="1"/>
  <bookViews>
    <workbookView xWindow="-120" yWindow="-120" windowWidth="29040" windowHeight="15720" xr2:uid="{D00F6F8D-E396-4A5B-B906-939B12D740D6}"/>
  </bookViews>
  <sheets>
    <sheet name="SUGES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2" l="1"/>
  <c r="G62" i="2"/>
  <c r="E65" i="2" l="1"/>
  <c r="E60" i="2"/>
  <c r="E46" i="2"/>
  <c r="E23" i="2"/>
  <c r="E5" i="2"/>
  <c r="E74" i="2" l="1"/>
  <c r="G64" i="2"/>
  <c r="G63" i="2"/>
  <c r="F62" i="2"/>
  <c r="G51" i="2"/>
  <c r="G50" i="2"/>
  <c r="G49" i="2"/>
  <c r="F45" i="2"/>
  <c r="G43" i="2"/>
  <c r="F22" i="2"/>
  <c r="F58" i="2"/>
  <c r="F50" i="2"/>
  <c r="F68" i="2"/>
  <c r="G72" i="2"/>
  <c r="G71" i="2"/>
  <c r="G70" i="2"/>
  <c r="G69" i="2"/>
  <c r="G67" i="2"/>
  <c r="G66" i="2"/>
  <c r="F63" i="2"/>
  <c r="G57" i="2"/>
  <c r="G56" i="2"/>
  <c r="G55" i="2"/>
  <c r="G54" i="2"/>
  <c r="G53" i="2"/>
  <c r="G52" i="2"/>
  <c r="G48" i="2"/>
  <c r="G47" i="2"/>
  <c r="F49" i="2"/>
  <c r="G45" i="2"/>
  <c r="G44" i="2"/>
  <c r="G42" i="2"/>
  <c r="G41" i="2"/>
  <c r="G40" i="2"/>
  <c r="G39" i="2"/>
  <c r="G38" i="2"/>
  <c r="G37" i="2"/>
  <c r="G36" i="2"/>
  <c r="G35" i="2"/>
  <c r="G34" i="2"/>
  <c r="G33" i="2"/>
  <c r="G31" i="2"/>
  <c r="G30" i="2"/>
  <c r="G29" i="2"/>
  <c r="G28" i="2"/>
  <c r="G27" i="2"/>
  <c r="G26" i="2"/>
  <c r="G25" i="2"/>
  <c r="G24" i="2"/>
  <c r="G21" i="2"/>
  <c r="G20" i="2"/>
  <c r="G19" i="2"/>
  <c r="G18" i="2"/>
  <c r="G17" i="2"/>
  <c r="G16" i="2"/>
  <c r="G15" i="2"/>
  <c r="G14" i="2"/>
  <c r="G13" i="2"/>
  <c r="G12" i="2"/>
  <c r="G11" i="2"/>
  <c r="G10" i="2"/>
  <c r="G9" i="2"/>
  <c r="G8" i="2"/>
  <c r="G7" i="2"/>
  <c r="G6" i="2"/>
  <c r="F72" i="2"/>
  <c r="F71" i="2"/>
  <c r="F70" i="2"/>
  <c r="F69" i="2"/>
  <c r="F67" i="2"/>
  <c r="F66" i="2"/>
  <c r="F64" i="2"/>
  <c r="F60" i="2" s="1"/>
  <c r="F59" i="2"/>
  <c r="F57" i="2"/>
  <c r="F56" i="2"/>
  <c r="F55" i="2"/>
  <c r="F54" i="2"/>
  <c r="F53" i="2"/>
  <c r="F52" i="2"/>
  <c r="F51" i="2"/>
  <c r="F48" i="2"/>
  <c r="F47" i="2"/>
  <c r="F44" i="2"/>
  <c r="F43" i="2"/>
  <c r="F42" i="2"/>
  <c r="F41" i="2"/>
  <c r="F40" i="2"/>
  <c r="F39" i="2"/>
  <c r="F38" i="2"/>
  <c r="F37" i="2"/>
  <c r="F36" i="2"/>
  <c r="F35" i="2"/>
  <c r="F34" i="2"/>
  <c r="F32" i="2"/>
  <c r="F31" i="2"/>
  <c r="F30" i="2"/>
  <c r="F29" i="2"/>
  <c r="F28" i="2"/>
  <c r="F27" i="2"/>
  <c r="F26" i="2"/>
  <c r="F25" i="2"/>
  <c r="F24" i="2"/>
  <c r="F21" i="2"/>
  <c r="F20" i="2"/>
  <c r="F19" i="2"/>
  <c r="F18" i="2"/>
  <c r="F17" i="2"/>
  <c r="F16" i="2"/>
  <c r="F15" i="2"/>
  <c r="F14" i="2"/>
  <c r="F13" i="2"/>
  <c r="F12" i="2"/>
  <c r="F11" i="2"/>
  <c r="F10" i="2"/>
  <c r="F9" i="2"/>
  <c r="F8" i="2"/>
  <c r="F7" i="2"/>
  <c r="F6" i="2"/>
  <c r="D5" i="2"/>
  <c r="D65" i="2"/>
  <c r="D46" i="2"/>
  <c r="D23" i="2"/>
  <c r="G22" i="2" l="1"/>
  <c r="F46" i="2"/>
  <c r="G46" i="2"/>
  <c r="F65" i="2"/>
  <c r="F23" i="2"/>
  <c r="F5" i="2"/>
  <c r="G65" i="2"/>
  <c r="G60" i="2"/>
  <c r="G23" i="2"/>
  <c r="G5" i="2"/>
  <c r="D74" i="2"/>
  <c r="G74" i="2" l="1"/>
  <c r="F74" i="2"/>
</calcChain>
</file>

<file path=xl/sharedStrings.xml><?xml version="1.0" encoding="utf-8"?>
<sst xmlns="http://schemas.openxmlformats.org/spreadsheetml/2006/main" count="211" uniqueCount="210">
  <si>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</si>
  <si>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</si>
  <si>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</si>
  <si>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</si>
  <si>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</si>
  <si>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</si>
  <si>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</si>
  <si>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</si>
  <si>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</si>
  <si>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</si>
  <si>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</si>
  <si>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</si>
  <si>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</si>
  <si>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</si>
  <si>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</si>
  <si>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</si>
  <si>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</si>
  <si>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</si>
  <si>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</si>
  <si>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</si>
  <si>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</si>
  <si>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</si>
  <si>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</si>
  <si>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</si>
  <si>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</si>
  <si>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</si>
  <si>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</si>
  <si>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</si>
  <si>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</si>
  <si>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</si>
  <si>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</si>
  <si>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</si>
  <si>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</si>
  <si>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</si>
  <si>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</si>
  <si>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</si>
  <si>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</si>
  <si>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</si>
  <si>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</si>
  <si>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</si>
  <si>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</si>
  <si>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</si>
  <si>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</si>
  <si>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</si>
  <si>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</si>
  <si>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</si>
  <si>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</si>
  <si>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</si>
  <si>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</si>
  <si>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</si>
  <si>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</si>
  <si>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</si>
  <si>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</si>
  <si>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</si>
  <si>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</si>
  <si>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</si>
  <si>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</si>
  <si>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</si>
  <si>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</si>
  <si>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1 01 99</t>
  </si>
  <si>
    <t>Otros alquileres</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</si>
  <si>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</si>
  <si>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</si>
  <si>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</si>
  <si>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</si>
  <si>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</si>
  <si>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</si>
  <si>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1.03.01</t>
  </si>
  <si>
    <t>Información</t>
  </si>
  <si>
    <t>1.03.03</t>
  </si>
  <si>
    <t>Impresión, encuadernación y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</si>
  <si>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</si>
  <si>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</si>
  <si>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</si>
  <si>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</si>
  <si>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</si>
  <si>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Médicos</t>
  </si>
  <si>
    <t>1.04.02</t>
  </si>
  <si>
    <t>Servicios Jurídicos</t>
  </si>
  <si>
    <t>Incluye los pagos por servicios profesionales y técnicos para elaborar trabajos en el campo de la abogacía y el notariado.</t>
  </si>
  <si>
    <t>1.04.04</t>
  </si>
  <si>
    <t>Servicios de gestión de Apoyo (Consultorías)</t>
  </si>
  <si>
    <t>Servicios de gestión de Apoyo (Serv. Adm BCCR)</t>
  </si>
  <si>
    <t>Corresponde a los servicios administrativos que brinda el BCCR a las ODMs</t>
  </si>
  <si>
    <t>1.04.05</t>
  </si>
  <si>
    <t>Servicio de desarrollo de sistemas informáticos</t>
  </si>
  <si>
    <t>1.04.06</t>
  </si>
  <si>
    <t>Servicios Generales</t>
  </si>
  <si>
    <t>Incluye los gastos por concepto de servicios misceláneos acontratados con personas físicas o jurídicas, para que realicen trabajos de apoyo a las actividades sustantivas de la institución, tales como servicios de vigilancia, de aseo y limpieza, de confección, de lavandería y otros servicios de naturaleza manual.</t>
  </si>
  <si>
    <t>1.04.99</t>
  </si>
  <si>
    <t>Otros servicios de gestión y apoyo</t>
  </si>
  <si>
    <t>1.05.02</t>
  </si>
  <si>
    <t>Viáticos dentro del país</t>
  </si>
  <si>
    <t>1.05.03</t>
  </si>
  <si>
    <t>Transporte en el exterior</t>
  </si>
  <si>
    <t>1.05.04</t>
  </si>
  <si>
    <t>Viáticos en el exterior</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</si>
  <si>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</si>
  <si>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</si>
  <si>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</si>
  <si>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</si>
  <si>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</si>
  <si>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1.07.02</t>
  </si>
  <si>
    <t>Actividades de protocolo</t>
  </si>
  <si>
    <t>1.08.07</t>
  </si>
  <si>
    <t>Mantenimiento y reparación de equipo y mobiliario de oficina</t>
  </si>
  <si>
    <t>1.09.99</t>
  </si>
  <si>
    <t>Otros Impuestos</t>
  </si>
  <si>
    <t>Incluye la compra de especies fiscales, el pago de impuestos sobre la propiedad de vehículos y cualquier otra erogación por concepto de impuestos no considerados en los renglones anteriores.</t>
  </si>
  <si>
    <t>MATERIALES Y SUMINISTROS</t>
  </si>
  <si>
    <t>2.01.02</t>
  </si>
  <si>
    <t>Productos farmacéuticos y medicinales</t>
  </si>
  <si>
    <t>2.01.04</t>
  </si>
  <si>
    <t>Tintas, pinturas y diluyentes</t>
  </si>
  <si>
    <t>2.04.02</t>
  </si>
  <si>
    <t>Repuestos y accesorios</t>
  </si>
  <si>
    <t>2.99.01</t>
  </si>
  <si>
    <t>Útiles y materiales de oficina y cómputo</t>
  </si>
  <si>
    <t>Comprende la adquisición de artículos que se requieren para realizar labores de oficina, de cómputo</t>
  </si>
  <si>
    <t>2.99.02</t>
  </si>
  <si>
    <t>Útiles y materiales médico hospitalario</t>
  </si>
  <si>
    <t>2.99.03</t>
  </si>
  <si>
    <t xml:space="preserve">Productos de papel, cartón e impresos </t>
  </si>
  <si>
    <t>2.99.04</t>
  </si>
  <si>
    <t>Textiles y vestuario</t>
  </si>
  <si>
    <t>2.99.05</t>
  </si>
  <si>
    <t>Útiles y materiales de limpieza</t>
  </si>
  <si>
    <t>2.99.06</t>
  </si>
  <si>
    <t>Útiles y materiales de resguardo y seguridad</t>
  </si>
  <si>
    <t>2.99.07</t>
  </si>
  <si>
    <t xml:space="preserve">Útiles y materiales de cocina y comedor </t>
  </si>
  <si>
    <t>5</t>
  </si>
  <si>
    <t>BIENES DURADEROS</t>
  </si>
  <si>
    <t>5.99.03</t>
  </si>
  <si>
    <t>Bienes Intangibles</t>
  </si>
  <si>
    <t>TRANSFERENCIAS CORRIENTES</t>
  </si>
  <si>
    <t>6.02.01</t>
  </si>
  <si>
    <t>Becas a funcionarios</t>
  </si>
  <si>
    <t>6.02.02</t>
  </si>
  <si>
    <t>Becas a terceras personas</t>
  </si>
  <si>
    <t>6.03.01</t>
  </si>
  <si>
    <t>Prestaciones legales</t>
  </si>
  <si>
    <t>6.03.99</t>
  </si>
  <si>
    <t>Subsidio por incapacidades</t>
  </si>
  <si>
    <t>6.06.01</t>
  </si>
  <si>
    <t>Indemnizaciones</t>
  </si>
  <si>
    <t>6.7.01</t>
  </si>
  <si>
    <t>Cuotas a Organismos Internacionales</t>
  </si>
  <si>
    <t>TOTAL</t>
  </si>
  <si>
    <t>1.03.02</t>
  </si>
  <si>
    <t>Publicidad y propaganda</t>
  </si>
  <si>
    <t>Alimentos y bebidas</t>
  </si>
  <si>
    <t>2</t>
  </si>
  <si>
    <t>5.01.99</t>
  </si>
  <si>
    <t>Maquinaria y Equipo Diverso</t>
  </si>
  <si>
    <t>6.02.03</t>
  </si>
  <si>
    <t>Ayudas a funcionarios</t>
  </si>
  <si>
    <t>2.03.04</t>
  </si>
  <si>
    <t>Materiales y productos eléctricos, telefónicos y de cómputo</t>
  </si>
  <si>
    <t>2.99.99</t>
  </si>
  <si>
    <t>Otros útiles, materiales y suministros</t>
  </si>
  <si>
    <t>2.02.03</t>
  </si>
  <si>
    <t>PRESUPUESTO 
2025</t>
  </si>
  <si>
    <t>5.01.06</t>
  </si>
  <si>
    <t>Equipo sanitario, de laboratorio e investigaciòn</t>
  </si>
  <si>
    <t>Corresponde al salario que devengan las 60 plazas regulares de la SUGESE, dentro de la estructura salarial existe 52 plazas denominadas Escala Regular Salarios Globales, 8 plazas denominadas Escala Regular de Salarios Pluses.</t>
  </si>
  <si>
    <t>Incluye el arrendamiento de otros bienes o derechos no contemplados en los conceptos anteriores, específicamente para el pago de derechos de participación y montaje de Stands en las expo construcción y expo móvil, para atención de consultas al público en general y brindar información de primera mano al usuario del Sistema Financiero Nacional.</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</si>
  <si>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 Puntualmente se incluye los recursos para el desarrollode las campañas de información que se implementan relacionados con los temas de seguros y participantes del mercado de seguros.</t>
  </si>
  <si>
    <t>Compra de materiales P.O.P. para uso en stands informativos en las expo construcción y expo móvil que estará participando la Superintendencia.</t>
  </si>
  <si>
    <t>Comprende las erogaciones por concepto de servicios profesionales y técnicos para
realizar trabajos en el campo de la salud. Incluye los servicios integrales de salud. Pruebas físicas para la brigada institucional</t>
  </si>
  <si>
    <t>Considera el pago de servicios profesionales o técnicos que se contratan para la elaboración de planes, diseños, diagnósticos y estudios diversos en el campo de la informática.Especifícamente el desarrollo de proyectos de TI por parte del BCCR.</t>
  </si>
  <si>
    <t>Comprende el mantenimiento y reparaciones preventivas y habituales de equipo y mobiliario que se requiere para el uso de oficinas, como máquinas de escribir, archivadores, aires acondicionados, fotocopiadoras, escritorios, sillas, entre otros. Especifícamente Mantenimiento y reparaciones de las impresoras de la Sugese.</t>
  </si>
  <si>
    <t>Corresponde a la cancelación de servicios profesionales y técnicos para la elaboración de trabajos en las áreas de contaduría, economía, administración, finanzas, sociología, psicología y las demás áreas de las ciencias económicas y sociales. Contempla los recursos para contratación de consultorías en los siguientes temas; Estudios de mercado (Mistery Shopers, encuestas o estudios de opinión de partes), Certificación ISO 900, Medición Campaña publicitaria, Monitoreo de medios y Manejo de redes sociales, odificación del regimen de Solvencia, transformación digital  y elaboración de memoria institucional.</t>
  </si>
  <si>
    <t>Comprende el pago por concepto de servicios profesionales y técnicos en campos no contemplados en las subpartidas anteriores, con personas físicas o jurídicas, tanto nacionales como extranjeras para la realización de trabajos específicos. Puntualmente el servicio de traducción de documentos y traducción simultanea. Así mismo se incluye el gasto por uso del edificio y todos los servicios complementarios.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</si>
  <si>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Recursos para atender el plan de visitas de supervisión y la participación en las diferentes ferias promocionales (expo casa y expo construcción)</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</si>
  <si>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 Atención del plan de viajes al exterior 2025.</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</si>
  <si>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 Atención del plan de viajes al exterior 2025.</t>
  </si>
  <si>
    <t xml:space="preserve">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 Atención del plan de capacitación 2025. </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</si>
  <si>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 Servicio BTL (Global Money Week, giras educativas y otros).</t>
  </si>
  <si>
    <t>Contempla cualquier tipo de sustancia o producto natural, sintético o semisintético y toda mezcla de esas sustancias o productos que se utilicen en personas, para el diagnóstico, prevención y curación. Uso de la brigada institucional</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</si>
  <si>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 Insumos para los equipos de impresión de la Sugese.</t>
  </si>
  <si>
    <t>Corresponde a la compra de alimentos y bebidas naturales, semimanufacturados o industrializados para el consumo humano. Incluye los gastos de comida y otros servicios. Recursos para atender exporaicamente las actividades de su giro normal de la Superintendencia en la atención de situaciones muy puntuales en las que la Superintendencia deberá brindar información a los participantes del mercado de seguros en activades oficiales.</t>
  </si>
  <si>
    <t>Adquisición de materiales y productos que se requieren en la construcción, 
mantenimiento y reparación de los sistemas eléctricos, telefónicos y de cómputo. Puntualmente la compra de 4 grabadoras de voz tipo periodista para uso de los equipos de supervisión en la realización de las visitas.</t>
  </si>
  <si>
    <t>Comprende la adquisición de útiles y materiales no capitalizables que se utilizan en las actividades médico-quirúrgicas, de enfermería, farmacia, laboratorio e investigación en general. Para uso de la brigada institucional.</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</si>
  <si>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 Recursos para adquisición de las suscripciones a los periodicos nacionales.</t>
  </si>
  <si>
    <t>Contempla las compras de todo tipo de hilados, tejidos de fibras artificiales y naturales y prendas de vestir, incluye tanto la adquisición de los bienes terminados como los materiales para elaborarlos. Adquisición de camisas que brinden una identificación a los funcionarios que participan en las ferias promocionales.</t>
  </si>
  <si>
    <t>Adquisición de artículos necesarios para el aseo general, tales como bolsas plásticas, escobas, cepillos de fibras naturales y sintéticas, ceras, desinfectantes, jabón de todo tipo, papel higiénico, desodorante ambiental y cualquier otro artículo o material similar.  Insumos necesarios para brindar las condiciones minímas a los funcionarios y visitantes de la Sugese.</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</si>
  <si>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 Insumos para la brigada institucional.</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</si>
  <si>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 No se presupuestaron recursos para esta indole.</t>
  </si>
  <si>
    <t>Incorpora la compra de útiles, materiales y suministros no incluidos en las subpartidas anteriores. Adquisición de baterías AA y AAA para equipos de uso diario.</t>
  </si>
  <si>
    <t>Considera los gastos por concepto de compra de repuestos que se usan para el mantenimiento y reparación de maquinaria y equipo así como accesorios, que no incrementen la vida útil del bien y no son capitalizables. Se requiere para adquirir un juego de parches para el DEA con que cuenta la institución.</t>
  </si>
  <si>
    <t xml:space="preserve">Se refiere a la adquisición de maquinaria, equipo y mobiliario. Se incluyo la adquisición de dos chalecos de práctica para la maniobra Heimlich para uso de la brigada institucional. </t>
  </si>
  <si>
    <t>incluye la adquisición y el desarrollo de sistemas informáticos, así como de software especializado. Se contemplan en esta subpartida, las erogaciones por concepto de adiciones y mejoras a sistemas que se encuentran en operación. Especifícamente renovación de las licencias Team Mate y Acrobat Pro DC. Capitalización del proyecto Consultas Quejas y Denuncias.</t>
  </si>
  <si>
    <t xml:space="preserve">Comtempla la adquisición de un Desfibrilador Externo Automatico (DEA). </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</si>
  <si>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 Recursos para el pago de practicantes.</t>
  </si>
  <si>
    <t>Sumas que asignan las instituciones públicas para cubrir el pago por concepto de preaviso y cesantía, además de otros pagos a que tengan derecho los funcionarios una vez concluida la relación laboral con la entidad de conformidad con las regulaciones establecidas. Provisión en caso de requerirse.</t>
  </si>
  <si>
    <t>Incluye el pago de subsidio por incapacidad y maternidad que se debe reconocer según la normativa de la Caja Costarricense del Seguro Social.Provisión en caso de requerirse.</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</si>
  <si>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 Provisión en caso de requerirse.</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</si>
  <si>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 Corresponde el pago de afiliación a los organos internacionales (Asociación de Supervisores de Seguros de América Latina, ASSAL, Asociación Internacional de Supervisores de Seguros (IAIS) y de la  Red Internacional de Educación Financiera (INFE)</t>
  </si>
  <si>
    <t>Monto que se destina en forma temporal a funcionarios para que inicien, continúen o completen sus estudios, en el país o en el exterior. Dicha suma puede cubrir parcial o totalmente el costo del estudio. Además, puede incluir los gastos graduación. Se incluye el financiamiento de 7 personas con programas de inglés, 5 diplomados y 3 maestrías en Derecho público y compras públicas.</t>
  </si>
  <si>
    <t xml:space="preserve"> Corresponde a la prevista de recursos para el pago del consumo de electricidad a los funcionarios producto del tele trabajo, según la propuesta de cálculo del BCCR.</t>
  </si>
  <si>
    <t>PRESUPUESTO 
2026</t>
  </si>
  <si>
    <t>5.01.03</t>
  </si>
  <si>
    <t>Equipo de comunicación</t>
  </si>
  <si>
    <t>Se incluye la compra de radios de comunicación para la brigada</t>
  </si>
  <si>
    <t>Presupuesto de la Superintendencia General de Seguros para el año 2026</t>
  </si>
  <si>
    <t>OBSERVACIONES DE SUPERVISADOS</t>
  </si>
  <si>
    <t>ANÁLISIS DE LAS OBSERVACIONES</t>
  </si>
  <si>
    <t>Instituto Nacional de Seguros:  Restringir el crecimiento en planilla, salvo que se demuestre mediante un estudio técnico que merezca credibilidad y prueben un esfuerzo adicional de supervisión costeado conforme al artículo 175.</t>
  </si>
  <si>
    <t>Para el ejercicio presupuestario 2026, el incremento del 7,86 % en el rubro de remuneraciones responde exclusivamente a la implementación de la nueva columna salarial aplicable al Banco Central de Costa Rica (BCCR) y sus órganos desconcentrados, conforme a lo dispuesto por MIDEPLAN y publicado en el Diario Oficial La Gaceta el 5 de junio de 2025. Cabe señalar que la aplicación de la Ley Marco de Empleo Público (LMEP) es de carácter obligatorio para todas las instituciones del sector público. Previo a su entrada en vigor, el reconocimiento salarial se otorgaba únicamente a funcionarios que percibían una remuneración compuesta. 
En virtud de lo anterior, la Superintendencia General de Seguros (SUGESE) deberá asumir el pago del salario escolar, el cual se devenga en los primeros meses del ejercicio fiscal siguiente. Esta obligación deriva de una disposición legal de cumplimiento imperativo.
Es importante aclarar, que el Cobro Marginal Individual (CMI), según lo consigna el Decreto Ejecutivo N° 44705-H corresponde a:
“Monto que, dentro del Límite de contribución individual (LCI), deben aportar, obligatoriamente y en forma adicional a la contribución regular, únicamente aquellos supervisados y emisores bajo el alcance dispuesto en el artículo 2 de este Reglamento que, por su perfil de riesgo, requieran un mayor esfuerzo de supervisión, según lo establecido en el artículo 175 de la Ley N°7732.”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</si>
</sst>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_);[Red]\(&quot;¢&quot;#,##0.00\)"/>
    <numFmt numFmtId="165" formatCode="&quot;₡&quot;#,##0.00"/>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b/>
      <sz val="14"/>
      <name val="Calibri"/>
      <family val="2"/>
      <scheme val="minor"/>
    </font>
    <font>
      <sz val="10"/>
      <name val="Calibri"/>
      <family val="2"/>
      <scheme val="minor"/>
    </font>
    <font>
      <sz val="8"/>
      <name val="Calibri"/>
      <family val="2"/>
      <scheme val="minor"/>
    </font>
    <font>
      <sz val="9"/>
      <name val="Calibri"/>
      <family val="2"/>
      <scheme val="minor"/>
    </font>
    <font>
      <b/>
      <sz val="8"/>
      <name val="Calibri"/>
      <family val="2"/>
      <scheme val="minor"/>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2"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Continuous" vertical="center" wrapText="1"/>
    </xf>
    <xf numFmtId="164" fontId="4" fillId="0" borderId="0" xfId="0" applyNumberFormat="1" applyFont="1" applyAlignment="1">
      <alignment horizontal="centerContinuous" vertical="center" wrapText="1"/>
    </xf>
    <xf numFmtId="0" fontId="5" fillId="0" borderId="0" xfId="0" applyFont="1"/>
    <xf numFmtId="165" fontId="0" fillId="0" borderId="0" xfId="0" applyNumberFormat="1"/>
    <xf numFmtId="0" fontId="6" fillId="0" borderId="4" xfId="0" applyFont="1" applyBorder="1" applyAlignment="1">
      <alignment vertical="center" wrapText="1"/>
    </xf>
    <xf numFmtId="165" fontId="7" fillId="0" borderId="4" xfId="0" applyNumberFormat="1" applyFont="1" applyBorder="1" applyAlignment="1">
      <alignment vertical="center" wrapText="1"/>
    </xf>
    <xf numFmtId="165" fontId="7" fillId="0" borderId="5" xfId="0" applyNumberFormat="1" applyFont="1" applyBorder="1" applyAlignment="1">
      <alignment vertical="center" wrapText="1"/>
    </xf>
    <xf numFmtId="10" fontId="7" fillId="0" borderId="4" xfId="1" applyNumberFormat="1"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165" fontId="2" fillId="3" borderId="1" xfId="0" applyNumberFormat="1" applyFont="1" applyFill="1" applyBorder="1" applyAlignment="1">
      <alignment horizontal="right" vertical="center" wrapText="1"/>
    </xf>
    <xf numFmtId="10" fontId="7" fillId="0" borderId="1" xfId="1" applyNumberFormat="1" applyFont="1" applyBorder="1" applyAlignment="1" applyProtection="1">
      <alignment horizontal="center" vertical="center" wrapText="1"/>
    </xf>
    <xf numFmtId="10" fontId="2" fillId="3" borderId="1" xfId="1" applyNumberFormat="1" applyFont="1" applyFill="1" applyBorder="1" applyAlignment="1" applyProtection="1">
      <alignment horizontal="center" vertical="center" wrapText="1"/>
    </xf>
    <xf numFmtId="0" fontId="4" fillId="0" borderId="0" xfId="0" applyFont="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370992</xdr:colOff>
      <xdr:row>0</xdr:row>
      <xdr:rowOff>87313</xdr:rowOff>
    </xdr:from>
    <xdr:to>
      <xdr:col>6</xdr:col>
      <xdr:colOff>592321</xdr:colOff>
      <xdr:row>2</xdr:row>
      <xdr:rowOff>141288</xdr:rowOff>
    </xdr:to>
    <xdr:pic>
      <xdr:nvPicPr>
        <xdr:cNvPr id="2" name="Imagen 1">
          <a:extLst>
            <a:ext uri="{FF2B5EF4-FFF2-40B4-BE49-F238E27FC236}">
              <a16:creationId xmlns:a16="http://schemas.microsoft.com/office/drawing/2014/main" id="{BD4CAF9C-417A-E2A9-4D95-33F19F2F112F}"/>
            </a:ext>
          </a:extLst>
        </xdr:cNvPr>
        <xdr:cNvPicPr>
          <a:picLocks noChangeAspect="1"/>
        </xdr:cNvPicPr>
      </xdr:nvPicPr>
      <xdr:blipFill>
        <a:blip xmlns:r="http://schemas.openxmlformats.org/officeDocument/2006/relationships" r:embed="rId1"/>
        <a:stretch>
          <a:fillRect/>
        </a:stretch>
      </xdr:blipFill>
      <xdr:spPr>
        <a:xfrm>
          <a:off x="8675601" y="87313"/>
          <a:ext cx="3991906" cy="11684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E84A-B115-4C60-9510-3F46B0EA53C4}">
  <dimension ref="A1:I76"/>
  <sheetViews>
    <sheetView showGridLines="0" tabSelected="1" zoomScale="90" zoomScaleNormal="90" workbookViewId="0"/>
  </sheetViews>
  <sheetFormatPr baseColWidth="10" defaultRowHeight="15" x14ac:dyDescent="0.25"/>
  <cols>
    <col min="1" max="1" width="8.85546875" customWidth="1"/>
    <col min="2" max="2" width="37.5703125" customWidth="1"/>
    <col min="3" max="3" width="72.5703125" customWidth="1"/>
    <col min="4" max="5" width="17.7109375" bestFit="1" customWidth="1"/>
    <col min="6" max="6" width="18.7109375" bestFit="1" customWidth="1"/>
    <col min="7" max="7" width="16.140625" customWidth="1"/>
    <col min="8" max="8" width="47.85546875" customWidth="1"/>
    <col min="9" max="9" width="35.5703125" customWidth="1"/>
  </cols>
  <sheetData>
    <row r="1" spans="1:9" ht="34.5" customHeight="1" x14ac:dyDescent="0.25"/>
    <row r="2" spans="1:9" ht="53.1" customHeight="1" x14ac:dyDescent="0.25">
      <c r="A2" s="24" t="s">
        <v>205</v>
      </c>
      <c r="B2" s="24"/>
      <c r="C2" s="24"/>
      <c r="D2" s="24"/>
      <c r="E2" s="24"/>
      <c r="F2" s="24"/>
      <c r="G2" s="24"/>
      <c r="H2" s="24"/>
    </row>
    <row r="3" spans="1:9" ht="38.450000000000003" customHeight="1" thickBot="1" x14ac:dyDescent="0.3">
      <c r="A3" s="10"/>
      <c r="B3" s="11"/>
      <c r="C3" s="11"/>
      <c r="D3" s="12"/>
      <c r="E3" s="12"/>
      <c r="F3" s="12"/>
      <c r="G3" s="13"/>
      <c r="H3" s="13"/>
    </row>
    <row r="4" spans="1:9" ht="35.1" customHeight="1" thickBot="1" x14ac:dyDescent="0.3">
      <c r="A4" s="1" t="s">
        <v>0</v>
      </c>
      <c r="B4" s="2" t="s">
        <v>1</v>
      </c>
      <c r="C4" s="3" t="s">
        <v>2</v>
      </c>
      <c r="D4" s="3" t="s">
        <v>201</v>
      </c>
      <c r="E4" s="3" t="s">
        <v>162</v>
      </c>
      <c r="F4" s="2" t="s">
        <v>3</v>
      </c>
      <c r="G4" s="3" t="s">
        <v>4</v>
      </c>
      <c r="H4" s="2" t="s">
        <v>206</v>
      </c>
      <c r="I4" s="2" t="s">
        <v>207</v>
      </c>
    </row>
    <row r="5" spans="1:9" ht="45.75" thickBot="1" x14ac:dyDescent="0.3">
      <c r="A5" s="4" t="s">
        <v>5</v>
      </c>
      <c r="B5" s="5" t="s">
        <v>6</v>
      </c>
      <c r="C5" s="6" t="s">
        <v>165</v>
      </c>
      <c r="D5" s="7">
        <f>SUM(D6:D22)</f>
        <v>2566882740.7200003</v>
      </c>
      <c r="E5" s="7">
        <f>SUM(E6:E22)</f>
        <v>2380426267.1199994</v>
      </c>
      <c r="F5" s="8">
        <f>SUM(F6:F22)</f>
        <v>186456473.60000008</v>
      </c>
      <c r="G5" s="9">
        <f>+D5/E5-1</f>
        <v>7.8329027105547899E-2</v>
      </c>
      <c r="H5" s="9"/>
      <c r="I5" s="9"/>
    </row>
    <row r="6" spans="1:9" ht="409.5" customHeight="1" thickBot="1" x14ac:dyDescent="0.3">
      <c r="A6" s="19" t="s">
        <v>7</v>
      </c>
      <c r="B6" s="20" t="s">
        <v>8</v>
      </c>
      <c r="C6" s="15" t="s">
        <v>9</v>
      </c>
      <c r="D6" s="16">
        <v>1447655018.76</v>
      </c>
      <c r="E6" s="16">
        <v>1401434780.0799999</v>
      </c>
      <c r="F6" s="17">
        <f>+D6-E6</f>
        <v>46220238.680000067</v>
      </c>
      <c r="G6" s="18">
        <f>+D6/E6-1</f>
        <v>3.2980656208176695E-2</v>
      </c>
      <c r="H6" s="22" t="s">
        <v>208</v>
      </c>
      <c r="I6" s="22" t="s">
        <v>209</v>
      </c>
    </row>
    <row r="7" spans="1:9" ht="42.6" customHeight="1" thickBot="1" x14ac:dyDescent="0.3">
      <c r="A7" s="19" t="s">
        <v>10</v>
      </c>
      <c r="B7" s="20" t="s">
        <v>11</v>
      </c>
      <c r="C7" s="15" t="s">
        <v>12</v>
      </c>
      <c r="D7" s="16">
        <v>4545000</v>
      </c>
      <c r="E7" s="16">
        <v>4545000</v>
      </c>
      <c r="F7" s="17">
        <f t="shared" ref="F7:F72" si="0">+D7-E7</f>
        <v>0</v>
      </c>
      <c r="G7" s="18">
        <f t="shared" ref="G7:G57" si="1">+D7/E7-1</f>
        <v>0</v>
      </c>
      <c r="H7" s="22"/>
      <c r="I7" s="22"/>
    </row>
    <row r="8" spans="1:9" ht="48.6" customHeight="1" thickBot="1" x14ac:dyDescent="0.3">
      <c r="A8" s="19" t="s">
        <v>13</v>
      </c>
      <c r="B8" s="20" t="s">
        <v>14</v>
      </c>
      <c r="C8" s="15" t="s">
        <v>15</v>
      </c>
      <c r="D8" s="16">
        <v>15000000</v>
      </c>
      <c r="E8" s="16">
        <v>15000000</v>
      </c>
      <c r="F8" s="17">
        <f t="shared" si="0"/>
        <v>0</v>
      </c>
      <c r="G8" s="18">
        <f t="shared" si="1"/>
        <v>0</v>
      </c>
      <c r="H8" s="22"/>
      <c r="I8" s="22"/>
    </row>
    <row r="9" spans="1:9" ht="54.6" customHeight="1" thickBot="1" x14ac:dyDescent="0.3">
      <c r="A9" s="19" t="s">
        <v>16</v>
      </c>
      <c r="B9" s="20" t="s">
        <v>17</v>
      </c>
      <c r="C9" s="15" t="s">
        <v>18</v>
      </c>
      <c r="D9" s="16">
        <v>144141586.91999999</v>
      </c>
      <c r="E9" s="16">
        <v>159447258.83999997</v>
      </c>
      <c r="F9" s="17">
        <f t="shared" si="0"/>
        <v>-15305671.919999987</v>
      </c>
      <c r="G9" s="18">
        <f t="shared" si="1"/>
        <v>-9.5992066789675756E-2</v>
      </c>
      <c r="H9" s="22"/>
      <c r="I9" s="22"/>
    </row>
    <row r="10" spans="1:9" ht="36.6" customHeight="1" thickBot="1" x14ac:dyDescent="0.3">
      <c r="A10" s="19" t="s">
        <v>19</v>
      </c>
      <c r="B10" s="20" t="s">
        <v>20</v>
      </c>
      <c r="C10" s="15" t="s">
        <v>21</v>
      </c>
      <c r="D10" s="16">
        <v>32320869</v>
      </c>
      <c r="E10" s="16">
        <v>35320868</v>
      </c>
      <c r="F10" s="17">
        <f t="shared" si="0"/>
        <v>-2999999</v>
      </c>
      <c r="G10" s="18">
        <f t="shared" si="1"/>
        <v>-8.4935596712968686E-2</v>
      </c>
      <c r="H10" s="22"/>
      <c r="I10" s="22"/>
    </row>
    <row r="11" spans="1:9" ht="32.1" customHeight="1" thickBot="1" x14ac:dyDescent="0.3">
      <c r="A11" s="19" t="s">
        <v>22</v>
      </c>
      <c r="B11" s="20" t="s">
        <v>23</v>
      </c>
      <c r="C11" s="15" t="s">
        <v>24</v>
      </c>
      <c r="D11" s="16">
        <v>152281113.96000001</v>
      </c>
      <c r="E11" s="16">
        <v>141355480</v>
      </c>
      <c r="F11" s="17">
        <f t="shared" si="0"/>
        <v>10925633.960000008</v>
      </c>
      <c r="G11" s="18">
        <f t="shared" si="1"/>
        <v>7.7291902372656596E-2</v>
      </c>
      <c r="H11" s="22"/>
      <c r="I11" s="22"/>
    </row>
    <row r="12" spans="1:9" ht="51" customHeight="1" thickBot="1" x14ac:dyDescent="0.3">
      <c r="A12" s="19" t="s">
        <v>25</v>
      </c>
      <c r="B12" s="20" t="s">
        <v>26</v>
      </c>
      <c r="C12" s="15" t="s">
        <v>27</v>
      </c>
      <c r="D12" s="16">
        <v>140515278</v>
      </c>
      <c r="E12" s="16">
        <v>37399569.079999998</v>
      </c>
      <c r="F12" s="17">
        <f t="shared" si="0"/>
        <v>103115708.92</v>
      </c>
      <c r="G12" s="18">
        <f t="shared" si="1"/>
        <v>2.757136284095389</v>
      </c>
      <c r="H12" s="22"/>
      <c r="I12" s="22"/>
    </row>
    <row r="13" spans="1:9" ht="42" customHeight="1" thickBot="1" x14ac:dyDescent="0.3">
      <c r="A13" s="19" t="s">
        <v>28</v>
      </c>
      <c r="B13" s="20" t="s">
        <v>29</v>
      </c>
      <c r="C13" s="15" t="s">
        <v>30</v>
      </c>
      <c r="D13" s="16">
        <v>42740586</v>
      </c>
      <c r="E13" s="16">
        <v>44118258</v>
      </c>
      <c r="F13" s="17">
        <f t="shared" si="0"/>
        <v>-1377672</v>
      </c>
      <c r="G13" s="18">
        <f t="shared" si="1"/>
        <v>-3.1226799571279495E-2</v>
      </c>
      <c r="H13" s="22"/>
      <c r="I13" s="22"/>
    </row>
    <row r="14" spans="1:9" ht="69" customHeight="1" thickBot="1" x14ac:dyDescent="0.3">
      <c r="A14" s="19" t="s">
        <v>31</v>
      </c>
      <c r="B14" s="20" t="s">
        <v>32</v>
      </c>
      <c r="C14" s="15" t="s">
        <v>33</v>
      </c>
      <c r="D14" s="16">
        <v>169032036</v>
      </c>
      <c r="E14" s="16">
        <v>156904583.04000002</v>
      </c>
      <c r="F14" s="17">
        <f t="shared" si="0"/>
        <v>12127452.959999979</v>
      </c>
      <c r="G14" s="18">
        <f t="shared" si="1"/>
        <v>7.7291897566231782E-2</v>
      </c>
      <c r="H14" s="22"/>
      <c r="I14" s="22"/>
    </row>
    <row r="15" spans="1:9" ht="52.5" customHeight="1" thickBot="1" x14ac:dyDescent="0.3">
      <c r="A15" s="19" t="s">
        <v>34</v>
      </c>
      <c r="B15" s="20" t="s">
        <v>35</v>
      </c>
      <c r="C15" s="15" t="s">
        <v>36</v>
      </c>
      <c r="D15" s="16">
        <v>9136869</v>
      </c>
      <c r="E15" s="16">
        <v>8481330</v>
      </c>
      <c r="F15" s="17">
        <f t="shared" si="0"/>
        <v>655539</v>
      </c>
      <c r="G15" s="18">
        <f t="shared" si="1"/>
        <v>7.7292004909607304E-2</v>
      </c>
      <c r="H15" s="22"/>
      <c r="I15" s="22"/>
    </row>
    <row r="16" spans="1:9" ht="33.6" customHeight="1" thickBot="1" x14ac:dyDescent="0.3">
      <c r="A16" s="19" t="s">
        <v>37</v>
      </c>
      <c r="B16" s="20" t="s">
        <v>38</v>
      </c>
      <c r="C16" s="15" t="s">
        <v>39</v>
      </c>
      <c r="D16" s="16">
        <v>27410603.039999999</v>
      </c>
      <c r="E16" s="16">
        <v>25443988.079999998</v>
      </c>
      <c r="F16" s="17">
        <f t="shared" si="0"/>
        <v>1966614.9600000009</v>
      </c>
      <c r="G16" s="18">
        <f t="shared" si="1"/>
        <v>7.7291930565941414E-2</v>
      </c>
      <c r="H16" s="22"/>
      <c r="I16" s="22"/>
    </row>
    <row r="17" spans="1:9" ht="37.5" customHeight="1" thickBot="1" x14ac:dyDescent="0.3">
      <c r="A17" s="19" t="s">
        <v>40</v>
      </c>
      <c r="B17" s="20" t="s">
        <v>41</v>
      </c>
      <c r="C17" s="15" t="s">
        <v>42</v>
      </c>
      <c r="D17" s="16">
        <v>91368669</v>
      </c>
      <c r="E17" s="16">
        <v>83813288</v>
      </c>
      <c r="F17" s="17">
        <f t="shared" si="0"/>
        <v>7555381</v>
      </c>
      <c r="G17" s="18">
        <f t="shared" si="1"/>
        <v>9.0145383629383513E-2</v>
      </c>
      <c r="H17" s="22"/>
      <c r="I17" s="22"/>
    </row>
    <row r="18" spans="1:9" ht="56.1" customHeight="1" thickBot="1" x14ac:dyDescent="0.3">
      <c r="A18" s="19" t="s">
        <v>43</v>
      </c>
      <c r="B18" s="20" t="s">
        <v>44</v>
      </c>
      <c r="C18" s="15" t="s">
        <v>45</v>
      </c>
      <c r="D18" s="16">
        <v>9136869</v>
      </c>
      <c r="E18" s="16">
        <v>8481330</v>
      </c>
      <c r="F18" s="17">
        <f t="shared" si="0"/>
        <v>655539</v>
      </c>
      <c r="G18" s="18">
        <f t="shared" si="1"/>
        <v>7.7292004909607304E-2</v>
      </c>
      <c r="H18" s="22"/>
      <c r="I18" s="22"/>
    </row>
    <row r="19" spans="1:9" ht="39" customHeight="1" thickBot="1" x14ac:dyDescent="0.3">
      <c r="A19" s="19" t="s">
        <v>46</v>
      </c>
      <c r="B19" s="20" t="s">
        <v>47</v>
      </c>
      <c r="C19" s="15" t="s">
        <v>48</v>
      </c>
      <c r="D19" s="16">
        <v>101967435</v>
      </c>
      <c r="E19" s="16">
        <v>91937604.960000008</v>
      </c>
      <c r="F19" s="17">
        <f t="shared" si="0"/>
        <v>10029830.039999992</v>
      </c>
      <c r="G19" s="18">
        <f t="shared" si="1"/>
        <v>0.10909387996743813</v>
      </c>
      <c r="H19" s="22"/>
      <c r="I19" s="22"/>
    </row>
    <row r="20" spans="1:9" ht="54" customHeight="1" thickBot="1" x14ac:dyDescent="0.3">
      <c r="A20" s="19" t="s">
        <v>49</v>
      </c>
      <c r="B20" s="20" t="s">
        <v>50</v>
      </c>
      <c r="C20" s="15" t="s">
        <v>51</v>
      </c>
      <c r="D20" s="16">
        <v>54821202.960000001</v>
      </c>
      <c r="E20" s="16">
        <v>50887974.960000001</v>
      </c>
      <c r="F20" s="17">
        <f t="shared" si="0"/>
        <v>3933228</v>
      </c>
      <c r="G20" s="18">
        <f t="shared" si="1"/>
        <v>7.729189465864339E-2</v>
      </c>
      <c r="H20" s="22"/>
      <c r="I20" s="22"/>
    </row>
    <row r="21" spans="1:9" ht="55.5" customHeight="1" thickBot="1" x14ac:dyDescent="0.3">
      <c r="A21" s="19" t="s">
        <v>52</v>
      </c>
      <c r="B21" s="20" t="s">
        <v>53</v>
      </c>
      <c r="C21" s="15" t="s">
        <v>54</v>
      </c>
      <c r="D21" s="16">
        <v>27410603.039999999</v>
      </c>
      <c r="E21" s="16">
        <v>25443988.079999998</v>
      </c>
      <c r="F21" s="17">
        <f t="shared" si="0"/>
        <v>1966614.9600000009</v>
      </c>
      <c r="G21" s="18">
        <f t="shared" si="1"/>
        <v>7.7291930565941414E-2</v>
      </c>
      <c r="H21" s="22"/>
      <c r="I21" s="22"/>
    </row>
    <row r="22" spans="1:9" ht="43.5" customHeight="1" thickBot="1" x14ac:dyDescent="0.3">
      <c r="A22" s="19" t="s">
        <v>55</v>
      </c>
      <c r="B22" s="20" t="s">
        <v>56</v>
      </c>
      <c r="C22" s="15" t="s">
        <v>57</v>
      </c>
      <c r="D22" s="16">
        <v>97399001.040000007</v>
      </c>
      <c r="E22" s="16">
        <v>90410966</v>
      </c>
      <c r="F22" s="17">
        <f t="shared" si="0"/>
        <v>6988035.0400000066</v>
      </c>
      <c r="G22" s="18">
        <f t="shared" si="1"/>
        <v>7.7291896648908898E-2</v>
      </c>
      <c r="H22" s="22"/>
      <c r="I22" s="22"/>
    </row>
    <row r="23" spans="1:9" ht="21.95" customHeight="1" thickBot="1" x14ac:dyDescent="0.3">
      <c r="A23" s="4">
        <v>1</v>
      </c>
      <c r="B23" s="5" t="s">
        <v>58</v>
      </c>
      <c r="C23" s="6"/>
      <c r="D23" s="7">
        <f>SUM(D24:D45)</f>
        <v>2014960829.3</v>
      </c>
      <c r="E23" s="7">
        <f>SUM(E24:E45)</f>
        <v>1968936095.4000001</v>
      </c>
      <c r="F23" s="8">
        <f>SUM(F24:F44)</f>
        <v>154565239.55000016</v>
      </c>
      <c r="G23" s="9">
        <f t="shared" ref="G23:G72" si="2">+D23/E23-1</f>
        <v>2.3375433061299855E-2</v>
      </c>
      <c r="H23" s="23"/>
      <c r="I23" s="23"/>
    </row>
    <row r="24" spans="1:9" ht="60.6" customHeight="1" thickBot="1" x14ac:dyDescent="0.3">
      <c r="A24" s="19" t="s">
        <v>59</v>
      </c>
      <c r="B24" s="20" t="s">
        <v>60</v>
      </c>
      <c r="C24" s="15" t="s">
        <v>166</v>
      </c>
      <c r="D24" s="16">
        <v>4000000</v>
      </c>
      <c r="E24" s="16">
        <v>4480000</v>
      </c>
      <c r="F24" s="17">
        <f t="shared" si="0"/>
        <v>-480000</v>
      </c>
      <c r="G24" s="18">
        <f t="shared" si="1"/>
        <v>-0.1071428571428571</v>
      </c>
      <c r="H24" s="22"/>
      <c r="I24" s="22"/>
    </row>
    <row r="25" spans="1:9" ht="35.1" customHeight="1" thickBot="1" x14ac:dyDescent="0.3">
      <c r="A25" s="19" t="s">
        <v>61</v>
      </c>
      <c r="B25" s="20" t="s">
        <v>62</v>
      </c>
      <c r="C25" s="15" t="s">
        <v>63</v>
      </c>
      <c r="D25" s="16">
        <v>72000</v>
      </c>
      <c r="E25" s="16">
        <v>72000</v>
      </c>
      <c r="F25" s="17">
        <f t="shared" si="0"/>
        <v>0</v>
      </c>
      <c r="G25" s="18">
        <f t="shared" si="1"/>
        <v>0</v>
      </c>
      <c r="H25" s="22"/>
      <c r="I25" s="22"/>
    </row>
    <row r="26" spans="1:9" ht="36" customHeight="1" thickBot="1" x14ac:dyDescent="0.3">
      <c r="A26" s="19" t="s">
        <v>64</v>
      </c>
      <c r="B26" s="20" t="s">
        <v>65</v>
      </c>
      <c r="C26" s="15" t="s">
        <v>66</v>
      </c>
      <c r="D26" s="16">
        <v>504000</v>
      </c>
      <c r="E26" s="16">
        <v>660000</v>
      </c>
      <c r="F26" s="17">
        <f t="shared" si="0"/>
        <v>-156000</v>
      </c>
      <c r="G26" s="18">
        <f t="shared" si="1"/>
        <v>-0.23636363636363633</v>
      </c>
      <c r="H26" s="22"/>
      <c r="I26" s="22"/>
    </row>
    <row r="27" spans="1:9" ht="78" customHeight="1" thickBot="1" x14ac:dyDescent="0.3">
      <c r="A27" s="19" t="s">
        <v>67</v>
      </c>
      <c r="B27" s="20" t="s">
        <v>68</v>
      </c>
      <c r="C27" s="15" t="s">
        <v>167</v>
      </c>
      <c r="D27" s="16">
        <v>126500000</v>
      </c>
      <c r="E27" s="16">
        <v>132500000</v>
      </c>
      <c r="F27" s="17">
        <f t="shared" si="0"/>
        <v>-6000000</v>
      </c>
      <c r="G27" s="18">
        <f t="shared" si="1"/>
        <v>-4.5283018867924518E-2</v>
      </c>
      <c r="H27" s="22"/>
      <c r="I27" s="22"/>
    </row>
    <row r="28" spans="1:9" ht="23.25" thickBot="1" x14ac:dyDescent="0.3">
      <c r="A28" s="19" t="s">
        <v>149</v>
      </c>
      <c r="B28" s="20" t="s">
        <v>150</v>
      </c>
      <c r="C28" s="15" t="s">
        <v>168</v>
      </c>
      <c r="D28" s="16">
        <v>2500000</v>
      </c>
      <c r="E28" s="16">
        <v>2500000</v>
      </c>
      <c r="F28" s="17">
        <f t="shared" si="0"/>
        <v>0</v>
      </c>
      <c r="G28" s="18">
        <f t="shared" si="1"/>
        <v>0</v>
      </c>
      <c r="H28" s="22"/>
      <c r="I28" s="22"/>
    </row>
    <row r="29" spans="1:9" ht="34.5" thickBot="1" x14ac:dyDescent="0.3">
      <c r="A29" s="19" t="s">
        <v>69</v>
      </c>
      <c r="B29" s="20" t="s">
        <v>70</v>
      </c>
      <c r="C29" s="15" t="s">
        <v>71</v>
      </c>
      <c r="D29" s="16">
        <v>1200000</v>
      </c>
      <c r="E29" s="16">
        <v>1500000</v>
      </c>
      <c r="F29" s="17">
        <f t="shared" si="0"/>
        <v>-300000</v>
      </c>
      <c r="G29" s="18">
        <f t="shared" si="1"/>
        <v>-0.19999999999999996</v>
      </c>
      <c r="H29" s="22"/>
      <c r="I29" s="22"/>
    </row>
    <row r="30" spans="1:9" ht="23.25" thickBot="1" x14ac:dyDescent="0.3">
      <c r="A30" s="19" t="s">
        <v>72</v>
      </c>
      <c r="B30" s="20" t="s">
        <v>73</v>
      </c>
      <c r="C30" s="15" t="s">
        <v>74</v>
      </c>
      <c r="D30" s="16">
        <v>5757516.7999999998</v>
      </c>
      <c r="E30" s="16">
        <v>7018160</v>
      </c>
      <c r="F30" s="17">
        <f t="shared" si="0"/>
        <v>-1260643.2000000002</v>
      </c>
      <c r="G30" s="18">
        <f t="shared" si="1"/>
        <v>-0.17962588484731046</v>
      </c>
      <c r="H30" s="22"/>
      <c r="I30" s="22"/>
    </row>
    <row r="31" spans="1:9" ht="34.5" thickBot="1" x14ac:dyDescent="0.3">
      <c r="A31" s="19" t="s">
        <v>75</v>
      </c>
      <c r="B31" s="20" t="s">
        <v>76</v>
      </c>
      <c r="C31" s="15" t="s">
        <v>169</v>
      </c>
      <c r="D31" s="16">
        <v>770000</v>
      </c>
      <c r="E31" s="16">
        <v>660000</v>
      </c>
      <c r="F31" s="17">
        <f t="shared" si="0"/>
        <v>110000</v>
      </c>
      <c r="G31" s="18">
        <f t="shared" si="1"/>
        <v>0.16666666666666674</v>
      </c>
      <c r="H31" s="22"/>
      <c r="I31" s="22"/>
    </row>
    <row r="32" spans="1:9" ht="33.6" customHeight="1" thickBot="1" x14ac:dyDescent="0.3">
      <c r="A32" s="19" t="s">
        <v>77</v>
      </c>
      <c r="B32" s="20" t="s">
        <v>78</v>
      </c>
      <c r="C32" s="15" t="s">
        <v>79</v>
      </c>
      <c r="D32" s="16">
        <v>348000</v>
      </c>
      <c r="E32" s="16">
        <v>2648000</v>
      </c>
      <c r="F32" s="17">
        <f t="shared" si="0"/>
        <v>-2300000</v>
      </c>
      <c r="G32" s="18">
        <v>1</v>
      </c>
      <c r="H32" s="22"/>
      <c r="I32" s="22"/>
    </row>
    <row r="33" spans="1:9" ht="68.25" thickBot="1" x14ac:dyDescent="0.3">
      <c r="A33" s="19" t="s">
        <v>80</v>
      </c>
      <c r="B33" s="20" t="s">
        <v>81</v>
      </c>
      <c r="C33" s="15" t="s">
        <v>172</v>
      </c>
      <c r="D33" s="16">
        <v>246399494.34999999</v>
      </c>
      <c r="E33" s="16">
        <v>177470000</v>
      </c>
      <c r="F33" s="16">
        <v>177470000</v>
      </c>
      <c r="G33" s="18">
        <f t="shared" si="1"/>
        <v>0.38840082464641901</v>
      </c>
      <c r="H33" s="22"/>
      <c r="I33" s="22"/>
    </row>
    <row r="34" spans="1:9" ht="30" customHeight="1" thickBot="1" x14ac:dyDescent="0.3">
      <c r="A34" s="19" t="s">
        <v>80</v>
      </c>
      <c r="B34" s="20" t="s">
        <v>82</v>
      </c>
      <c r="C34" s="15" t="s">
        <v>83</v>
      </c>
      <c r="D34" s="16">
        <v>356882510.60000002</v>
      </c>
      <c r="E34" s="16">
        <v>344418412.88</v>
      </c>
      <c r="F34" s="17">
        <f t="shared" si="0"/>
        <v>12464097.720000029</v>
      </c>
      <c r="G34" s="18">
        <f t="shared" si="1"/>
        <v>3.6188825143743664E-2</v>
      </c>
      <c r="H34" s="22"/>
      <c r="I34" s="22"/>
    </row>
    <row r="35" spans="1:9" ht="34.5" thickBot="1" x14ac:dyDescent="0.3">
      <c r="A35" s="19" t="s">
        <v>84</v>
      </c>
      <c r="B35" s="20" t="s">
        <v>85</v>
      </c>
      <c r="C35" s="15" t="s">
        <v>170</v>
      </c>
      <c r="D35" s="16">
        <v>759971014.70000005</v>
      </c>
      <c r="E35" s="16">
        <v>759733860.82999992</v>
      </c>
      <c r="F35" s="17">
        <f t="shared" si="0"/>
        <v>237153.87000012398</v>
      </c>
      <c r="G35" s="18">
        <f t="shared" si="1"/>
        <v>3.121538768076082E-4</v>
      </c>
      <c r="H35" s="22"/>
      <c r="I35" s="22"/>
    </row>
    <row r="36" spans="1:9" ht="34.5" thickBot="1" x14ac:dyDescent="0.3">
      <c r="A36" s="19" t="s">
        <v>86</v>
      </c>
      <c r="B36" s="20" t="s">
        <v>87</v>
      </c>
      <c r="C36" s="15" t="s">
        <v>88</v>
      </c>
      <c r="D36" s="16">
        <v>300000</v>
      </c>
      <c r="E36" s="16">
        <v>300000</v>
      </c>
      <c r="F36" s="17">
        <f t="shared" si="0"/>
        <v>0</v>
      </c>
      <c r="G36" s="18">
        <f t="shared" si="1"/>
        <v>0</v>
      </c>
      <c r="H36" s="22"/>
      <c r="I36" s="22"/>
    </row>
    <row r="37" spans="1:9" ht="45.75" thickBot="1" x14ac:dyDescent="0.3">
      <c r="A37" s="19" t="s">
        <v>89</v>
      </c>
      <c r="B37" s="20" t="s">
        <v>90</v>
      </c>
      <c r="C37" s="15" t="s">
        <v>173</v>
      </c>
      <c r="D37" s="16">
        <v>394035902.06</v>
      </c>
      <c r="E37" s="16">
        <v>404604331.69</v>
      </c>
      <c r="F37" s="17">
        <f t="shared" si="0"/>
        <v>-10568429.629999995</v>
      </c>
      <c r="G37" s="18">
        <f t="shared" si="1"/>
        <v>-2.6120406536075613E-2</v>
      </c>
      <c r="H37" s="22"/>
      <c r="I37" s="22"/>
    </row>
    <row r="38" spans="1:9" ht="79.5" thickBot="1" x14ac:dyDescent="0.3">
      <c r="A38" s="19" t="s">
        <v>91</v>
      </c>
      <c r="B38" s="20" t="s">
        <v>92</v>
      </c>
      <c r="C38" s="15" t="s">
        <v>174</v>
      </c>
      <c r="D38" s="16">
        <v>2237000</v>
      </c>
      <c r="E38" s="16">
        <v>2640600</v>
      </c>
      <c r="F38" s="17">
        <f t="shared" si="0"/>
        <v>-403600</v>
      </c>
      <c r="G38" s="18">
        <f t="shared" si="1"/>
        <v>-0.15284405059456185</v>
      </c>
      <c r="H38" s="22"/>
      <c r="I38" s="22"/>
    </row>
    <row r="39" spans="1:9" ht="57" thickBot="1" x14ac:dyDescent="0.3">
      <c r="A39" s="19" t="s">
        <v>93</v>
      </c>
      <c r="B39" s="20" t="s">
        <v>94</v>
      </c>
      <c r="C39" s="15" t="s">
        <v>175</v>
      </c>
      <c r="D39" s="16">
        <v>10189600</v>
      </c>
      <c r="E39" s="16">
        <v>11280000</v>
      </c>
      <c r="F39" s="17">
        <f t="shared" si="0"/>
        <v>-1090400</v>
      </c>
      <c r="G39" s="18">
        <f t="shared" si="1"/>
        <v>-9.6666666666666679E-2</v>
      </c>
      <c r="H39" s="22"/>
      <c r="I39" s="22"/>
    </row>
    <row r="40" spans="1:9" ht="87" customHeight="1" thickBot="1" x14ac:dyDescent="0.3">
      <c r="A40" s="19" t="s">
        <v>95</v>
      </c>
      <c r="B40" s="20" t="s">
        <v>96</v>
      </c>
      <c r="C40" s="15" t="s">
        <v>176</v>
      </c>
      <c r="D40" s="16">
        <v>9239907.5999999996</v>
      </c>
      <c r="E40" s="16">
        <v>10228680.000000002</v>
      </c>
      <c r="F40" s="17">
        <f t="shared" si="0"/>
        <v>-988772.40000000224</v>
      </c>
      <c r="G40" s="18">
        <f t="shared" si="1"/>
        <v>-9.6666666666666901E-2</v>
      </c>
      <c r="H40" s="22"/>
      <c r="I40" s="22"/>
    </row>
    <row r="41" spans="1:9" ht="57" customHeight="1" thickBot="1" x14ac:dyDescent="0.3">
      <c r="A41" s="19" t="s">
        <v>97</v>
      </c>
      <c r="B41" s="20" t="s">
        <v>98</v>
      </c>
      <c r="C41" s="15" t="s">
        <v>99</v>
      </c>
      <c r="D41" s="16">
        <v>800000</v>
      </c>
      <c r="E41" s="16">
        <v>800000</v>
      </c>
      <c r="F41" s="17">
        <f t="shared" si="0"/>
        <v>0</v>
      </c>
      <c r="G41" s="18">
        <f t="shared" si="1"/>
        <v>0</v>
      </c>
      <c r="H41" s="22"/>
      <c r="I41" s="22"/>
    </row>
    <row r="42" spans="1:9" ht="135.75" thickBot="1" x14ac:dyDescent="0.3">
      <c r="A42" s="19" t="s">
        <v>100</v>
      </c>
      <c r="B42" s="20" t="s">
        <v>101</v>
      </c>
      <c r="C42" s="15" t="s">
        <v>177</v>
      </c>
      <c r="D42" s="16">
        <v>90389832.790000007</v>
      </c>
      <c r="E42" s="16">
        <v>102922050</v>
      </c>
      <c r="F42" s="17">
        <f t="shared" si="0"/>
        <v>-12532217.209999993</v>
      </c>
      <c r="G42" s="18">
        <f t="shared" si="1"/>
        <v>-0.12176416239280108</v>
      </c>
      <c r="H42" s="22"/>
      <c r="I42" s="22"/>
    </row>
    <row r="43" spans="1:9" ht="79.5" customHeight="1" thickBot="1" x14ac:dyDescent="0.3">
      <c r="A43" s="19" t="s">
        <v>102</v>
      </c>
      <c r="B43" s="20" t="s">
        <v>103</v>
      </c>
      <c r="C43" s="15" t="s">
        <v>178</v>
      </c>
      <c r="D43" s="16">
        <v>2364050.4</v>
      </c>
      <c r="E43" s="16">
        <v>2000000</v>
      </c>
      <c r="F43" s="17">
        <f t="shared" si="0"/>
        <v>364050.39999999991</v>
      </c>
      <c r="G43" s="18">
        <f t="shared" si="1"/>
        <v>0.1820252</v>
      </c>
      <c r="H43" s="22"/>
      <c r="I43" s="22"/>
    </row>
    <row r="44" spans="1:9" ht="45.75" thickBot="1" x14ac:dyDescent="0.3">
      <c r="A44" s="19" t="s">
        <v>104</v>
      </c>
      <c r="B44" s="20" t="s">
        <v>105</v>
      </c>
      <c r="C44" s="15" t="s">
        <v>171</v>
      </c>
      <c r="D44" s="16">
        <v>200000</v>
      </c>
      <c r="E44" s="16">
        <v>200000</v>
      </c>
      <c r="F44" s="17">
        <f t="shared" si="0"/>
        <v>0</v>
      </c>
      <c r="G44" s="18">
        <f t="shared" si="1"/>
        <v>0</v>
      </c>
      <c r="H44" s="22"/>
      <c r="I44" s="22"/>
    </row>
    <row r="45" spans="1:9" ht="23.25" thickBot="1" x14ac:dyDescent="0.3">
      <c r="A45" s="19" t="s">
        <v>106</v>
      </c>
      <c r="B45" s="20" t="s">
        <v>107</v>
      </c>
      <c r="C45" s="15" t="s">
        <v>108</v>
      </c>
      <c r="D45" s="16">
        <v>300000</v>
      </c>
      <c r="E45" s="16">
        <v>300000</v>
      </c>
      <c r="F45" s="17">
        <f t="shared" si="0"/>
        <v>0</v>
      </c>
      <c r="G45" s="18">
        <f t="shared" si="1"/>
        <v>0</v>
      </c>
      <c r="H45" s="22"/>
      <c r="I45" s="22"/>
    </row>
    <row r="46" spans="1:9" ht="23.45" customHeight="1" thickBot="1" x14ac:dyDescent="0.3">
      <c r="A46" s="4" t="s">
        <v>152</v>
      </c>
      <c r="B46" s="5" t="s">
        <v>109</v>
      </c>
      <c r="C46" s="6"/>
      <c r="D46" s="7">
        <f>SUM(D47:D59)</f>
        <v>4874330</v>
      </c>
      <c r="E46" s="7">
        <f>SUM(E47:E59)</f>
        <v>6043570</v>
      </c>
      <c r="F46" s="8">
        <f>SUM(F47:F59)</f>
        <v>-1169240</v>
      </c>
      <c r="G46" s="9">
        <f t="shared" si="2"/>
        <v>-0.19346843008354331</v>
      </c>
      <c r="H46" s="23"/>
      <c r="I46" s="23"/>
    </row>
    <row r="47" spans="1:9" ht="52.5" customHeight="1" thickBot="1" x14ac:dyDescent="0.3">
      <c r="A47" s="19" t="s">
        <v>110</v>
      </c>
      <c r="B47" s="20" t="s">
        <v>111</v>
      </c>
      <c r="C47" s="15" t="s">
        <v>179</v>
      </c>
      <c r="D47" s="16">
        <v>150000</v>
      </c>
      <c r="E47" s="16">
        <v>150000</v>
      </c>
      <c r="F47" s="17">
        <f t="shared" si="0"/>
        <v>0</v>
      </c>
      <c r="G47" s="18">
        <f t="shared" si="1"/>
        <v>0</v>
      </c>
      <c r="H47" s="22"/>
      <c r="I47" s="22"/>
    </row>
    <row r="48" spans="1:9" ht="65.45" customHeight="1" thickBot="1" x14ac:dyDescent="0.3">
      <c r="A48" s="19" t="s">
        <v>112</v>
      </c>
      <c r="B48" s="20" t="s">
        <v>113</v>
      </c>
      <c r="C48" s="15" t="s">
        <v>180</v>
      </c>
      <c r="D48" s="16">
        <v>300000</v>
      </c>
      <c r="E48" s="16">
        <v>300000</v>
      </c>
      <c r="F48" s="17">
        <f t="shared" si="0"/>
        <v>0</v>
      </c>
      <c r="G48" s="18">
        <f t="shared" si="1"/>
        <v>0</v>
      </c>
      <c r="H48" s="22"/>
      <c r="I48" s="22"/>
    </row>
    <row r="49" spans="1:9" ht="78.95" customHeight="1" thickBot="1" x14ac:dyDescent="0.3">
      <c r="A49" s="19" t="s">
        <v>161</v>
      </c>
      <c r="B49" s="20" t="s">
        <v>151</v>
      </c>
      <c r="C49" s="15" t="s">
        <v>181</v>
      </c>
      <c r="D49" s="16">
        <v>500000</v>
      </c>
      <c r="E49" s="16">
        <v>500000</v>
      </c>
      <c r="F49" s="17">
        <f t="shared" ref="F49" si="3">+D49-E49</f>
        <v>0</v>
      </c>
      <c r="G49" s="18">
        <f t="shared" si="1"/>
        <v>0</v>
      </c>
      <c r="H49" s="22"/>
      <c r="I49" s="22"/>
    </row>
    <row r="50" spans="1:9" ht="51.6" customHeight="1" thickBot="1" x14ac:dyDescent="0.3">
      <c r="A50" s="19" t="s">
        <v>157</v>
      </c>
      <c r="B50" s="20" t="s">
        <v>158</v>
      </c>
      <c r="C50" s="15" t="s">
        <v>182</v>
      </c>
      <c r="D50" s="16">
        <v>0</v>
      </c>
      <c r="E50" s="16">
        <v>137000</v>
      </c>
      <c r="F50" s="17">
        <f t="shared" ref="F50" si="4">+D50-E50</f>
        <v>-137000</v>
      </c>
      <c r="G50" s="18">
        <f t="shared" si="1"/>
        <v>-1</v>
      </c>
      <c r="H50" s="22"/>
      <c r="I50" s="22"/>
    </row>
    <row r="51" spans="1:9" ht="72.599999999999994" customHeight="1" thickBot="1" x14ac:dyDescent="0.3">
      <c r="A51" s="19" t="s">
        <v>114</v>
      </c>
      <c r="B51" s="20" t="s">
        <v>115</v>
      </c>
      <c r="C51" s="15" t="s">
        <v>190</v>
      </c>
      <c r="D51" s="16">
        <v>0</v>
      </c>
      <c r="E51" s="16">
        <v>160000</v>
      </c>
      <c r="F51" s="17">
        <f t="shared" si="0"/>
        <v>-160000</v>
      </c>
      <c r="G51" s="18">
        <f t="shared" si="1"/>
        <v>-1</v>
      </c>
      <c r="H51" s="22"/>
      <c r="I51" s="22"/>
    </row>
    <row r="52" spans="1:9" ht="29.1" customHeight="1" thickBot="1" x14ac:dyDescent="0.3">
      <c r="A52" s="19" t="s">
        <v>116</v>
      </c>
      <c r="B52" s="20" t="s">
        <v>117</v>
      </c>
      <c r="C52" s="15" t="s">
        <v>118</v>
      </c>
      <c r="D52" s="16">
        <v>100000</v>
      </c>
      <c r="E52" s="16">
        <v>100000</v>
      </c>
      <c r="F52" s="17">
        <f t="shared" si="0"/>
        <v>0</v>
      </c>
      <c r="G52" s="18">
        <f t="shared" si="1"/>
        <v>0</v>
      </c>
      <c r="H52" s="22"/>
      <c r="I52" s="22"/>
    </row>
    <row r="53" spans="1:9" ht="46.5" customHeight="1" thickBot="1" x14ac:dyDescent="0.3">
      <c r="A53" s="19" t="s">
        <v>119</v>
      </c>
      <c r="B53" s="20" t="s">
        <v>120</v>
      </c>
      <c r="C53" s="15" t="s">
        <v>183</v>
      </c>
      <c r="D53" s="16">
        <v>354100</v>
      </c>
      <c r="E53" s="16">
        <v>150000</v>
      </c>
      <c r="F53" s="17">
        <f t="shared" si="0"/>
        <v>204100</v>
      </c>
      <c r="G53" s="18">
        <f t="shared" si="1"/>
        <v>1.3606666666666665</v>
      </c>
      <c r="H53" s="22"/>
      <c r="I53" s="22"/>
    </row>
    <row r="54" spans="1:9" ht="73.5" customHeight="1" thickBot="1" x14ac:dyDescent="0.3">
      <c r="A54" s="19" t="s">
        <v>121</v>
      </c>
      <c r="B54" s="20" t="s">
        <v>122</v>
      </c>
      <c r="C54" s="15" t="s">
        <v>184</v>
      </c>
      <c r="D54" s="16">
        <v>928980</v>
      </c>
      <c r="E54" s="16">
        <v>827570</v>
      </c>
      <c r="F54" s="17">
        <f t="shared" si="0"/>
        <v>101410</v>
      </c>
      <c r="G54" s="18">
        <f t="shared" si="1"/>
        <v>0.12253948306487672</v>
      </c>
      <c r="H54" s="22"/>
      <c r="I54" s="22"/>
    </row>
    <row r="55" spans="1:9" ht="57.95" customHeight="1" thickBot="1" x14ac:dyDescent="0.3">
      <c r="A55" s="19" t="s">
        <v>123</v>
      </c>
      <c r="B55" s="20" t="s">
        <v>124</v>
      </c>
      <c r="C55" s="15" t="s">
        <v>185</v>
      </c>
      <c r="D55" s="16">
        <v>500000</v>
      </c>
      <c r="E55" s="16">
        <v>500000</v>
      </c>
      <c r="F55" s="17">
        <f t="shared" si="0"/>
        <v>0</v>
      </c>
      <c r="G55" s="18">
        <f t="shared" si="1"/>
        <v>0</v>
      </c>
      <c r="H55" s="22"/>
      <c r="I55" s="22"/>
    </row>
    <row r="56" spans="1:9" ht="69" customHeight="1" thickBot="1" x14ac:dyDescent="0.3">
      <c r="A56" s="19" t="s">
        <v>125</v>
      </c>
      <c r="B56" s="20" t="s">
        <v>126</v>
      </c>
      <c r="C56" s="15" t="s">
        <v>186</v>
      </c>
      <c r="D56" s="16">
        <v>1458250</v>
      </c>
      <c r="E56" s="16">
        <v>2966500</v>
      </c>
      <c r="F56" s="17">
        <f t="shared" si="0"/>
        <v>-1508250</v>
      </c>
      <c r="G56" s="18">
        <f t="shared" si="1"/>
        <v>-0.50842743974380578</v>
      </c>
      <c r="H56" s="22"/>
      <c r="I56" s="22"/>
    </row>
    <row r="57" spans="1:9" ht="69.95" customHeight="1" thickBot="1" x14ac:dyDescent="0.3">
      <c r="A57" s="19" t="s">
        <v>127</v>
      </c>
      <c r="B57" s="20" t="s">
        <v>128</v>
      </c>
      <c r="C57" s="15" t="s">
        <v>187</v>
      </c>
      <c r="D57" s="16">
        <v>548000</v>
      </c>
      <c r="E57" s="16">
        <v>200000</v>
      </c>
      <c r="F57" s="17">
        <f t="shared" si="0"/>
        <v>348000</v>
      </c>
      <c r="G57" s="18">
        <f t="shared" si="1"/>
        <v>1.7400000000000002</v>
      </c>
      <c r="H57" s="22"/>
      <c r="I57" s="22"/>
    </row>
    <row r="58" spans="1:9" ht="68.45" customHeight="1" thickBot="1" x14ac:dyDescent="0.3">
      <c r="A58" s="19" t="s">
        <v>129</v>
      </c>
      <c r="B58" s="20" t="s">
        <v>130</v>
      </c>
      <c r="C58" s="15" t="s">
        <v>188</v>
      </c>
      <c r="D58" s="16">
        <v>0</v>
      </c>
      <c r="E58" s="16">
        <v>0</v>
      </c>
      <c r="F58" s="17">
        <f t="shared" ref="F58" si="5">+D58-E58</f>
        <v>0</v>
      </c>
      <c r="G58" s="18">
        <v>0</v>
      </c>
      <c r="H58" s="22"/>
      <c r="I58" s="22"/>
    </row>
    <row r="59" spans="1:9" ht="41.45" customHeight="1" thickBot="1" x14ac:dyDescent="0.3">
      <c r="A59" s="19" t="s">
        <v>159</v>
      </c>
      <c r="B59" s="20" t="s">
        <v>160</v>
      </c>
      <c r="C59" s="15" t="s">
        <v>189</v>
      </c>
      <c r="D59" s="16">
        <v>35000</v>
      </c>
      <c r="E59" s="16">
        <v>52500</v>
      </c>
      <c r="F59" s="17">
        <f t="shared" si="0"/>
        <v>-17500</v>
      </c>
      <c r="G59" s="18">
        <v>1</v>
      </c>
      <c r="H59" s="22"/>
      <c r="I59" s="22"/>
    </row>
    <row r="60" spans="1:9" ht="21.6" customHeight="1" thickBot="1" x14ac:dyDescent="0.3">
      <c r="A60" s="4" t="s">
        <v>131</v>
      </c>
      <c r="B60" s="5" t="s">
        <v>132</v>
      </c>
      <c r="C60" s="6"/>
      <c r="D60" s="21">
        <f>SUM(D61:D64)</f>
        <v>59076497.359999999</v>
      </c>
      <c r="E60" s="21">
        <f>SUM(E62:E64)</f>
        <v>32802352.359999999</v>
      </c>
      <c r="F60" s="8">
        <f>SUM(F64:F64)</f>
        <v>24374145</v>
      </c>
      <c r="G60" s="9">
        <f t="shared" si="2"/>
        <v>0.8009835609241045</v>
      </c>
      <c r="H60" s="23"/>
      <c r="I60" s="23"/>
    </row>
    <row r="61" spans="1:9" ht="21.6" customHeight="1" thickBot="1" x14ac:dyDescent="0.3">
      <c r="A61" s="19" t="s">
        <v>202</v>
      </c>
      <c r="B61" s="20" t="s">
        <v>203</v>
      </c>
      <c r="C61" s="15" t="s">
        <v>204</v>
      </c>
      <c r="D61" s="16">
        <v>4000000</v>
      </c>
      <c r="E61" s="16"/>
      <c r="F61" s="17">
        <v>0</v>
      </c>
      <c r="G61" s="18">
        <v>1</v>
      </c>
      <c r="H61" s="22"/>
      <c r="I61" s="22"/>
    </row>
    <row r="62" spans="1:9" ht="21.6" customHeight="1" thickBot="1" x14ac:dyDescent="0.3">
      <c r="A62" s="19" t="s">
        <v>163</v>
      </c>
      <c r="B62" s="20" t="s">
        <v>164</v>
      </c>
      <c r="C62" s="15" t="s">
        <v>193</v>
      </c>
      <c r="D62" s="16">
        <v>0</v>
      </c>
      <c r="E62" s="16">
        <v>1700000</v>
      </c>
      <c r="F62" s="17">
        <f t="shared" ref="F62" si="6">+D62-E62</f>
        <v>-1700000</v>
      </c>
      <c r="G62" s="18">
        <f t="shared" ref="G62:G64" si="7">+D62/E62-1</f>
        <v>-1</v>
      </c>
      <c r="H62" s="22"/>
      <c r="I62" s="22"/>
    </row>
    <row r="63" spans="1:9" ht="42.6" customHeight="1" thickBot="1" x14ac:dyDescent="0.3">
      <c r="A63" s="19" t="s">
        <v>153</v>
      </c>
      <c r="B63" s="20" t="s">
        <v>154</v>
      </c>
      <c r="C63" s="15" t="s">
        <v>191</v>
      </c>
      <c r="D63" s="16">
        <v>0</v>
      </c>
      <c r="E63" s="16">
        <v>400000</v>
      </c>
      <c r="F63" s="17">
        <f t="shared" si="0"/>
        <v>-400000</v>
      </c>
      <c r="G63" s="18">
        <f t="shared" si="7"/>
        <v>-1</v>
      </c>
      <c r="H63" s="22"/>
      <c r="I63" s="22"/>
    </row>
    <row r="64" spans="1:9" ht="75.599999999999994" customHeight="1" thickBot="1" x14ac:dyDescent="0.3">
      <c r="A64" s="19" t="s">
        <v>133</v>
      </c>
      <c r="B64" s="20" t="s">
        <v>134</v>
      </c>
      <c r="C64" s="15" t="s">
        <v>192</v>
      </c>
      <c r="D64" s="16">
        <v>55076497.359999999</v>
      </c>
      <c r="E64" s="16">
        <v>30702352.359999999</v>
      </c>
      <c r="F64" s="17">
        <f t="shared" si="0"/>
        <v>24374145</v>
      </c>
      <c r="G64" s="18">
        <f t="shared" si="7"/>
        <v>0.79388526045826424</v>
      </c>
      <c r="H64" s="22"/>
      <c r="I64" s="22"/>
    </row>
    <row r="65" spans="1:9" ht="20.45" customHeight="1" thickBot="1" x14ac:dyDescent="0.3">
      <c r="A65" s="4">
        <v>6</v>
      </c>
      <c r="B65" s="5" t="s">
        <v>135</v>
      </c>
      <c r="C65" s="6"/>
      <c r="D65" s="7">
        <f>SUM(D66:D72)</f>
        <v>87289090.039999992</v>
      </c>
      <c r="E65" s="7">
        <f>SUM(E66:E72)</f>
        <v>94420851.039999992</v>
      </c>
      <c r="F65" s="8">
        <f>SUM(F66:F72)</f>
        <v>-7131760.9999999981</v>
      </c>
      <c r="G65" s="9">
        <f t="shared" si="2"/>
        <v>-7.5531632276632843E-2</v>
      </c>
      <c r="H65" s="23"/>
      <c r="I65" s="23"/>
    </row>
    <row r="66" spans="1:9" ht="45.75" thickBot="1" x14ac:dyDescent="0.3">
      <c r="A66" s="19" t="s">
        <v>136</v>
      </c>
      <c r="B66" s="20" t="s">
        <v>137</v>
      </c>
      <c r="C66" s="15" t="s">
        <v>199</v>
      </c>
      <c r="D66" s="16">
        <v>13914607</v>
      </c>
      <c r="E66" s="16">
        <v>19818400</v>
      </c>
      <c r="F66" s="17">
        <f t="shared" si="0"/>
        <v>-5903793</v>
      </c>
      <c r="G66" s="18">
        <f t="shared" si="2"/>
        <v>-0.29789453235377228</v>
      </c>
      <c r="H66" s="22"/>
      <c r="I66" s="22"/>
    </row>
    <row r="67" spans="1:9" ht="45.75" thickBot="1" x14ac:dyDescent="0.3">
      <c r="A67" s="19" t="s">
        <v>138</v>
      </c>
      <c r="B67" s="20" t="s">
        <v>139</v>
      </c>
      <c r="C67" s="15" t="s">
        <v>194</v>
      </c>
      <c r="D67" s="16">
        <v>7800000</v>
      </c>
      <c r="E67" s="16">
        <v>7800000</v>
      </c>
      <c r="F67" s="17">
        <f t="shared" si="0"/>
        <v>0</v>
      </c>
      <c r="G67" s="18">
        <f t="shared" si="2"/>
        <v>0</v>
      </c>
      <c r="H67" s="22"/>
      <c r="I67" s="22"/>
    </row>
    <row r="68" spans="1:9" ht="23.25" thickBot="1" x14ac:dyDescent="0.3">
      <c r="A68" s="19" t="s">
        <v>155</v>
      </c>
      <c r="B68" s="20" t="s">
        <v>156</v>
      </c>
      <c r="C68" s="15" t="s">
        <v>200</v>
      </c>
      <c r="D68" s="16">
        <v>617457</v>
      </c>
      <c r="E68" s="16">
        <v>617457</v>
      </c>
      <c r="F68" s="17">
        <f t="shared" ref="F68" si="8">+D68-E68</f>
        <v>0</v>
      </c>
      <c r="G68" s="18">
        <v>1</v>
      </c>
      <c r="H68" s="22"/>
      <c r="I68" s="22"/>
    </row>
    <row r="69" spans="1:9" ht="34.5" thickBot="1" x14ac:dyDescent="0.3">
      <c r="A69" s="19" t="s">
        <v>140</v>
      </c>
      <c r="B69" s="20" t="s">
        <v>141</v>
      </c>
      <c r="C69" s="15" t="s">
        <v>195</v>
      </c>
      <c r="D69" s="16">
        <v>10000000</v>
      </c>
      <c r="E69" s="16">
        <v>10000000</v>
      </c>
      <c r="F69" s="17">
        <f t="shared" si="0"/>
        <v>0</v>
      </c>
      <c r="G69" s="18">
        <f t="shared" si="2"/>
        <v>0</v>
      </c>
      <c r="H69" s="22"/>
      <c r="I69" s="22"/>
    </row>
    <row r="70" spans="1:9" ht="41.1" customHeight="1" thickBot="1" x14ac:dyDescent="0.3">
      <c r="A70" s="19" t="s">
        <v>142</v>
      </c>
      <c r="B70" s="20" t="s">
        <v>143</v>
      </c>
      <c r="C70" s="15" t="s">
        <v>196</v>
      </c>
      <c r="D70" s="16">
        <v>20000000</v>
      </c>
      <c r="E70" s="16">
        <v>20000000</v>
      </c>
      <c r="F70" s="17">
        <f t="shared" si="0"/>
        <v>0</v>
      </c>
      <c r="G70" s="18">
        <f t="shared" si="2"/>
        <v>0</v>
      </c>
      <c r="H70" s="22"/>
      <c r="I70" s="22"/>
    </row>
    <row r="71" spans="1:9" ht="57" thickBot="1" x14ac:dyDescent="0.3">
      <c r="A71" s="19" t="s">
        <v>144</v>
      </c>
      <c r="B71" s="20" t="s">
        <v>145</v>
      </c>
      <c r="C71" s="15" t="s">
        <v>197</v>
      </c>
      <c r="D71" s="16">
        <v>20000000</v>
      </c>
      <c r="E71" s="16">
        <v>20000000</v>
      </c>
      <c r="F71" s="17">
        <f t="shared" si="0"/>
        <v>0</v>
      </c>
      <c r="G71" s="18">
        <f t="shared" si="2"/>
        <v>0</v>
      </c>
      <c r="H71" s="22"/>
      <c r="I71" s="22"/>
    </row>
    <row r="72" spans="1:9" ht="64.5" customHeight="1" thickBot="1" x14ac:dyDescent="0.3">
      <c r="A72" s="19" t="s">
        <v>146</v>
      </c>
      <c r="B72" s="20" t="s">
        <v>147</v>
      </c>
      <c r="C72" s="15" t="s">
        <v>198</v>
      </c>
      <c r="D72" s="16">
        <v>14957026.039999999</v>
      </c>
      <c r="E72" s="16">
        <v>16184994.039999997</v>
      </c>
      <c r="F72" s="17">
        <f t="shared" si="0"/>
        <v>-1227967.9999999981</v>
      </c>
      <c r="G72" s="18">
        <f t="shared" si="2"/>
        <v>-7.5870772455347679E-2</v>
      </c>
      <c r="H72" s="22"/>
      <c r="I72" s="22"/>
    </row>
    <row r="73" spans="1:9" ht="15.75" thickBot="1" x14ac:dyDescent="0.3">
      <c r="A73" s="19"/>
      <c r="B73" s="20"/>
      <c r="C73" s="15"/>
      <c r="D73" s="16"/>
      <c r="E73" s="16"/>
      <c r="F73" s="17"/>
      <c r="G73" s="18"/>
      <c r="H73" s="22"/>
      <c r="I73" s="22"/>
    </row>
    <row r="74" spans="1:9" ht="23.45" customHeight="1" thickBot="1" x14ac:dyDescent="0.3">
      <c r="A74" s="4"/>
      <c r="B74" s="5" t="s">
        <v>148</v>
      </c>
      <c r="C74" s="6"/>
      <c r="D74" s="7">
        <f>D5+D23+D46+D60+D65</f>
        <v>4733083487.4200001</v>
      </c>
      <c r="E74" s="7">
        <f>E5+E23+E46+E60+E65</f>
        <v>4482629135.9199991</v>
      </c>
      <c r="F74" s="8">
        <f>+D74-E74</f>
        <v>250454351.50000095</v>
      </c>
      <c r="G74" s="9">
        <f>+D74/E74-1</f>
        <v>5.5872199975918413E-2</v>
      </c>
      <c r="H74" s="23"/>
      <c r="I74" s="23"/>
    </row>
    <row r="76" spans="1:9" x14ac:dyDescent="0.25">
      <c r="D76" s="14"/>
    </row>
  </sheetData>
  <sheetProtection algorithmName="SHA-512" hashValue="7pFw2z1nTE0cmo0PGbS2B6l+TQnkTWSt77SCTdx7zj6BoFLKMVCa2LEfqV45YDR3b3ls3LQ4WSINMmdlpunP5A==" saltValue="8Nc7xOB4O7T++ayxV7EmLg==" spinCount="100000" sheet="1" objects="1" scenarios="1"/>
  <mergeCells count="1">
    <mergeCell ref="A2:H2"/>
  </mergeCells>
  <dataValidations xWindow="1321" yWindow="756" count="3">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A4:G4" xr:uid="{7888D34D-5998-4B25-BC9C-26097D801728}"/>
    <dataValidation allowBlank="1" showInputMessage="1" showErrorMessage="1" error="El documento tiene habilitado la columna &quot;I&quot; para que pueda agregar las observaciones. Gracias" sqref="H5:H74" xr:uid="{B6CA1047-29D9-4AE8-9E28-4A706A69D525}"/>
    <dataValidation allowBlank="1" showInputMessage="1" showErrorMessage="1" error="El documento tiene habilitado la columna &quot;H&quot; para que pueda agregar las observaciones. Gracias " prompt="El documento tiene habilitado la columna &quot;H&quot; para que pueda agregar las observaciones. Gracias " sqref="A5:G74" xr:uid="{1FBEFA17-3C27-4EB3-A493-0710888E77C7}"/>
  </dataValidations>
  <pageMargins left="0.7" right="0.7" top="0.75" bottom="0.75" header="0.3" footer="0.3"/>
  <pageSetup orientation="portrait" horizontalDpi="300" verticalDpi="300" r:id="rId1"/>
  <headerFooter>
    <oddFooter>&amp;C&amp;"Calibri"&amp;11&amp;K000000_x000D_&amp;1#&amp;"Calibri"&amp;10&amp;K000000Uso Interno</oddFooter>
  </headerFooter>
  <ignoredErrors>
    <ignoredError sqref="A5:D5 F5:G32 A7:D8 A6:C6 A23:D23 A9:C22 A25:D25 B24:C24 A28:D28 A26:C27 A36:D36 G33 A41:D41 A37:C40 A42:C43 F63:G74 A44:D49 A29:C35 A52:D52 A50:C51 A55:D55 A53:C54 A58:D58 A56:C57 A60:C60 A59:C59 A65:D65 A62:C62 F34:G60 F62 A63:C63 A64:C64 A67:D69 A66:C66 A73:D74 A72:C72 A71:D71 A70:B70 D70" numberStoredAsText="1"/>
    <ignoredError sqref="A24"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0B1EBAC9608746A03E54D810261FE3" ma:contentTypeVersion="2" ma:contentTypeDescription="Crear nuevo documento." ma:contentTypeScope="" ma:versionID="ba460de91c0a362073affbe98e0974b2">
  <xsd:schema xmlns:xsd="http://www.w3.org/2001/XMLSchema" xmlns:xs="http://www.w3.org/2001/XMLSchema" xmlns:p="http://schemas.microsoft.com/office/2006/metadata/properties" xmlns:ns2="cd5e849a-c218-4d82-870e-2a39b48a01b7" xmlns:ns3="dbb02e33-bfb5-405a-9ed6-7a97e7856582" targetNamespace="http://schemas.microsoft.com/office/2006/metadata/properties" ma:root="true" ma:fieldsID="97e71097f28873b5b286d34f559a6d16" ns2:_="" ns3:_="">
    <xsd:import namespace="cd5e849a-c218-4d82-870e-2a39b48a01b7"/>
    <xsd:import namespace="dbb02e33-bfb5-405a-9ed6-7a97e7856582"/>
    <xsd:element name="properties">
      <xsd:complexType>
        <xsd:sequence>
          <xsd:element name="documentManagement">
            <xsd:complexType>
              <xsd:all>
                <xsd:element ref="ns2:SharedWithUsers" minOccurs="0"/>
                <xsd:element ref="ns3:An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b02e33-bfb5-405a-9ed6-7a97e7856582" elementFormDefault="qualified">
    <xsd:import namespace="http://schemas.microsoft.com/office/2006/documentManagement/types"/>
    <xsd:import namespace="http://schemas.microsoft.com/office/infopath/2007/PartnerControls"/>
    <xsd:element name="Anno" ma:index="9" nillable="true" ma:displayName="Año" ma:format="Dropdown" ma:internalName="Anno">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no xmlns="dbb02e33-bfb5-405a-9ed6-7a97e7856582">2025</Anno>
  </documentManagement>
</p:properties>
</file>

<file path=customXml/itemProps1.xml><?xml version="1.0" encoding="utf-8"?>
<ds:datastoreItem xmlns:ds="http://schemas.openxmlformats.org/officeDocument/2006/customXml" ds:itemID="{7B402F38-8D00-47AE-A7EA-7BA2B8F42E1E}"/>
</file>

<file path=customXml/itemProps2.xml><?xml version="1.0" encoding="utf-8"?>
<ds:datastoreItem xmlns:ds="http://schemas.openxmlformats.org/officeDocument/2006/customXml" ds:itemID="{077E4761-F0A3-4EEA-AC46-E6958A56BBEE}"/>
</file>

<file path=customXml/itemProps3.xml><?xml version="1.0" encoding="utf-8"?>
<ds:datastoreItem xmlns:ds="http://schemas.openxmlformats.org/officeDocument/2006/customXml" ds:itemID="{88A9123E-F2F3-41A7-9C5D-31AFF7047D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SUGESE</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 consulta presupuesto SUGESE 2026</dc:title>
  <dc:creator>solanolw@sugese.fi.cr</dc:creator>
  <cp:lastModifiedBy>UCANAN JIMENEZ YEFFREY</cp:lastModifiedBy>
  <dcterms:created xsi:type="dcterms:W3CDTF">2022-08-02T00:02:49Z</dcterms:created>
  <dcterms:modified xsi:type="dcterms:W3CDTF">2025-09-23T16:06:35Z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2024-03-06T21:58:56Z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2e925a27-aabf-4184-bbcb-6afa5f2306fb</vt:lpwstr>
  </property>
  <property fmtid="{D5CDD505-2E9C-101B-9397-08002B2CF9AE}" pid="8" name="MSIP_Label_b8b4be34-365a-4a68-b9fb-75c1b6874315_ContentBits">
    <vt:lpwstr>2</vt:lpwstr>
  </property>
  <property fmtid="{D5CDD505-2E9C-101B-9397-08002B2CF9AE}" pid="9" name="ContentTypeId">
    <vt:lpwstr>0x010100C00B1EBAC9608746A03E54D810261FE3</vt:lpwstr>
  </property>
</Properties>
</file>