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66925"/>
  <mc:AlternateContent xmlns:mc="http://schemas.openxmlformats.org/markup-compatibility/2006">
    <mc:Choice Requires="x15">
      <x15ac:absPath xmlns:x15ac="http://schemas.microsoft.com/office/spreadsheetml/2010/11/ac" url="C:\Users\ariasgj\OneDrive - Banco Central de Costa Rica\Datos\Carpeta de Trabajo\Presupuesto 2023\Consulta\"/>
    </mc:Choice>
  </mc:AlternateContent>
  <xr:revisionPtr revIDLastSave="0" documentId="13_ncr:1_{4C6D1645-F584-4AE1-BAA1-4798745CC2A9}" xr6:coauthVersionLast="47" xr6:coauthVersionMax="47" xr10:uidLastSave="{00000000-0000-0000-0000-000000000000}"/>
  <bookViews>
    <workbookView xWindow="-110" yWindow="-110" windowWidth="19420" windowHeight="10420" xr2:uid="{43BABD97-7D01-4141-AC81-FBAE43C39FC3}"/>
  </bookViews>
  <sheets>
    <sheet name="PRESUPUESTO 2023" sheetId="1" r:id="rId1"/>
  </sheets>
  <definedNames>
    <definedName name="_xlnm._FilterDatabase" localSheetId="0" hidden="1">'PRESUPUESTO 2023'!$B$5:$H$83</definedName>
    <definedName name="_xlnm.Print_Area" localSheetId="0">'PRESUPUESTO 2023'!$B$6:$H$86</definedName>
    <definedName name="base">#REF!</definedName>
    <definedName name="pro">#REF!</definedName>
    <definedName name="_xlnm.Print_Titles" localSheetId="0">'PRESUPUESTO 2023'!$1:$5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86" i="1" l="1"/>
  <c r="K84" i="1"/>
  <c r="K76" i="1"/>
  <c r="K71" i="1"/>
  <c r="K55" i="1"/>
  <c r="K36" i="1"/>
  <c r="K25" i="1"/>
  <c r="K6" i="1"/>
  <c r="H6" i="1"/>
  <c r="G7" i="1"/>
  <c r="H7" i="1"/>
  <c r="G79" i="1" l="1"/>
  <c r="E36" i="1"/>
  <c r="F84" i="1"/>
  <c r="F76" i="1"/>
  <c r="F71" i="1"/>
  <c r="F55" i="1"/>
  <c r="F25" i="1"/>
  <c r="F6" i="1"/>
  <c r="F86" i="1" l="1"/>
  <c r="H28" i="1"/>
  <c r="G28" i="1"/>
  <c r="E84" i="1" l="1"/>
  <c r="G85" i="1"/>
  <c r="G84" i="1" s="1"/>
  <c r="G74" i="1" l="1"/>
  <c r="G77" i="1" l="1"/>
  <c r="G72" i="1"/>
  <c r="H56" i="1"/>
  <c r="G57" i="1"/>
  <c r="G58" i="1"/>
  <c r="G59" i="1"/>
  <c r="G60" i="1"/>
  <c r="G61" i="1"/>
  <c r="G62" i="1"/>
  <c r="G63" i="1"/>
  <c r="G64" i="1"/>
  <c r="G65" i="1"/>
  <c r="G66" i="1"/>
  <c r="G67" i="1"/>
  <c r="G68" i="1"/>
  <c r="G69" i="1"/>
  <c r="G70" i="1"/>
  <c r="G56" i="1"/>
  <c r="G27" i="1"/>
  <c r="G29" i="1"/>
  <c r="G30" i="1"/>
  <c r="G31" i="1"/>
  <c r="G32" i="1"/>
  <c r="G33" i="1"/>
  <c r="G34" i="1"/>
  <c r="G35" i="1"/>
  <c r="G36" i="1"/>
  <c r="G37" i="1"/>
  <c r="G38" i="1"/>
  <c r="G39" i="1"/>
  <c r="G40" i="1"/>
  <c r="G41" i="1"/>
  <c r="G42" i="1"/>
  <c r="G43" i="1"/>
  <c r="G44" i="1"/>
  <c r="G45" i="1"/>
  <c r="G46" i="1"/>
  <c r="G47" i="1"/>
  <c r="G48" i="1"/>
  <c r="G49" i="1"/>
  <c r="G50" i="1"/>
  <c r="G51" i="1"/>
  <c r="G52" i="1"/>
  <c r="G53" i="1"/>
  <c r="G54" i="1"/>
  <c r="G26" i="1"/>
  <c r="G8" i="1"/>
  <c r="G9" i="1"/>
  <c r="G10" i="1"/>
  <c r="G11" i="1"/>
  <c r="G12" i="1"/>
  <c r="G13" i="1"/>
  <c r="G14" i="1"/>
  <c r="G15" i="1"/>
  <c r="G16" i="1"/>
  <c r="G17" i="1"/>
  <c r="G18" i="1"/>
  <c r="G19" i="1"/>
  <c r="G20" i="1"/>
  <c r="G21" i="1"/>
  <c r="G22" i="1"/>
  <c r="G23" i="1"/>
  <c r="G24" i="1"/>
  <c r="H78" i="1"/>
  <c r="H80" i="1"/>
  <c r="H81" i="1"/>
  <c r="H82" i="1"/>
  <c r="H83" i="1"/>
  <c r="H75" i="1"/>
  <c r="H58" i="1"/>
  <c r="H61" i="1"/>
  <c r="H62" i="1"/>
  <c r="H63" i="1"/>
  <c r="H65" i="1"/>
  <c r="H66" i="1"/>
  <c r="H67" i="1"/>
  <c r="H68" i="1"/>
  <c r="H69" i="1"/>
  <c r="H70" i="1"/>
  <c r="H8" i="1"/>
  <c r="H9" i="1"/>
  <c r="H11" i="1"/>
  <c r="H12" i="1"/>
  <c r="H13" i="1"/>
  <c r="H14" i="1"/>
  <c r="H15" i="1"/>
  <c r="H16" i="1"/>
  <c r="H17" i="1"/>
  <c r="H18" i="1"/>
  <c r="H19" i="1"/>
  <c r="H20" i="1"/>
  <c r="H21" i="1"/>
  <c r="H22" i="1"/>
  <c r="H23" i="1"/>
  <c r="H24" i="1"/>
  <c r="H27" i="1"/>
  <c r="H30" i="1"/>
  <c r="H33" i="1"/>
  <c r="H36" i="1"/>
  <c r="H37" i="1"/>
  <c r="H38" i="1"/>
  <c r="H39" i="1"/>
  <c r="H40" i="1"/>
  <c r="H41" i="1"/>
  <c r="H42" i="1"/>
  <c r="H43" i="1"/>
  <c r="H44" i="1"/>
  <c r="H45" i="1"/>
  <c r="H48" i="1"/>
  <c r="H49" i="1"/>
  <c r="H52" i="1"/>
  <c r="H53" i="1"/>
  <c r="H54" i="1"/>
  <c r="E55" i="1" l="1"/>
  <c r="E25" i="1"/>
  <c r="E6" i="1"/>
  <c r="E76" i="1" l="1"/>
  <c r="E71" i="1"/>
  <c r="E86" i="1" l="1"/>
  <c r="G83" i="1"/>
  <c r="G82" i="1"/>
  <c r="G81" i="1"/>
  <c r="G80" i="1"/>
  <c r="G78" i="1"/>
  <c r="G75" i="1"/>
  <c r="G73" i="1"/>
  <c r="H71" i="1"/>
  <c r="H55" i="1"/>
  <c r="G76" i="1" l="1"/>
  <c r="G71" i="1"/>
  <c r="G25" i="1"/>
  <c r="G6" i="1"/>
  <c r="G55" i="1"/>
  <c r="H76" i="1"/>
  <c r="H25" i="1"/>
  <c r="G86" i="1" l="1"/>
  <c r="H86" i="1"/>
</calcChain>
</file>

<file path=xl/sharedStrings.xml><?xml version="1.0" encoding="utf-8"?>
<sst xmlns="http://schemas.openxmlformats.org/spreadsheetml/2006/main" count="257" uniqueCount="256">
  <si>
    <t>CÓDIGO</t>
  </si>
  <si>
    <t>OBJETO DEL GASTO</t>
  </si>
  <si>
    <t>DETALLE *</t>
  </si>
  <si>
    <t>DIFERENCIA ABSOLUTA</t>
  </si>
  <si>
    <t>VARIACIÓN 
PORCENTUAL</t>
  </si>
  <si>
    <t>0</t>
  </si>
  <si>
    <t>REMUNERACIONES</t>
  </si>
  <si>
    <t>0.01.01</t>
  </si>
  <si>
    <t>Remuneraciones</t>
  </si>
  <si>
    <t>Remuneración básica o salario base que se otorga al personal, permanente o interino por la prestación de servicios, de acuerdo con la naturaleza del trabajo, grado de especialización y la responsabilidad asignada al puesto o nivel jerárquico correspondiente, con sujeción a las regulaciones de las leyes laborales vigentes.</t>
  </si>
  <si>
    <t>0.02.01</t>
  </si>
  <si>
    <t xml:space="preserve">Tiempo extraordinario </t>
  </si>
  <si>
    <t>Retribución eventual al personal que presta sus servicios en horas que exceden su jornada ordinaria de trabajo, cuando circunstancias o situaciones de naturaleza extraordinaria de la entidad así lo requieran, ajustándose a las disposiciones legales y técnicas vigentes.</t>
  </si>
  <si>
    <t>0.02.02</t>
  </si>
  <si>
    <t>Recargo de funciones</t>
  </si>
  <si>
    <t>Diferencias salariales que se reconocen a los funcionarios en forma adicional a su salario habitual, que se derivan del reconocimiento por asumir en forma temporal los deberes y responsabilidades de un cargo de nivel superior por ausencia de su titular.</t>
  </si>
  <si>
    <t>0.02.05</t>
  </si>
  <si>
    <t>Dietas</t>
  </si>
  <si>
    <t>Retribución por la participación en órganos colegiados que realizan funciones institucionales, definida en términos de un monto absoluto por cada sesión del órgano a la que se asista, como por ejemplo en el caso de juntas directivas, Asamblea Legislativa, Concejos Municipales, entre otros. Esta remuneración no determina la existencia de relación laboral. La suma que se destina para cada dieta depende del ordenamiento jurídico vigente.</t>
  </si>
  <si>
    <t>0.03.01</t>
  </si>
  <si>
    <t>Retribuciones por años de servicio</t>
  </si>
  <si>
    <t>0.03.02</t>
  </si>
  <si>
    <t>Restricciones al ejercicio liberal de la profesión</t>
  </si>
  <si>
    <t>0.03.03</t>
  </si>
  <si>
    <t>Decimotercer mes</t>
  </si>
  <si>
    <t>0.03.04</t>
  </si>
  <si>
    <t>Salario escolar</t>
  </si>
  <si>
    <t>0.03.99</t>
  </si>
  <si>
    <t>Otros incentivos salariales</t>
  </si>
  <si>
    <t>0.04.01</t>
  </si>
  <si>
    <t>Contribución Patronal al Seguro de Salud de la CCSS</t>
  </si>
  <si>
    <t>Erogaciones que en condición de patronos deben destinar a aquellas instituciones que la ley señale, con el fin de que los trabajadores y familias en general, disfruten de los beneficios de la seguridad social y el desarrollo para mejorar la capacidad laboral del país, como son: el seguro de salud, la satisfacción de necesidades básicas de las familias de escasos recursos económicos, la formación y capacitación del sector público y privado. Su cálculo se efectúa en función de los salarios y otras remuneraciones que se les otorgan a los empleados.</t>
  </si>
  <si>
    <t>0.04.02</t>
  </si>
  <si>
    <t>Contribución patronal al IMAS</t>
  </si>
  <si>
    <t>0.04.03</t>
  </si>
  <si>
    <t>Contribución patronal al INA</t>
  </si>
  <si>
    <t>0.04.04</t>
  </si>
  <si>
    <t>Contribución patronal al FODESAF</t>
  </si>
  <si>
    <t>0.04.05</t>
  </si>
  <si>
    <t>Contribución patronal al Banco Popular</t>
  </si>
  <si>
    <t>0.05.01</t>
  </si>
  <si>
    <t>Contribución patronal al seguro de pensiones</t>
  </si>
  <si>
    <t>0.05.02</t>
  </si>
  <si>
    <t>Aporte patronal al ROPC</t>
  </si>
  <si>
    <t>0.05.03</t>
  </si>
  <si>
    <t>Aporte patronal al FCL</t>
  </si>
  <si>
    <t>0.05.05</t>
  </si>
  <si>
    <t>Contribución patronal a fondos administrados</t>
  </si>
  <si>
    <t>SERVICIOS</t>
  </si>
  <si>
    <t>1 01 99</t>
  </si>
  <si>
    <t>Otros alquileres</t>
  </si>
  <si>
    <t>1.02.03</t>
  </si>
  <si>
    <t>Servicio de correo</t>
  </si>
  <si>
    <t>Contempla el pago de servicio de traslado nacional e internacional de toda clase de correspondencia postal, el alquiler de apartados postales, la adquisición de estampillas, y otros servicios conexos.</t>
  </si>
  <si>
    <t>1.02.04</t>
  </si>
  <si>
    <t>Servicio de Telecomunicaciones</t>
  </si>
  <si>
    <t>Comprende el pago de servicios nacionales e internacionales necesarios para el acceso a los servicios de telefonía, a redes de información como "Internet" y otros servicios similares.</t>
  </si>
  <si>
    <t>1.03.01</t>
  </si>
  <si>
    <t>Información</t>
  </si>
  <si>
    <t>Corresponde a los gastos por servicios de información que utilizan las instituciones públicas para efecto de dar a conocer asuntos de carácter oficial, de tipo administrativo, campañas de carácter culturales, educativas, científicas o técnicas. Incluye la publicación de avisos, edictos, acuerdos, reglamentos, decretos, leyes, la preparación de guiones, documentales y similares, transmitidos a través de medios de comunicación masiva, escritos, radiales, audiovisuales o cualquier otro medio.</t>
  </si>
  <si>
    <t>Publicidad y propaganda</t>
  </si>
  <si>
    <t>1.03.07</t>
  </si>
  <si>
    <t>Servicio de Transferencia Electrónica de Información</t>
  </si>
  <si>
    <t>Considera el pago de los servicios de carácter virtual tales como acceso a información especializada, cuya obtención se realiza a través de medios informáticos, telemáticos y/o electrónicos.</t>
  </si>
  <si>
    <t>1.04.01</t>
  </si>
  <si>
    <t>Servicios ciencias salud</t>
  </si>
  <si>
    <t>1.04.04</t>
  </si>
  <si>
    <t>Servicios de gestión de Apoyo (Consultorías)</t>
  </si>
  <si>
    <t>Corresponde a la cancelación de servicios profesionales y técnicos para la elaboración de trabajos en las áreas de contaduría, economía, administración, finanzas, sociología, psicología y las demás áreas de las ciencias económicas y sociales.</t>
  </si>
  <si>
    <t>Servicios de gestión de Apoyo (Serv. Adm BCCR)</t>
  </si>
  <si>
    <t>Corresponde a los servicios administrativos que brinda el BCCR a las ODMs</t>
  </si>
  <si>
    <t>1.04.05</t>
  </si>
  <si>
    <t xml:space="preserve">Servicio de desarrollo de sistemas </t>
  </si>
  <si>
    <t>Considera el pago de servicios profesionales o técnicos que se contratan para la elaboración de planes, diseños, diagnósticos y estudios diversos en el campo de la informática.</t>
  </si>
  <si>
    <t>1.04.99</t>
  </si>
  <si>
    <t>Otros servicios de gestión y apoyo</t>
  </si>
  <si>
    <t>Comprende el pago por concepto de servicios profesionales y técnicos en campos no contemplados en las subpartidas anteriores, con personas físicas o jurídicas, tanto nacionales como extranjeras para la realización de trabajos específicos.</t>
  </si>
  <si>
    <t>1.05.01</t>
  </si>
  <si>
    <t>Transporte dentro del país</t>
  </si>
  <si>
    <t>Contempla los gastos por concepto de servicio de traslado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transporte. Considera además, el traslado de personas ajenas a la entidad, como estudiantes, enfermos, indigentes, asesores y observadores internacionales, entre otros, de acuerdo con la legislación vigente</t>
  </si>
  <si>
    <t>1.05.02</t>
  </si>
  <si>
    <t>Viáticos dentro del país</t>
  </si>
  <si>
    <t>Erogaciones por concepto de atención de hospedaje, alimentación y otros gastos menores relacionados,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viático.
Considera además, el pago de gastos de hospedaje, alimentación y otros gastos menores relacionados, a personas ajenas a la entidad, como estudiantes, enfermos, indigentes, asesores y observadores internacionales, entre otros, de acuerdo con la legislación vigente.</t>
  </si>
  <si>
    <t>1.05.03</t>
  </si>
  <si>
    <t>Transporte en el exterior</t>
  </si>
  <si>
    <t>Corresponde al pago de los servicios de traslado que las instituciones públicas reconocen a sus funcionarios o a aquellos a quien la legislación autorice, cuando deban desplazarse hacia el exterior o desde el exterior, con el propósito de cumplir con las funciones de su cargo o las señaladas en convenios suscritos entre la institución y el beneficiario del transporte.</t>
  </si>
  <si>
    <t>1.05.04</t>
  </si>
  <si>
    <t>Viáticos en el exterior</t>
  </si>
  <si>
    <t>Erogaciones por concepto de hospedaje, alimentación y otros gastos menores relacionados, que las instituciones públicas reconocen a sus servidores o a aquellos que la legislación autorice, cuando estos deban desplazarse en forma transitoria de su centro de trabajo al exterior o desde el exterior, con el propósito de cumplir con las funciones de su cargo o las señaladas en convenios suscritos entre la institución y el beneficiario, acorde con las disposiciones legales respectivas. Incluye además, gastos necesarios por concepto de pasaporte, visa y cualesquiera otros requisitos migratorios esenciales, previos a la iniciación del viaje.</t>
  </si>
  <si>
    <t>1.06.01</t>
  </si>
  <si>
    <t>Seguros, reaseguros y otras obligaciones</t>
  </si>
  <si>
    <t>Para la cobertura de seguros de daños que cubren todos los riesgos asegurables a que están expuestas las instituciones y sus trabajadores, tales como el seguro de vehículos, seguro de incendio, responsabilidad civil y otros. Incluye las primas de los seguros personales y los seguros de riesgos del trabajo.</t>
  </si>
  <si>
    <t>1.07.01</t>
  </si>
  <si>
    <t>Actividades de capacitación</t>
  </si>
  <si>
    <t>Esta subpartida contempla los siguientes conceptos relacionados con: servicios y bienes inherentes a la realización de eventos de capacitación y aprendizaje tales como seminarios, charlas, congresos, simposios, cursos, talleres y similares. En este concepto se incluyen las contrataciones de manera integral o bien por separado, por ejemplo: instructores y personal de apoyo; salas de instrucción, maquinaria, equipo y mobiliario; útiles, materiales y suministros como cartapacios, afiches, flores, placas, pergaminos, así como la alimentación y hospedaje que se brinda a los participantes de los eventos en el transcurso de los mismos.
Se incluyen en esta subpartida todos los gastos de viaje y de transporte de los participantes en actividades de capacitación, tales como: visas, impuestos de salida y otros similares.
Se incluyen cuotas que la institución debe cancelar a la entidad organizadora, para que funcionarios públicos o quienes la legislación autorice, participen en congresos, seminarios, talleres, simposios, cursos, charlas y similares.</t>
  </si>
  <si>
    <t>1.07.02</t>
  </si>
  <si>
    <t>Actividades de protocolo</t>
  </si>
  <si>
    <t>Erogaciones destinadas al pago de los servicios, útiles, materiales y suministros diversos, que se contraten de manera integral o adquieran en forma separada, necesarios para efectuar celebraciones y cualquier otra atención que se brinde a funcionarios o personas ajenas a la entidad, tales como recepciones oficiales, conmemoraciones, agasajos, exposiciones, entre otros.</t>
  </si>
  <si>
    <t>1.07.03</t>
  </si>
  <si>
    <t>Gastos de representación</t>
  </si>
  <si>
    <t>Contemplan las sumas, que se asignan a funcionarios debidamente autorizados para la atención oficial de personas ajenas a la institución para la cual laboran. Estas erogaciones están sujetas a la liquidación y a la verificación posterior.</t>
  </si>
  <si>
    <t>1.08.05</t>
  </si>
  <si>
    <t>Mantenimiento  y reparación de equipo de transporte</t>
  </si>
  <si>
    <t>Contempla los gastos por mantenimiento y reparaciones preventivas y habituales de toda clase de equipo de transporte y cualquier otro equipo de naturaleza similar.</t>
  </si>
  <si>
    <t>1.08.06</t>
  </si>
  <si>
    <t>Mantenimiento  y reparación de equipo de comunicación</t>
  </si>
  <si>
    <t>Corresponde al mantenimiento y reparaciones preventivas y habituales de equipos de comunicación tales como centrales telefónicas, antenas, transmisores, receptores, teléfonos, faxes, equipo de radio, video filmador, equipo de cine, plataformas de interconectividad y comunicación, entre otros.</t>
  </si>
  <si>
    <t>1.08.07</t>
  </si>
  <si>
    <t>Mantenimiento y reparación de equipo y mobiliario de oficina</t>
  </si>
  <si>
    <t>Comprende el mantenimiento y reparaciones preventivas y habituales de equipo y mobiliario que se requiere para el uso de oficinas, como máquinas de escribir, archivadores, aires acondicionados, fotocopiadoras, escritorios, sillas, entre otros.</t>
  </si>
  <si>
    <t>1.08.08</t>
  </si>
  <si>
    <t>Mantenimiento y reparación de equipo de cómputo y sistemas</t>
  </si>
  <si>
    <t>Contempla los gastos por concepto de mantenimiento y reparaciones preventivas y habituales de computadoras tanto la parte física como en el conjunto de programas en funcionamiento, sus equipos auxiliares y otros.</t>
  </si>
  <si>
    <t>1.08.99</t>
  </si>
  <si>
    <t>Mantenimiento de otros equipo</t>
  </si>
  <si>
    <t>En esta subpartida se incluye el mantenimiento y reparaciones preventivas y habituales de otra maquinaria y equipo, no contemplados en las subpartidas anteriores, comprende el mantenimiento y reparación de equipo y mobiliario médico, hospitalario, de laboratorio, de investigación y protección ambiental, drones, entre otros.</t>
  </si>
  <si>
    <t>1.09.99</t>
  </si>
  <si>
    <t>Otros Impuestos</t>
  </si>
  <si>
    <t>Incluye la compra de especies fiscales, el pago de impuestos sobre la propiedad de vehículos y cualquier otra erogación por concepto de impuestos no considerados en los renglones anteriores.</t>
  </si>
  <si>
    <t>1.99.99</t>
  </si>
  <si>
    <t>Otros servicios no especificados</t>
  </si>
  <si>
    <t>Contempla otros servicios no considerados en los grupos y subpartidas anteriores.</t>
  </si>
  <si>
    <t>MATERIALES Y SUMINISTROS</t>
  </si>
  <si>
    <t>2.01.01</t>
  </si>
  <si>
    <t>Combustibles y lubricantes</t>
  </si>
  <si>
    <t>Abarca toda clase de sustancias, combustibles, lubricantes y aditivos de origen vegetal, animal o mineral tales como gasolina, diésel, carbón mineral, canfín, búnker, gas propano, aceite lubricante para motor, aceite de transmisión, grasas, aceite hidráulico y otros; usados generalmente en equipos de transporte, plantas eléctricas, calderas y otros.</t>
  </si>
  <si>
    <t>2.01.02</t>
  </si>
  <si>
    <t>Productos farmacéuticos y medicinales</t>
  </si>
  <si>
    <t>Contempla cualquier tipo de sustancia o producto natural, sintético o semisintético y toda mezcla de esas sustancias o productos que se utilicen en personas, para el diagnóstico, prevención y curación.</t>
  </si>
  <si>
    <t>2.01.04</t>
  </si>
  <si>
    <t>Tintas, pinturas y diluyentes</t>
  </si>
  <si>
    <t>Comprende los gastos por concepto de productos y sustancias naturales o artificiales que se emplean para teñir, pintar y dar un color determinado a un objeto, como por ejemplo: tintas de todo tipo, pinturas, barnices, esmaltes, lacas, diluyentes, removedores de pintura, entre otros.</t>
  </si>
  <si>
    <t>2.02.03</t>
  </si>
  <si>
    <t>Alimentos y bebidas</t>
  </si>
  <si>
    <t>Corresponde a la compra de alimentos y bebidas. Incluye los gastos de comida y otros servicios de restaurante brindados al personal que labora en las instituciones públicas, así como a usuarios externos que participen en reuniones de trabajo y otras actividades de carácter laboral.</t>
  </si>
  <si>
    <t>2.03.04</t>
  </si>
  <si>
    <t>Materiales y productos eléctricos, telefónicos y de cómputo</t>
  </si>
  <si>
    <t>Adquisición de materiales y productos que se requieren en la construcción, mantenimiento y reparación de los sistemas eléctricos, telefónicos y de cómputo. Como ejemplo se citan los siguientes: todo tipo de cable, bombillos, tubos, conectadores, uniones, cajas octogonales, toma corrientes, cajas telefónicas, memoria RAM, tarjetas para cómputo, abanicos internos de computadoras, entre otros.</t>
  </si>
  <si>
    <t>2.04.01</t>
  </si>
  <si>
    <t>Herramientas e instrumentos</t>
  </si>
  <si>
    <t>Incluye la adquisición de implementos no capitalizables que se requieren para realizar actividades manuales como la carpintería, mecánica, electricidad, artesanía, agricultura, instrumentos de investigación no médica, entre otras. A manera de ejemplo se citan: martillos, cepillos, palas, tenazas, alicates, cincel, cintas métricas, llaves fijas, brújulas, tubos de ensayo, desatornillador, probetas, serruchos, entre otros.</t>
  </si>
  <si>
    <t>2.04.02</t>
  </si>
  <si>
    <t>Repuestos y accesorios</t>
  </si>
  <si>
    <t>Considera los gastos por concepto de compra de repuestos que se usan para el mantenimiento y reparación de maquinaria y equipo así como accesorios, que no incrementen la vida útil del bien y no son capitalizables</t>
  </si>
  <si>
    <t>2.99.01</t>
  </si>
  <si>
    <t>Útiles y materiales de oficina y cómputo</t>
  </si>
  <si>
    <t>Comprende la adquisición de artículos que se requieren para realizar labores de oficina, de cómputo</t>
  </si>
  <si>
    <t>2.99.02</t>
  </si>
  <si>
    <t>Útiles y materiales médico hospitalario</t>
  </si>
  <si>
    <t>Comprende la adquisición de útiles y materiales no capitalizables que se utilizan en las actividades médico-quirúrgicas, de enfermería, farmacia, laboratorio e investigación en general</t>
  </si>
  <si>
    <t>2.99.03</t>
  </si>
  <si>
    <t xml:space="preserve">Productos de papel, cartón e impresos </t>
  </si>
  <si>
    <t>Incluye la adquisición de papel y cartón de toda clase, así como los productos que ofrece el mercado en forma estandarizada. Se citan como ejemplo: papel bond, papel periódico, sobres, papel para impresoras, cajas de cartón, papel engomado y adhesivo en sus diversas formas.
También comprende todo tipo de impresos ya sea en papel o en otro material</t>
  </si>
  <si>
    <t>2.99.04</t>
  </si>
  <si>
    <t>Textiles y vestuario</t>
  </si>
  <si>
    <t>Contempla las compras de todo tipo de hilados, tejidos de fibras artificiales y naturales y prendas de vestir, incluye tanto la adquisición de los bienes terminados como los materiales para elaborarlos.</t>
  </si>
  <si>
    <t>2.99.05</t>
  </si>
  <si>
    <t>Útiles y materiales de limpieza</t>
  </si>
  <si>
    <t>Adquisición de artículos necesarios para el aseo general, tales como bolsas plásticas, escobas, cepillos de fibras naturales y sintéticas, ceras, desinfectantes, jabón de todo tipo, papel higiénico, desodorante ambiental y cualquier otro artículo o material similar.</t>
  </si>
  <si>
    <t>2.99.06</t>
  </si>
  <si>
    <t>Útiles y materiales de resguardo y seguridad</t>
  </si>
  <si>
    <t>Comprende la compra de útiles y materiales no capitalizables necesarios para resguardo, defensa y protección de la ciudadanía, así como artículos de seguridad ocupacional como por ejemplo: lentes de protección, orejeras, municiones, cascos, guantes, calzado, cartuchos, mascarillas, chalecos reflectivos, útiles de campaña y afines.</t>
  </si>
  <si>
    <t>2.99.07</t>
  </si>
  <si>
    <t xml:space="preserve">Útiles y materiales de cocina y comedor </t>
  </si>
  <si>
    <t>Corresponde la adquisición de útiles que se necesitan en las actividades culinarias y para el comedor, por ejemplo: sartenes, artículos de cuchillería, saleros, coladores, vasos, picheles, platos y otros similares. Considera además, los utensilios desechables de papel, cartón y plástico.</t>
  </si>
  <si>
    <t>2.99.99</t>
  </si>
  <si>
    <t>Otros útiles, materiales y suministros</t>
  </si>
  <si>
    <t>Incorpora la compra de útiles, materiales y suministros no incluidos en las subpartidas anteriores</t>
  </si>
  <si>
    <t>5</t>
  </si>
  <si>
    <t>BIENES DURADEROS</t>
  </si>
  <si>
    <t>5.01.02</t>
  </si>
  <si>
    <t>Equipo de transporte</t>
  </si>
  <si>
    <t>Corresponde a la compra de equipo que se utiliza para el traslado de personas y carga por vía terrestre, aérea, marítima y fluvial.</t>
  </si>
  <si>
    <t>5.01.04</t>
  </si>
  <si>
    <t>Equipo y Mobiliario de Oficina</t>
  </si>
  <si>
    <t>Adquisición de equipo y mobiliario para la realización de labores administrativas. Incluye calculadores, fotocopiadoras, ventiladores, archivadores entre otros. Además considera mobiliario de toda clase, como mesas, sillas, sillones, escritorios, estantes, armarios, muebles para microcomputadoras, etc.</t>
  </si>
  <si>
    <t>5.99.03</t>
  </si>
  <si>
    <t>Bienes Intangibles</t>
  </si>
  <si>
    <t>incluye la adquisición y el desarrollo de sistemas informáticos, así como de software especializado. Se contemplan en esta subpartida, las erogaciones por concepto de adiciones y mejoras a sistemas que se encuentran en operación.</t>
  </si>
  <si>
    <t>TRANSFERENCIAS CORRIENTES</t>
  </si>
  <si>
    <t>6.02.01</t>
  </si>
  <si>
    <t>Becas a funcionarios</t>
  </si>
  <si>
    <t>Monto que se destina en forma temporal a funcionarios para que inicien, continúen o completen sus estudios, en el país o en el exterior. Dicha suma puede cubrir parcial o totalmente el costo del estudio. Además, puede incluir los gastos graduación.</t>
  </si>
  <si>
    <t>6.02.02</t>
  </si>
  <si>
    <t>Becas a terceras personas</t>
  </si>
  <si>
    <t>Suma que se destina en forma temporal a personas que no son funcionarios, para que inicien, continúen o completen sus estudios, sea en el país o en el exterior. Dicha suma puede cubrir parcial o totalmente el costo del estudio. incluye ayudas económicas para prácticas estudiantiles que están dentro de los programas de estudio de centros de enseñanza</t>
  </si>
  <si>
    <t>6.03.01</t>
  </si>
  <si>
    <t>Prestaciones legales</t>
  </si>
  <si>
    <t>Sumas que asignan las instituciones públicas para cubrir el pago por concepto de preaviso y cesantía, además de otros pagos a que tengan derecho los funcionarios una vez concluida la relación laboral con la entidad de conformidad con las regulaciones establecidas.</t>
  </si>
  <si>
    <t>6.03.99</t>
  </si>
  <si>
    <t>Subsidio por incapacidades</t>
  </si>
  <si>
    <t>Incluye el pago de subsidio por incapacidad y maternidad que se debe reconocer según la normativa de la Caja Costarricense del Seguro Social.</t>
  </si>
  <si>
    <t>6.06.01</t>
  </si>
  <si>
    <t>Indemnizaciones</t>
  </si>
  <si>
    <t>Contempla el resarcimiento económico por el daño o perjuicio causado por la institución a personas físicas o jurídicas, incluyendo las costas judiciales o cualquier gasto similar, el cual debe tener respaldo en una sentencia judicial o una resolución administrativa. Incluye la indemnización generada como producto de juicios laborales que obliga al pago de salarios caídos donde se da por concluida la relación laboral, independientemente del periodo a los cuales pertenecen.</t>
  </si>
  <si>
    <t>Cuotas a Organismos Internacionales</t>
  </si>
  <si>
    <t>Aportes que las instituciones públicas nacionales otorgan a organismos de carácter internacional con cobertura en el ámbito mundial o regional, para gastos corrientes, previo compromiso legalmente formalizado, incluye las sumas que por concepto de cuotas que se trasladan a organismos internacionales</t>
  </si>
  <si>
    <t xml:space="preserve">  * Detalle de lo que corresponde la cuenta </t>
  </si>
  <si>
    <t>TOTAL</t>
  </si>
  <si>
    <t>Para visualizar las subpartidas, debe dar click en el más (+) de la izquierda.</t>
  </si>
  <si>
    <t>Cifras en colones</t>
  </si>
  <si>
    <t>1.02.99</t>
  </si>
  <si>
    <t xml:space="preserve">Otros Servicios básicos </t>
  </si>
  <si>
    <t>1.03.03</t>
  </si>
  <si>
    <t>Impresión, encuadernación y otros</t>
  </si>
  <si>
    <t>1.04.02</t>
  </si>
  <si>
    <t>Servicios Jurídicos</t>
  </si>
  <si>
    <r>
      <t>Corresponde al pago de servicios básicos no considerados en los conceptos anteriores, por ejemplo los servicios que brindan las municipalidades como recolección de desechos sólidos, aseo de vías y sitios públicos, alumbrado público y otros</t>
    </r>
    <r>
      <rPr>
        <sz val="10"/>
        <rFont val="Franklin Gothic Book"/>
        <family val="2"/>
      </rPr>
      <t xml:space="preserve">. </t>
    </r>
  </si>
  <si>
    <r>
      <t>Contempla los gastos por concepto de servicios de impresión, fotocopiado, encuadernación y reproducción de revistas, libros, periódicos, comprobantes, títulos valores y papelería en general utilizada en la operación propia de las instituciones</t>
    </r>
    <r>
      <rPr>
        <sz val="10"/>
        <rFont val="Franklin Gothic Book"/>
        <family val="2"/>
      </rPr>
      <t xml:space="preserve">. </t>
    </r>
  </si>
  <si>
    <r>
      <t>Incluye los pagos por servicios profesionales y técnicos para elaborar trabajos en el campo de la abogacía y el notariado</t>
    </r>
    <r>
      <rPr>
        <sz val="10"/>
        <rFont val="Franklin Gothic Book"/>
        <family val="2"/>
      </rPr>
      <t xml:space="preserve">. </t>
    </r>
  </si>
  <si>
    <t>5.01.07</t>
  </si>
  <si>
    <t>Equipo y mobiliario educacional, deportivo y recreativo</t>
  </si>
  <si>
    <t>6.07.01</t>
  </si>
  <si>
    <t>CUENTAS ESPECIALES</t>
  </si>
  <si>
    <t>Sumas libres sin asignación presupuestaria</t>
  </si>
  <si>
    <t>9.02.01</t>
  </si>
  <si>
    <t xml:space="preserve">Corresponde a erogaciones que se efectúan para la adquisición de equipo y mobiliario para la enseñanza, la práctica de deportes y la realización de actividades culturales y de entretenimiento. Incluye entre otros, el equipo y mobiliario que se utiliza en el desarrollo de las labores educacionales, los que se requieren en los centros de estudio como sillas, pupitres, estantes y vitrinas para las bibliotecas, museos, salas de exposición, de conferencias y otras. </t>
  </si>
  <si>
    <t>Incluye la previsión de recursos que no tienen asignación presupuestaria determinada, las cuales provienen tanto de recursos libres como de recursos con destino específico lo que permite guardar el equilibrio presupuestario entre ingresos y gastos, al ubicar el exceso de ingresos sobre los gastos.</t>
  </si>
  <si>
    <t>6.02.03</t>
  </si>
  <si>
    <t>Ayudas a funcionarios</t>
  </si>
  <si>
    <t>1.03.02</t>
  </si>
  <si>
    <t>Reconocimiento semestral, con base en un monto por consumo eléctrico fijo para todos los funcionarios basado en una jornada de 8 horas, por concepto de pago del consumo eléctrico en que incurren los funcionarios por el uso de las computadoras en labores de teletrabajo</t>
  </si>
  <si>
    <t>OBSERVACIÓN</t>
  </si>
  <si>
    <t>PRESUPUESTO
2023</t>
  </si>
  <si>
    <t>PRESUPUESTO 
2022</t>
  </si>
  <si>
    <t>Reconocimientos adicionales que la institución destina como remuneración a sus trabajadores por concepto de años laborados en el sector público y de acuerdo con lo que establece el ordenamiento jurídico correspondiente.</t>
  </si>
  <si>
    <t>Compensación económica al servidor al que por legislación vigente se le ha impuesto restricción al ejercicio de la profesión que ostenta en su cargo.</t>
  </si>
  <si>
    <t>Retribución extraordinaria de un mes de salario adicional o proporcional al tiempo laboral que otorga la institución por una sola vez, cada fin de año, a todos sus trabajadores.</t>
  </si>
  <si>
    <t>Retribución salarial que consiste en un porcentaje calculado sobre el salario nominal mensual de cada trabajador. Dicho porcentaje se paga en forma acumulada en el mes de enero siguiente de cada año y se rige de conformidad con lo que disponga el ordenamiento jurídico correspondiente.</t>
  </si>
  <si>
    <t>Remuneraciones salariales no enunciadas en las subpartidas anteriores, caracterizadas principalmente por constituir erogaciones adicionales al salario base del personal que labora al servicio de la entidad, de acuerdo con la normativa jurídica y técnica que lo autorice.</t>
  </si>
  <si>
    <t>Aporte que las instituciones del Estado en su calidad de patronos destinan al Instituto Mixto de Ayuda Social, para asignarlos a programas sociales de ese Instituto, dirigidos a satisfacer las necesidades básicas de las familias de escasos recursos económicos.</t>
  </si>
  <si>
    <t>Aporte que las instituciones del Estado en su calidad de patronos destinan al Instituto Nacional de Aprendizaje (INA), para la formación y capacitación de los trabajadores.</t>
  </si>
  <si>
    <t>Pagos que instituciones del Estado como patronos, destinan al Fondo de Desarrollo Social y Asignaciones Familiares (FODESAF), para brindar asistencia a personas de escasos recursos económicos.</t>
  </si>
  <si>
    <t>Aportes que instituciones del Estado en su condición de patronos, destinan al Banco Popular y de Desarrollo Comunal, con el fin de incrementar su patrimonio, así como a la creación de reservas, bonificaciones a los ahorros o a proyectos de desarrollo a juicio de la Junta Directiva Nacional.</t>
  </si>
  <si>
    <t>Contempla las cuotas que las instituciones del Estado como patronos destinan a la Caja Costarricense de Seguro Social, para financiar el seguro de pensiones de sus trabajadores y pensionados cubiertos por ese seguro.</t>
  </si>
  <si>
    <t>Aportes que las instituciones del Estado como patronos aportan para el financiamiento al Régimen Obligatorio de Pensiones Complementarias de cada trabajador, según lo establecido por la Ley de Protección al Trabajador. Dicho pago se calcula como un porcentaje sobre el salario mensual del trabajador y se deposita en las cuentas individuales de éste en la operadora de pensiones de su elección.</t>
  </si>
  <si>
    <t>Erogaciones que las instituciones del Estado como patronos aportan para el
financiamiento del Fondo de Capitalización Laboral de cada trabajador establecido mediante Ley de Protección al Trabajador. Dicho aporte se calcula como un porcentaje sobre el salario mensual del trabajador y se deposita en las cuentas individuales de éste en la operadora de pensiones de su elección.</t>
  </si>
  <si>
    <t>Sumas que las instituciones del Estado como patrono aportan a aquellas instituciones de carácter privado que la ley autorice para administrar fondos de asociaciones solidaristas, fondos de pensiones complementarios y otros fondos de capitalización.</t>
  </si>
  <si>
    <t>Incluye el arrendamiento de otros bienes o derechos no contemplados en los conceptos anteriores.</t>
  </si>
  <si>
    <t>Corresponde a los gastos por servicios de publicidad y propaganda que utilizan las instituciones públicas, tales como anuncios, cuñas, avisos, patrocinios, preparación de guiones y documentales de carácter comercial, y otros, los cuales llegan a la
ciudadanía a través de los medios de comunicación masiva, escritos, radiales,
audiovisuales o cualquier otro medio, que tienen como fin atraer a posibles
compradores, espectadores y usuarios o bien resaltar la imagen institucional.
Incluye los contratos para servicios de impresión, relacionados con la publicidad y propaganda institucional tales como: revistas, periódicos, libretas, agendas y similares, así como impresión de artículos como llaveros y lapiceros.</t>
  </si>
  <si>
    <t>Comprende las erogaciones por concepto de servicios profesionales y técnicos para realizar trabajos en el campo de la salud. Incluye los servicios integrales de salud.</t>
  </si>
  <si>
    <t xml:space="preserve">Análisis de las observaciones </t>
  </si>
  <si>
    <t xml:space="preserve">Presupuesto para aprobación </t>
  </si>
  <si>
    <t>Esta cuenta crece con respecto al año anterior en un 60,14%, lo que equivale a 23,6 millones de colones, suma que corresponde a la previsión de la contratación de un proveedor de precios, para la supervisión de las inversiones, y nuevas licencias para el caso de Refinitv, todo esto viene a complementar las acciones de supervisión que se aplican en la actualidad.</t>
  </si>
  <si>
    <t>En esta cuenta se presupuesta el costo de los servicios que el BCCR le brinda a la SUPEN, crece con respecto al año anterior en un 16,35%, equivalente a la suma de 55,2 millones de colones. 
Incluyen los servicios brindados por las divisiones Administrativa, Asesoría Jurídica, Finanzas y Contabilidad, Gestión y Desarrollo, Secretaria General y Sistema de Pagos. Que en detalle corresponden a: Contratación de Talento Humano, Gestión de Capacitación, Administración y Supervisión de Bienes Muebles, Evaluación del Desempeño, Proveeduría, Gestión de Pagos, Personal Servicios Médicos, Salud Ocupacional, Atención Psicosocial, Servicio Transporte, Contrato Aseo y Limpieza, Control Presupuestario, Administración Documental, Gestión Documental, Gestión de Información, Gestión de Proyectos, Análisis y Cambio Organizacional.
El valor de los servicios se factura mensualmente conforme a sistema de costeo aplicable por parte del BCCR.</t>
  </si>
  <si>
    <t>Esta cuenta crece con respecto al año anterior en 7,68%, equivalente a 51,1 millones de colones. Aquí se incluye la estimación del costo de las oficinas que se debe reintegrar al BCCR, el aumento obedece principalmente a la previsión por posibles fluctuaciones en el tipo de cambio.
También se incluye la suma de 4,5 millones de colones para los servicios de traducción.</t>
  </si>
  <si>
    <t>En esta cuenta se presupuesta la estimación de los posibles costos de los servicios informáticos que brinda el BCCR a la SUPEN, crece un 2,55% con respecto al año anterior, equivale a la suma de 18,1 millones de colones. Se cobran según lo que establece el sistema de costeo aplicable para estos casos.</t>
  </si>
  <si>
    <t>Esta cuenta crece un 27,4% con respecto al año anterior, lo que equivale a 59,6 millones de colones. Corresponde al posible costo de los componentes tecnológicos de proyectos necesarios para remozar la infraestructura actual y cumplir a cabalidad con las actividades de supervisión del sistema.</t>
  </si>
  <si>
    <t>Presupuesto la SUPEN para el 2023</t>
  </si>
  <si>
    <t xml:space="preserve">Para en caso de la SUPEN la cuenta remuneraciones, crece en un 0,98% con respecto al año anterior, equivalente a la suma de 19,4 millones de colones. Según la política salarial del BCCR, corresponde a la previsión para aplicar un posible aumento al personal, el cual dependerá del resultado del estudio que realice el BCCR, y que sea previamente aprobado por la Junta Directiva. Además, se hace saber que al personal no se le ha aplicado aumento salarial en los últimos dos años.  </t>
  </si>
  <si>
    <r>
      <rPr>
        <b/>
        <sz val="10"/>
        <rFont val="Arial"/>
        <family val="2"/>
      </rPr>
      <t>JUPEMA</t>
    </r>
    <r>
      <rPr>
        <sz val="10"/>
        <rFont val="Arial"/>
        <family val="2"/>
      </rPr>
      <t xml:space="preserve">: Hacer una excitativa a la SUPEN a fin de mantener una política de restricción del gasto en las partidas relacionadas con la cuenta de remuneraciones. </t>
    </r>
  </si>
  <si>
    <r>
      <rPr>
        <b/>
        <sz val="10"/>
        <rFont val="Arial"/>
        <family val="2"/>
      </rPr>
      <t>JUPEMA</t>
    </r>
    <r>
      <rPr>
        <sz val="10"/>
        <rFont val="Arial"/>
        <family val="2"/>
      </rPr>
      <t>: Valorar el incremento en la partida: Servicio de Transferencia Electrónico de Información.</t>
    </r>
  </si>
  <si>
    <r>
      <rPr>
        <b/>
        <sz val="10"/>
        <rFont val="Arial"/>
        <family val="2"/>
      </rPr>
      <t xml:space="preserve">OPC-CCSS: </t>
    </r>
    <r>
      <rPr>
        <sz val="10"/>
        <rFont val="Arial"/>
        <family val="2"/>
      </rPr>
      <t xml:space="preserve">¿Qué tipo de servicio es el que aumenta para el 2023?
</t>
    </r>
    <r>
      <rPr>
        <b/>
        <sz val="10"/>
        <rFont val="Arial"/>
        <family val="2"/>
      </rPr>
      <t>JUPEMA</t>
    </r>
    <r>
      <rPr>
        <sz val="10"/>
        <rFont val="Arial"/>
        <family val="2"/>
      </rPr>
      <t>: Valorar el incremento en la partida: Servicios de gestión y apoyo. BCCR</t>
    </r>
  </si>
  <si>
    <r>
      <rPr>
        <b/>
        <sz val="10"/>
        <rFont val="Arial"/>
        <family val="2"/>
      </rPr>
      <t>JUPEMA:</t>
    </r>
    <r>
      <rPr>
        <sz val="10"/>
        <rFont val="Arial"/>
        <family val="2"/>
      </rPr>
      <t xml:space="preserve"> Valorar el incremento en la partida: Servicio de desarrollo de sistemas.</t>
    </r>
  </si>
  <si>
    <r>
      <rPr>
        <b/>
        <sz val="10"/>
        <rFont val="Arial"/>
        <family val="2"/>
      </rPr>
      <t>OPC-CCSS:</t>
    </r>
    <r>
      <rPr>
        <sz val="10"/>
        <rFont val="Arial"/>
        <family val="2"/>
      </rPr>
      <t xml:space="preserve"> ¿Cuáles son los servicios profesionales que estarían contratando?
</t>
    </r>
    <r>
      <rPr>
        <b/>
        <sz val="10"/>
        <rFont val="Arial"/>
        <family val="2"/>
      </rPr>
      <t>JUPEMA:</t>
    </r>
    <r>
      <rPr>
        <sz val="10"/>
        <rFont val="Arial"/>
        <family val="2"/>
      </rPr>
      <t xml:space="preserve"> Valorar el incremento en la partida: Otros servicios de gestión y apoyo.</t>
    </r>
  </si>
  <si>
    <r>
      <rPr>
        <b/>
        <sz val="10"/>
        <rFont val="Arial"/>
        <family val="2"/>
      </rPr>
      <t>JUPEMA:</t>
    </r>
    <r>
      <rPr>
        <sz val="10"/>
        <rFont val="Arial"/>
        <family val="2"/>
      </rPr>
      <t xml:space="preserve"> Valorar el incremento en la partida: Bienes intangibles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</si>
</sst>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quot;₡&quot;#,##0.00"/>
    <numFmt numFmtId="41" formatCode="_-* #,##0_-;\-* #,##0_-;_-* &quot;-&quot;_-;_-@_-"/>
    <numFmt numFmtId="43" formatCode="_-* #,##0.00_-;\-* #,##0.00_-;_-* &quot;-&quot;??_-;_-@_-"/>
    <numFmt numFmtId="164" formatCode="&quot;¢&quot;#,##0.00_);[Red]\(&quot;¢&quot;#,##0.00\)"/>
    <numFmt numFmtId="165" formatCode="00\-00"/>
    <numFmt numFmtId="166" formatCode="&quot;¢&quot;#,##0_);[Red]\(&quot;¢&quot;#,##0\)"/>
  </numFmts>
  <fonts count="12" x14ac:knownFonts="1">
    <font>
      <sz val="10"/>
      <name val="Arial"/>
      <family val="2"/>
    </font>
    <font>
      <sz val="11"/>
      <color theme="1"/>
      <name val="Calibri"/>
      <family val="2"/>
      <scheme val="minor"/>
    </font>
    <font>
      <sz val="10"/>
      <name val="Arial"/>
      <family val="2"/>
    </font>
    <font>
      <sz val="12"/>
      <name val="Arial"/>
      <family val="2"/>
    </font>
    <font>
      <sz val="9"/>
      <name val="Arial"/>
      <family val="2"/>
    </font>
    <font>
      <b/>
      <sz val="14"/>
      <name val="Arial"/>
      <family val="2"/>
    </font>
    <font>
      <sz val="10"/>
      <color indexed="10"/>
      <name val="Arial"/>
      <family val="2"/>
    </font>
    <font>
      <i/>
      <sz val="10"/>
      <name val="Arial"/>
      <family val="2"/>
    </font>
    <font>
      <sz val="10"/>
      <name val="Franklin Gothic Book"/>
      <family val="2"/>
    </font>
    <font>
      <b/>
      <sz val="16"/>
      <name val="Arial"/>
      <family val="2"/>
    </font>
    <font>
      <sz val="10"/>
      <name val="Arial"/>
      <family val="2"/>
    </font>
    <font>
      <b/>
      <sz val="10"/>
      <name val="Arial"/>
      <family val="2"/>
    </font>
  </fonts>
  <fills count="7">
    <fill>
      <patternFill patternType="none"/>
    </fill>
    <fill>
      <patternFill patternType="gray125"/>
    </fill>
    <fill>
      <patternFill patternType="solid">
        <fgColor theme="3" tint="0.59999389629810485"/>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2" tint="-9.9978637043366805E-2"/>
        <bgColor indexed="64"/>
      </patternFill>
    </fill>
  </fills>
  <borders count="5">
    <border>
      <left/>
      <right/>
      <top/>
      <bottom/>
      <diagonal/>
    </border>
    <border>
      <left style="thick">
        <color theme="4" tint="-0.24994659260841701"/>
      </left>
      <right style="thin">
        <color theme="4" tint="-0.24994659260841701"/>
      </right>
      <top style="thick">
        <color theme="4" tint="-0.24994659260841701"/>
      </top>
      <bottom style="thick">
        <color theme="4" tint="-0.24994659260841701"/>
      </bottom>
      <diagonal/>
    </border>
    <border>
      <left style="thin">
        <color theme="4" tint="-0.24994659260841701"/>
      </left>
      <right style="thin">
        <color theme="4" tint="-0.24994659260841701"/>
      </right>
      <top style="thick">
        <color theme="4" tint="-0.24994659260841701"/>
      </top>
      <bottom style="thick">
        <color theme="4" tint="-0.24994659260841701"/>
      </bottom>
      <diagonal/>
    </border>
    <border>
      <left style="thin">
        <color theme="4" tint="-0.24994659260841701"/>
      </left>
      <right style="thin">
        <color theme="4" tint="-0.24994659260841701"/>
      </right>
      <top/>
      <bottom style="thin">
        <color theme="4" tint="-0.24994659260841701"/>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s>
  <cellStyleXfs count="43">
    <xf numFmtId="0" fontId="0" fillId="0" borderId="0"/>
    <xf numFmtId="9" fontId="2" fillId="0" borderId="0" applyFont="0" applyFill="0" applyBorder="0" applyAlignment="0" applyProtection="0"/>
    <xf numFmtId="0" fontId="10" fillId="0" borderId="0"/>
    <xf numFmtId="0" fontId="2" fillId="0" borderId="0"/>
    <xf numFmtId="0" fontId="2" fillId="0" borderId="0"/>
    <xf numFmtId="0" fontId="2" fillId="0" borderId="0"/>
    <xf numFmtId="41" fontId="2" fillId="0" borderId="0" applyFont="0" applyFill="0" applyBorder="0" applyAlignment="0" applyProtection="0"/>
    <xf numFmtId="0" fontId="1" fillId="0" borderId="0"/>
    <xf numFmtId="0" fontId="1" fillId="0" borderId="0"/>
    <xf numFmtId="43" fontId="2" fillId="0" borderId="0" applyFont="0" applyFill="0" applyBorder="0" applyAlignment="0" applyProtection="0"/>
    <xf numFmtId="41" fontId="2" fillId="0" borderId="0" applyFont="0" applyFill="0" applyBorder="0" applyAlignment="0" applyProtection="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0" fontId="1" fillId="0" borderId="0"/>
    <xf numFmtId="43" fontId="2" fillId="0" borderId="0" applyFont="0" applyFill="0" applyBorder="0" applyAlignment="0" applyProtection="0"/>
    <xf numFmtId="41" fontId="2" fillId="0" borderId="0" applyFont="0" applyFill="0" applyBorder="0" applyAlignment="0" applyProtection="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cellStyleXfs>
  <cellXfs count="50">
    <xf numFmtId="0" fontId="0" fillId="0" borderId="0" xfId="0"/>
    <xf numFmtId="0" fontId="3" fillId="0" borderId="0" xfId="0" applyFont="1" applyAlignment="1">
      <alignment horizontal="center"/>
    </xf>
    <xf numFmtId="0" fontId="3" fillId="0" borderId="0" xfId="0" applyFont="1"/>
    <xf numFmtId="0" fontId="2" fillId="0" borderId="0" xfId="0" applyFont="1"/>
    <xf numFmtId="0" fontId="5" fillId="0" borderId="0" xfId="0" applyFont="1" applyAlignment="1">
      <alignment horizontal="center" vertical="center"/>
    </xf>
    <xf numFmtId="0" fontId="5" fillId="0" borderId="0" xfId="0" applyFont="1" applyAlignment="1">
      <alignment horizontal="centerContinuous" vertical="center" wrapText="1"/>
    </xf>
    <xf numFmtId="164" fontId="5" fillId="0" borderId="0" xfId="0" applyNumberFormat="1" applyFont="1" applyAlignment="1">
      <alignment horizontal="centerContinuous" vertical="center" wrapText="1"/>
    </xf>
    <xf numFmtId="0" fontId="2" fillId="0" borderId="0" xfId="0" applyFont="1" applyAlignment="1">
      <alignment horizontal="center" vertical="top"/>
    </xf>
    <xf numFmtId="0" fontId="2" fillId="0" borderId="0" xfId="0" applyFont="1" applyAlignment="1">
      <alignment vertical="top" wrapText="1"/>
    </xf>
    <xf numFmtId="0" fontId="6" fillId="0" borderId="0" xfId="0" applyFont="1" applyAlignment="1">
      <alignment vertical="top" wrapText="1"/>
    </xf>
    <xf numFmtId="0" fontId="6" fillId="0" borderId="0" xfId="0" applyFont="1"/>
    <xf numFmtId="4" fontId="2" fillId="0" borderId="0" xfId="0" applyNumberFormat="1" applyFont="1" applyAlignment="1">
      <alignment vertical="top" wrapText="1"/>
    </xf>
    <xf numFmtId="10" fontId="2" fillId="0" borderId="0" xfId="1" applyNumberFormat="1" applyFont="1"/>
    <xf numFmtId="0" fontId="7" fillId="0" borderId="0" xfId="0" applyFont="1" applyAlignment="1">
      <alignment vertical="top" wrapText="1"/>
    </xf>
    <xf numFmtId="0" fontId="0" fillId="0" borderId="0" xfId="0" applyFont="1" applyAlignment="1">
      <alignment vertical="top" wrapText="1"/>
    </xf>
    <xf numFmtId="3" fontId="2" fillId="0" borderId="0" xfId="0" applyNumberFormat="1" applyFont="1" applyAlignment="1">
      <alignment vertical="top" wrapText="1"/>
    </xf>
    <xf numFmtId="166" fontId="3" fillId="0" borderId="0" xfId="0" applyNumberFormat="1" applyFont="1"/>
    <xf numFmtId="166" fontId="5" fillId="0" borderId="0" xfId="0" applyNumberFormat="1" applyFont="1" applyAlignment="1">
      <alignment horizontal="centerContinuous" vertical="center" wrapText="1"/>
    </xf>
    <xf numFmtId="166" fontId="2" fillId="0" borderId="0" xfId="0" applyNumberFormat="1" applyFont="1" applyAlignment="1">
      <alignment vertical="top" wrapText="1"/>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wrapText="1"/>
    </xf>
    <xf numFmtId="166" fontId="11" fillId="5" borderId="2" xfId="0" applyNumberFormat="1"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2" borderId="2" xfId="0" applyFont="1" applyFill="1" applyBorder="1" applyAlignment="1" applyProtection="1">
      <alignment horizontal="center" vertical="center" wrapText="1"/>
      <protection locked="0"/>
    </xf>
    <xf numFmtId="49" fontId="11" fillId="4" borderId="3" xfId="0" applyNumberFormat="1" applyFont="1" applyFill="1" applyBorder="1" applyAlignment="1" applyProtection="1">
      <alignment horizontal="center" vertical="center"/>
      <protection hidden="1"/>
    </xf>
    <xf numFmtId="0" fontId="11" fillId="4" borderId="3" xfId="0" applyFont="1" applyFill="1" applyBorder="1" applyAlignment="1" applyProtection="1">
      <alignment horizontal="center" vertical="center" wrapText="1"/>
      <protection hidden="1"/>
    </xf>
    <xf numFmtId="7" fontId="11" fillId="4" borderId="3" xfId="0" applyNumberFormat="1" applyFont="1" applyFill="1" applyBorder="1" applyAlignment="1" applyProtection="1">
      <alignment horizontal="right" vertical="center" wrapText="1"/>
      <protection hidden="1"/>
    </xf>
    <xf numFmtId="10" fontId="11" fillId="4" borderId="3" xfId="1" applyNumberFormat="1" applyFont="1" applyFill="1" applyBorder="1" applyAlignment="1" applyProtection="1">
      <alignment horizontal="center" vertical="center" wrapText="1"/>
      <protection hidden="1"/>
    </xf>
    <xf numFmtId="10" fontId="11" fillId="4" borderId="3" xfId="1" applyNumberFormat="1" applyFont="1" applyFill="1" applyBorder="1" applyAlignment="1" applyProtection="1">
      <alignment horizontal="center" vertical="center" wrapText="1"/>
      <protection locked="0"/>
    </xf>
    <xf numFmtId="0" fontId="0" fillId="0" borderId="4" xfId="0" applyFont="1" applyBorder="1" applyAlignment="1" applyProtection="1">
      <alignment horizontal="center" vertical="center" wrapText="1"/>
      <protection hidden="1"/>
    </xf>
    <xf numFmtId="0" fontId="0" fillId="0" borderId="4" xfId="0" applyFont="1" applyBorder="1" applyAlignment="1" applyProtection="1">
      <alignment vertical="center" wrapText="1"/>
      <protection hidden="1"/>
    </xf>
    <xf numFmtId="7" fontId="0" fillId="0" borderId="4" xfId="0" applyNumberFormat="1" applyFont="1" applyBorder="1" applyAlignment="1" applyProtection="1">
      <alignment vertical="center" wrapText="1"/>
      <protection hidden="1"/>
    </xf>
    <xf numFmtId="10" fontId="0" fillId="0" borderId="4" xfId="1" applyNumberFormat="1" applyFont="1" applyBorder="1" applyAlignment="1" applyProtection="1">
      <alignment horizontal="center" vertical="center" wrapText="1"/>
      <protection hidden="1"/>
    </xf>
    <xf numFmtId="10" fontId="0" fillId="0" borderId="4" xfId="1" applyNumberFormat="1" applyFont="1" applyBorder="1" applyAlignment="1" applyProtection="1">
      <alignment horizontal="center" vertical="center" wrapText="1"/>
      <protection locked="0"/>
    </xf>
    <xf numFmtId="49" fontId="11" fillId="4" borderId="4" xfId="0" applyNumberFormat="1" applyFont="1" applyFill="1" applyBorder="1" applyAlignment="1" applyProtection="1">
      <alignment horizontal="center" vertical="center"/>
      <protection hidden="1"/>
    </xf>
    <xf numFmtId="0" fontId="11" fillId="4" borderId="4" xfId="0" applyFont="1" applyFill="1" applyBorder="1" applyAlignment="1" applyProtection="1">
      <alignment horizontal="center" vertical="center" wrapText="1"/>
      <protection hidden="1"/>
    </xf>
    <xf numFmtId="7" fontId="11" fillId="4" borderId="4" xfId="0" applyNumberFormat="1" applyFont="1" applyFill="1" applyBorder="1" applyAlignment="1" applyProtection="1">
      <alignment horizontal="right" vertical="center" wrapText="1"/>
      <protection hidden="1"/>
    </xf>
    <xf numFmtId="10" fontId="11" fillId="4" borderId="4" xfId="1" applyNumberFormat="1" applyFont="1" applyFill="1" applyBorder="1" applyAlignment="1" applyProtection="1">
      <alignment horizontal="center" vertical="center" wrapText="1"/>
      <protection hidden="1"/>
    </xf>
    <xf numFmtId="10" fontId="11" fillId="4" borderId="4" xfId="1" applyNumberFormat="1" applyFont="1" applyFill="1" applyBorder="1" applyAlignment="1" applyProtection="1">
      <alignment horizontal="center" vertical="center" wrapText="1"/>
      <protection locked="0"/>
    </xf>
    <xf numFmtId="165" fontId="0" fillId="0" borderId="4" xfId="0" applyNumberFormat="1" applyFont="1" applyFill="1" applyBorder="1" applyAlignment="1" applyProtection="1">
      <alignment horizontal="center" vertical="center" wrapText="1"/>
      <protection hidden="1"/>
    </xf>
    <xf numFmtId="0" fontId="0" fillId="0" borderId="4" xfId="0" applyFont="1" applyFill="1" applyBorder="1" applyAlignment="1" applyProtection="1">
      <alignment vertical="center" wrapText="1"/>
      <protection hidden="1"/>
    </xf>
    <xf numFmtId="165" fontId="0" fillId="0" borderId="4" xfId="0" applyNumberFormat="1" applyFont="1" applyBorder="1" applyAlignment="1" applyProtection="1">
      <alignment horizontal="center" vertical="center" wrapText="1"/>
      <protection hidden="1"/>
    </xf>
    <xf numFmtId="7" fontId="0" fillId="0" borderId="4" xfId="0" applyNumberFormat="1" applyFont="1" applyFill="1" applyBorder="1" applyAlignment="1" applyProtection="1">
      <alignment vertical="center" wrapText="1"/>
      <protection hidden="1"/>
    </xf>
    <xf numFmtId="0" fontId="0" fillId="4" borderId="4" xfId="0" applyFont="1" applyFill="1" applyBorder="1" applyAlignment="1" applyProtection="1">
      <alignment horizontal="left" vertical="center" wrapText="1"/>
      <protection hidden="1"/>
    </xf>
    <xf numFmtId="0" fontId="11" fillId="2" borderId="2" xfId="2" applyFont="1" applyFill="1" applyBorder="1" applyAlignment="1">
      <alignment horizontal="center" vertical="center" wrapText="1"/>
    </xf>
    <xf numFmtId="0" fontId="11" fillId="6" borderId="2" xfId="2" applyFont="1" applyFill="1" applyBorder="1" applyAlignment="1">
      <alignment horizontal="center" vertical="center" wrapText="1"/>
    </xf>
    <xf numFmtId="10" fontId="0" fillId="0" borderId="4" xfId="1" applyNumberFormat="1" applyFont="1" applyBorder="1" applyAlignment="1" applyProtection="1">
      <alignment horizontal="left" vertical="center" wrapText="1"/>
      <protection locked="0"/>
    </xf>
    <xf numFmtId="0" fontId="9" fillId="0" borderId="0" xfId="0" applyFont="1" applyAlignment="1">
      <alignment horizontal="left" vertical="center" wrapText="1"/>
    </xf>
    <xf numFmtId="0" fontId="9" fillId="0" borderId="0" xfId="0" applyFont="1" applyAlignment="1">
      <alignment horizontal="left" vertical="center"/>
    </xf>
    <xf numFmtId="0" fontId="4" fillId="0" borderId="0" xfId="0" applyFont="1" applyAlignment="1">
      <alignment horizontal="left"/>
    </xf>
  </cellXfs>
  <cellStyles count="43">
    <cellStyle name="Millares [0] 2" xfId="10" xr:uid="{CF3E84FD-5355-4F3F-8AA0-9B294E057F60}"/>
    <cellStyle name="Millares [0] 2 2" xfId="28" xr:uid="{E261B7DE-57A4-4DBA-BF72-C06CC3D333C9}"/>
    <cellStyle name="Millares [0] 3" xfId="6" xr:uid="{1D29C9E5-17E3-42F4-8E03-5DC3F14F943E}"/>
    <cellStyle name="Millares 10" xfId="20" xr:uid="{2B5B42AF-BA27-4C66-B929-5551204D6023}"/>
    <cellStyle name="Millares 10 2" xfId="38" xr:uid="{97E6C093-184C-4734-A918-EFB335C879E4}"/>
    <cellStyle name="Millares 11" xfId="21" xr:uid="{679274A3-3995-4767-A936-79F0CF118700}"/>
    <cellStyle name="Millares 11 2" xfId="39" xr:uid="{D1890AAD-FC01-4B89-8320-B3E97C2E9AF5}"/>
    <cellStyle name="Millares 12" xfId="22" xr:uid="{6C4C3A99-560B-4738-B7A6-411464369A09}"/>
    <cellStyle name="Millares 12 2" xfId="40" xr:uid="{02B37594-4018-4B59-9D10-412B5463A87F}"/>
    <cellStyle name="Millares 13" xfId="23" xr:uid="{F17B3181-9064-45FC-B42F-5F0FC4C8CB72}"/>
    <cellStyle name="Millares 13 2" xfId="41" xr:uid="{B2E01FAD-824B-449B-BEC1-382D7D51A701}"/>
    <cellStyle name="Millares 2" xfId="9" xr:uid="{371E2DED-157B-4FD6-B297-1785D12D139A}"/>
    <cellStyle name="Millares 2 2" xfId="27" xr:uid="{57E7677F-A3EE-47F4-AD39-2BF49FB84428}"/>
    <cellStyle name="Millares 3" xfId="14" xr:uid="{26781627-D953-4A06-8738-56C68C67DD07}"/>
    <cellStyle name="Millares 3 2" xfId="32" xr:uid="{087BDD7C-B86B-4051-8218-71C46895B7CF}"/>
    <cellStyle name="Millares 4" xfId="17" xr:uid="{D9B200B6-3BF5-4A27-B720-1833D8697CAC}"/>
    <cellStyle name="Millares 4 2" xfId="35" xr:uid="{5A11DD44-6E9D-42C5-A664-45B6DFA60FC1}"/>
    <cellStyle name="Millares 5" xfId="16" xr:uid="{9FC2E4DF-5930-447C-B900-F79AE54834C6}"/>
    <cellStyle name="Millares 5 2" xfId="34" xr:uid="{2EF6C673-57A5-4994-834B-2505407C239A}"/>
    <cellStyle name="Millares 6" xfId="19" xr:uid="{368668B1-1BE8-4D74-850B-241E614C4911}"/>
    <cellStyle name="Millares 6 2" xfId="37" xr:uid="{9D3EF4B4-773E-4B2F-896D-4CBB2C2D27A6}"/>
    <cellStyle name="Millares 7" xfId="18" xr:uid="{622456B0-28CA-4CD0-B573-581CFAE0C51D}"/>
    <cellStyle name="Millares 7 2" xfId="36" xr:uid="{AB244E1B-B483-41E8-9824-7F94A4E8372E}"/>
    <cellStyle name="Millares 8" xfId="13" xr:uid="{93B1B9D7-FBD3-4732-A03F-CE1C19F64BC9}"/>
    <cellStyle name="Millares 8 2" xfId="31" xr:uid="{1F52EAF7-BB46-4B45-A646-F89572766566}"/>
    <cellStyle name="Millares 9" xfId="15" xr:uid="{551B4957-97F9-4F69-8751-AFB80D5D9376}"/>
    <cellStyle name="Millares 9 2" xfId="33" xr:uid="{A847A9DF-251A-48E2-850E-79575D8E7A2E}"/>
    <cellStyle name="Normal" xfId="0" builtinId="0"/>
    <cellStyle name="Normal 2" xfId="3" xr:uid="{FCB2B833-7937-4F8F-9783-8867971F2202}"/>
    <cellStyle name="Normal 2 3" xfId="4" xr:uid="{C71FD356-DD87-456E-AA24-D1118F7ECD3B}"/>
    <cellStyle name="Normal 2 8 3 4 2 3 2 2" xfId="7" xr:uid="{5B1957D6-F071-4A33-985A-2094A6886435}"/>
    <cellStyle name="Normal 2 8 3 4 2 3 2 2 2" xfId="11" xr:uid="{515D00CA-FE6D-40C7-8A3F-78F8E03EF4BF}"/>
    <cellStyle name="Normal 2 8 3 4 2 3 2 2 2 2" xfId="29" xr:uid="{E70FEF17-E04F-478A-8338-2CB875541DBD}"/>
    <cellStyle name="Normal 2 8 3 4 2 3 2 2 3" xfId="25" xr:uid="{422035B3-13A8-4188-BCD7-20895010C3D5}"/>
    <cellStyle name="Normal 2 8 3 4 2 3 2 2 4" xfId="8" xr:uid="{F1D649F6-B3E1-4082-85A6-5EA628C90B9B}"/>
    <cellStyle name="Normal 2 8 3 4 2 3 2 2 4 2" xfId="12" xr:uid="{A4B8118D-5BF6-464E-907B-745894079F2C}"/>
    <cellStyle name="Normal 2 8 3 4 2 3 2 2 4 2 2" xfId="30" xr:uid="{52FE2697-9C66-423F-B1A9-67A788272BC7}"/>
    <cellStyle name="Normal 2 8 3 4 2 3 2 2 4 3" xfId="26" xr:uid="{0CC3FCFD-20C6-4256-BD3E-F27B714C6858}"/>
    <cellStyle name="Normal 3" xfId="5" xr:uid="{AF52E813-DCE0-4029-A8FA-3781F45EE783}"/>
    <cellStyle name="Normal 4" xfId="24" xr:uid="{3FBEB0CE-CF59-4815-87B0-E6F6B91B86B6}"/>
    <cellStyle name="Normal 4 2" xfId="42" xr:uid="{3BB2F9A7-22BC-4B4D-BB97-17ADB9224015}"/>
    <cellStyle name="Normal 5" xfId="2" xr:uid="{AA0EEBEA-E774-4996-901C-A0904505210C}"/>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2960688</xdr:colOff>
      <xdr:row>0</xdr:row>
      <xdr:rowOff>0</xdr:rowOff>
    </xdr:from>
    <xdr:to>
      <xdr:col>10</xdr:col>
      <xdr:colOff>636588</xdr:colOff>
      <xdr:row>3</xdr:row>
      <xdr:rowOff>3016</xdr:rowOff>
    </xdr:to>
    <xdr:pic>
      <xdr:nvPicPr>
        <xdr:cNvPr id="4" name="Imagen 3">
          <a:extLst>
            <a:ext uri="{FF2B5EF4-FFF2-40B4-BE49-F238E27FC236}">
              <a16:creationId xmlns:a16="http://schemas.microsoft.com/office/drawing/2014/main" id="{80F5F9E4-714D-4805-8F8B-3A72048AE0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169063" y="0"/>
          <a:ext cx="1739900" cy="81264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11CB3-D3C0-42F8-878D-31544B9DB53A}">
  <sheetPr>
    <pageSetUpPr fitToPage="1"/>
  </sheetPr>
  <dimension ref="B1:K89"/>
  <sheetViews>
    <sheetView showGridLines="0" tabSelected="1" topLeftCell="B1" zoomScale="80" zoomScaleNormal="80" workbookViewId="0">
      <pane xSplit="2" ySplit="5" topLeftCell="F6" activePane="bottomRight" state="frozen"/>
      <selection activeCell="B1" sqref="B1"/>
      <selection pane="topRight" activeCell="D1" sqref="D1"/>
      <selection pane="bottomLeft" activeCell="B6" sqref="B6"/>
      <selection pane="bottomRight" activeCell="I89" sqref="I89"/>
    </sheetView>
  </sheetViews>
  <sheetFormatPr baseColWidth="10" defaultColWidth="11.453125" defaultRowHeight="12.5" outlineLevelRow="1" x14ac:dyDescent="0.25"/>
  <cols>
    <col min="1" max="1" width="3.453125" style="3" customWidth="1"/>
    <col min="2" max="2" width="8.81640625" style="7" customWidth="1"/>
    <col min="3" max="3" width="39.453125" style="8" customWidth="1"/>
    <col min="4" max="4" width="64.1796875" style="8" customWidth="1"/>
    <col min="5" max="5" width="17.453125" style="18" customWidth="1"/>
    <col min="6" max="6" width="20.1796875" style="8" bestFit="1" customWidth="1"/>
    <col min="7" max="7" width="15.453125" style="8" customWidth="1"/>
    <col min="8" max="8" width="14.1796875" style="3" customWidth="1"/>
    <col min="9" max="9" width="48.7265625" style="3" customWidth="1"/>
    <col min="10" max="10" width="58.1796875" style="3" customWidth="1"/>
    <col min="11" max="11" width="17.6328125" style="3" customWidth="1"/>
    <col min="12" max="16384" width="11.453125" style="3"/>
  </cols>
  <sheetData>
    <row r="1" spans="2:11" s="2" customFormat="1" ht="15.5" x14ac:dyDescent="0.35">
      <c r="B1" s="1"/>
      <c r="E1" s="16"/>
    </row>
    <row r="2" spans="2:11" s="2" customFormat="1" ht="35.5" customHeight="1" x14ac:dyDescent="0.35">
      <c r="B2" s="47" t="s">
        <v>248</v>
      </c>
      <c r="C2" s="48"/>
      <c r="D2" s="48"/>
      <c r="E2" s="48"/>
      <c r="F2" s="48"/>
      <c r="G2" s="48"/>
      <c r="H2" s="48"/>
    </row>
    <row r="3" spans="2:11" x14ac:dyDescent="0.25">
      <c r="B3" s="49" t="s">
        <v>200</v>
      </c>
      <c r="C3" s="49"/>
      <c r="D3" s="49"/>
      <c r="E3" s="49"/>
      <c r="F3" s="49"/>
      <c r="G3" s="49"/>
      <c r="H3" s="49"/>
    </row>
    <row r="4" spans="2:11" ht="7.5" customHeight="1" thickBot="1" x14ac:dyDescent="0.3">
      <c r="B4" s="4"/>
      <c r="C4" s="5"/>
      <c r="D4" s="5"/>
      <c r="E4" s="17"/>
      <c r="F4" s="6"/>
      <c r="G4" s="6"/>
    </row>
    <row r="5" spans="2:11" ht="43.5" customHeight="1" thickTop="1" thickBot="1" x14ac:dyDescent="0.3">
      <c r="B5" s="19" t="s">
        <v>0</v>
      </c>
      <c r="C5" s="20" t="s">
        <v>1</v>
      </c>
      <c r="D5" s="20" t="s">
        <v>2</v>
      </c>
      <c r="E5" s="21" t="s">
        <v>223</v>
      </c>
      <c r="F5" s="22" t="s">
        <v>224</v>
      </c>
      <c r="G5" s="20" t="s">
        <v>3</v>
      </c>
      <c r="H5" s="20" t="s">
        <v>4</v>
      </c>
      <c r="I5" s="23" t="s">
        <v>222</v>
      </c>
      <c r="J5" s="44" t="s">
        <v>241</v>
      </c>
      <c r="K5" s="45" t="s">
        <v>242</v>
      </c>
    </row>
    <row r="6" spans="2:11" ht="20.5" customHeight="1" thickTop="1" x14ac:dyDescent="0.25">
      <c r="B6" s="24" t="s">
        <v>5</v>
      </c>
      <c r="C6" s="25" t="s">
        <v>6</v>
      </c>
      <c r="D6" s="25"/>
      <c r="E6" s="26">
        <f>SUM(E7:E24)</f>
        <v>3134545308.7200007</v>
      </c>
      <c r="F6" s="26">
        <f>SUM(F7:F24)</f>
        <v>3127192374.480001</v>
      </c>
      <c r="G6" s="26">
        <f>SUM(G7:G24)</f>
        <v>7352934.2400000505</v>
      </c>
      <c r="H6" s="27">
        <f>+E6/F6-1</f>
        <v>2.3512893866091122E-3</v>
      </c>
      <c r="I6" s="28"/>
      <c r="J6" s="28"/>
      <c r="K6" s="26">
        <f>SUM(K7:K24)</f>
        <v>3134545308.7200007</v>
      </c>
    </row>
    <row r="7" spans="2:11" ht="108.5" customHeight="1" outlineLevel="1" x14ac:dyDescent="0.25">
      <c r="B7" s="29" t="s">
        <v>7</v>
      </c>
      <c r="C7" s="30" t="s">
        <v>8</v>
      </c>
      <c r="D7" s="30" t="s">
        <v>9</v>
      </c>
      <c r="E7" s="31">
        <v>2001907323.96</v>
      </c>
      <c r="F7" s="31">
        <v>1982434282.8</v>
      </c>
      <c r="G7" s="31">
        <f>+E7-F7</f>
        <v>19473041.160000086</v>
      </c>
      <c r="H7" s="32">
        <f>+E7/F7-1</f>
        <v>9.822792780044276E-3</v>
      </c>
      <c r="I7" s="46" t="s">
        <v>250</v>
      </c>
      <c r="J7" s="46" t="s">
        <v>249</v>
      </c>
      <c r="K7" s="31">
        <v>2001907323.96</v>
      </c>
    </row>
    <row r="8" spans="2:11" ht="54.5" customHeight="1" outlineLevel="1" x14ac:dyDescent="0.25">
      <c r="B8" s="29" t="s">
        <v>10</v>
      </c>
      <c r="C8" s="30" t="s">
        <v>11</v>
      </c>
      <c r="D8" s="30" t="s">
        <v>12</v>
      </c>
      <c r="E8" s="31">
        <v>2400000</v>
      </c>
      <c r="F8" s="31">
        <v>2400000</v>
      </c>
      <c r="G8" s="31">
        <f t="shared" ref="G8:G24" si="0">+E8-F8</f>
        <v>0</v>
      </c>
      <c r="H8" s="32">
        <f t="shared" ref="H8:H24" si="1">+E8/F8-1</f>
        <v>0</v>
      </c>
      <c r="I8" s="33"/>
      <c r="J8" s="33"/>
      <c r="K8" s="31">
        <v>2400000</v>
      </c>
    </row>
    <row r="9" spans="2:11" ht="53.5" customHeight="1" outlineLevel="1" x14ac:dyDescent="0.25">
      <c r="B9" s="29" t="s">
        <v>13</v>
      </c>
      <c r="C9" s="30" t="s">
        <v>14</v>
      </c>
      <c r="D9" s="30" t="s">
        <v>15</v>
      </c>
      <c r="E9" s="31">
        <v>31500000</v>
      </c>
      <c r="F9" s="31">
        <v>31500000</v>
      </c>
      <c r="G9" s="31">
        <f t="shared" si="0"/>
        <v>0</v>
      </c>
      <c r="H9" s="32">
        <f t="shared" si="1"/>
        <v>0</v>
      </c>
      <c r="I9" s="33"/>
      <c r="J9" s="33"/>
      <c r="K9" s="31">
        <v>31500000</v>
      </c>
    </row>
    <row r="10" spans="2:11" ht="75" outlineLevel="1" x14ac:dyDescent="0.25">
      <c r="B10" s="29" t="s">
        <v>16</v>
      </c>
      <c r="C10" s="30" t="s">
        <v>17</v>
      </c>
      <c r="D10" s="30" t="s">
        <v>18</v>
      </c>
      <c r="E10" s="31">
        <v>0</v>
      </c>
      <c r="F10" s="31">
        <v>0</v>
      </c>
      <c r="G10" s="31">
        <f t="shared" si="0"/>
        <v>0</v>
      </c>
      <c r="H10" s="32">
        <v>0</v>
      </c>
      <c r="I10" s="33"/>
      <c r="J10" s="33"/>
      <c r="K10" s="31">
        <v>0</v>
      </c>
    </row>
    <row r="11" spans="2:11" ht="37.5" outlineLevel="1" x14ac:dyDescent="0.25">
      <c r="B11" s="29" t="s">
        <v>19</v>
      </c>
      <c r="C11" s="30" t="s">
        <v>20</v>
      </c>
      <c r="D11" s="30" t="s">
        <v>225</v>
      </c>
      <c r="E11" s="31">
        <v>92903979.840000004</v>
      </c>
      <c r="F11" s="31">
        <v>107809025.88</v>
      </c>
      <c r="G11" s="31">
        <f t="shared" si="0"/>
        <v>-14905046.039999992</v>
      </c>
      <c r="H11" s="32">
        <f t="shared" si="1"/>
        <v>-0.13825415746349934</v>
      </c>
      <c r="I11" s="33"/>
      <c r="J11" s="33"/>
      <c r="K11" s="31">
        <v>92903979.840000004</v>
      </c>
    </row>
    <row r="12" spans="2:11" ht="25" outlineLevel="1" x14ac:dyDescent="0.25">
      <c r="B12" s="29" t="s">
        <v>21</v>
      </c>
      <c r="C12" s="30" t="s">
        <v>22</v>
      </c>
      <c r="D12" s="30" t="s">
        <v>226</v>
      </c>
      <c r="E12" s="31">
        <v>45871506.960000001</v>
      </c>
      <c r="F12" s="31">
        <v>44535446.159999996</v>
      </c>
      <c r="G12" s="31">
        <f t="shared" si="0"/>
        <v>1336060.8000000045</v>
      </c>
      <c r="H12" s="32">
        <f t="shared" si="1"/>
        <v>2.999994196083744E-2</v>
      </c>
      <c r="I12" s="33"/>
      <c r="J12" s="33"/>
      <c r="K12" s="31">
        <v>45871506.960000001</v>
      </c>
    </row>
    <row r="13" spans="2:11" ht="37.5" outlineLevel="1" x14ac:dyDescent="0.25">
      <c r="B13" s="29" t="s">
        <v>23</v>
      </c>
      <c r="C13" s="30" t="s">
        <v>24</v>
      </c>
      <c r="D13" s="30" t="s">
        <v>227</v>
      </c>
      <c r="E13" s="31">
        <v>186740899.31999999</v>
      </c>
      <c r="F13" s="31">
        <v>186522296.40000001</v>
      </c>
      <c r="G13" s="31">
        <f t="shared" si="0"/>
        <v>218602.91999998689</v>
      </c>
      <c r="H13" s="32">
        <f t="shared" si="1"/>
        <v>1.1719935054370634E-3</v>
      </c>
      <c r="I13" s="33"/>
      <c r="J13" s="33"/>
      <c r="K13" s="31">
        <v>186740899.31999999</v>
      </c>
    </row>
    <row r="14" spans="2:11" ht="50" outlineLevel="1" x14ac:dyDescent="0.25">
      <c r="B14" s="29" t="s">
        <v>25</v>
      </c>
      <c r="C14" s="30" t="s">
        <v>26</v>
      </c>
      <c r="D14" s="30" t="s">
        <v>228</v>
      </c>
      <c r="E14" s="31">
        <v>21216443.52</v>
      </c>
      <c r="F14" s="31">
        <v>24320268.84</v>
      </c>
      <c r="G14" s="31">
        <f t="shared" si="0"/>
        <v>-3103825.3200000003</v>
      </c>
      <c r="H14" s="32">
        <f t="shared" si="1"/>
        <v>-0.12762298560183183</v>
      </c>
      <c r="I14" s="33"/>
      <c r="J14" s="33"/>
      <c r="K14" s="31">
        <v>21216443.52</v>
      </c>
    </row>
    <row r="15" spans="2:11" ht="50" outlineLevel="1" x14ac:dyDescent="0.25">
      <c r="B15" s="29" t="s">
        <v>27</v>
      </c>
      <c r="C15" s="30" t="s">
        <v>28</v>
      </c>
      <c r="D15" s="30" t="s">
        <v>229</v>
      </c>
      <c r="E15" s="31">
        <v>39854159.039999999</v>
      </c>
      <c r="F15" s="31">
        <v>41169429.840000004</v>
      </c>
      <c r="G15" s="31">
        <f t="shared" si="0"/>
        <v>-1315270.8000000045</v>
      </c>
      <c r="H15" s="32">
        <f t="shared" si="1"/>
        <v>-3.1947753590750305E-2</v>
      </c>
      <c r="I15" s="33"/>
      <c r="J15" s="33"/>
      <c r="K15" s="31">
        <v>39854159.039999999</v>
      </c>
    </row>
    <row r="16" spans="2:11" ht="100" outlineLevel="1" x14ac:dyDescent="0.25">
      <c r="B16" s="29" t="s">
        <v>29</v>
      </c>
      <c r="C16" s="30" t="s">
        <v>30</v>
      </c>
      <c r="D16" s="30" t="s">
        <v>31</v>
      </c>
      <c r="E16" s="31">
        <v>207282631.31999999</v>
      </c>
      <c r="F16" s="31">
        <v>207039831.96000004</v>
      </c>
      <c r="G16" s="31">
        <f t="shared" si="0"/>
        <v>242799.3599999547</v>
      </c>
      <c r="H16" s="32">
        <f t="shared" si="1"/>
        <v>1.1727181079188576E-3</v>
      </c>
      <c r="I16" s="33"/>
      <c r="J16" s="33"/>
      <c r="K16" s="31">
        <v>207282631.31999999</v>
      </c>
    </row>
    <row r="17" spans="2:11" ht="50" outlineLevel="1" x14ac:dyDescent="0.25">
      <c r="B17" s="29" t="s">
        <v>32</v>
      </c>
      <c r="C17" s="30" t="s">
        <v>33</v>
      </c>
      <c r="D17" s="30" t="s">
        <v>230</v>
      </c>
      <c r="E17" s="31">
        <v>11204466.84</v>
      </c>
      <c r="F17" s="31">
        <v>11191342.32</v>
      </c>
      <c r="G17" s="31">
        <f t="shared" si="0"/>
        <v>13124.519999999553</v>
      </c>
      <c r="H17" s="32">
        <f t="shared" si="1"/>
        <v>1.1727386782320881E-3</v>
      </c>
      <c r="I17" s="33"/>
      <c r="J17" s="33"/>
      <c r="K17" s="31">
        <v>11204466.84</v>
      </c>
    </row>
    <row r="18" spans="2:11" ht="37.5" outlineLevel="1" x14ac:dyDescent="0.25">
      <c r="B18" s="29" t="s">
        <v>34</v>
      </c>
      <c r="C18" s="30" t="s">
        <v>35</v>
      </c>
      <c r="D18" s="30" t="s">
        <v>231</v>
      </c>
      <c r="E18" s="31">
        <v>33613399.920000002</v>
      </c>
      <c r="F18" s="31">
        <v>33574026.840000004</v>
      </c>
      <c r="G18" s="31">
        <f t="shared" si="0"/>
        <v>39373.079999998212</v>
      </c>
      <c r="H18" s="32">
        <f t="shared" si="1"/>
        <v>1.1727243856578529E-3</v>
      </c>
      <c r="I18" s="33"/>
      <c r="J18" s="33"/>
      <c r="K18" s="31">
        <v>33613399.920000002</v>
      </c>
    </row>
    <row r="19" spans="2:11" ht="37.5" outlineLevel="1" x14ac:dyDescent="0.25">
      <c r="B19" s="29" t="s">
        <v>36</v>
      </c>
      <c r="C19" s="30" t="s">
        <v>37</v>
      </c>
      <c r="D19" s="30" t="s">
        <v>232</v>
      </c>
      <c r="E19" s="31">
        <v>112044666.48</v>
      </c>
      <c r="F19" s="31">
        <v>111913422.83999999</v>
      </c>
      <c r="G19" s="31">
        <f t="shared" si="0"/>
        <v>131243.6400000155</v>
      </c>
      <c r="H19" s="32">
        <f t="shared" si="1"/>
        <v>1.17272474265806E-3</v>
      </c>
      <c r="I19" s="33"/>
      <c r="J19" s="33"/>
      <c r="K19" s="31">
        <v>112044666.48</v>
      </c>
    </row>
    <row r="20" spans="2:11" ht="50" outlineLevel="1" x14ac:dyDescent="0.25">
      <c r="B20" s="29" t="s">
        <v>38</v>
      </c>
      <c r="C20" s="30" t="s">
        <v>39</v>
      </c>
      <c r="D20" s="30" t="s">
        <v>233</v>
      </c>
      <c r="E20" s="31">
        <v>11204466.84</v>
      </c>
      <c r="F20" s="31">
        <v>11191342.32</v>
      </c>
      <c r="G20" s="31">
        <f t="shared" si="0"/>
        <v>13124.519999999553</v>
      </c>
      <c r="H20" s="32">
        <f t="shared" si="1"/>
        <v>1.1727386782320881E-3</v>
      </c>
      <c r="I20" s="33"/>
      <c r="J20" s="33"/>
      <c r="K20" s="31">
        <v>11204466.84</v>
      </c>
    </row>
    <row r="21" spans="2:11" ht="37.5" outlineLevel="1" x14ac:dyDescent="0.25">
      <c r="B21" s="29" t="s">
        <v>40</v>
      </c>
      <c r="C21" s="30" t="s">
        <v>41</v>
      </c>
      <c r="D21" s="30" t="s">
        <v>234</v>
      </c>
      <c r="E21" s="31">
        <v>120078299.39999999</v>
      </c>
      <c r="F21" s="31">
        <v>117509093.76000001</v>
      </c>
      <c r="G21" s="31">
        <f t="shared" si="0"/>
        <v>2569205.6399999857</v>
      </c>
      <c r="H21" s="32">
        <f t="shared" si="1"/>
        <v>2.1863887787674674E-2</v>
      </c>
      <c r="I21" s="33"/>
      <c r="J21" s="33"/>
      <c r="K21" s="31">
        <v>120078299.39999999</v>
      </c>
    </row>
    <row r="22" spans="2:11" ht="75" outlineLevel="1" x14ac:dyDescent="0.25">
      <c r="B22" s="29" t="s">
        <v>42</v>
      </c>
      <c r="C22" s="30" t="s">
        <v>43</v>
      </c>
      <c r="D22" s="30" t="s">
        <v>235</v>
      </c>
      <c r="E22" s="31">
        <v>64700044.800000004</v>
      </c>
      <c r="F22" s="31">
        <v>62208828.959999993</v>
      </c>
      <c r="G22" s="31">
        <f t="shared" si="0"/>
        <v>2491215.840000011</v>
      </c>
      <c r="H22" s="32">
        <f t="shared" si="1"/>
        <v>4.0046017288025926E-2</v>
      </c>
      <c r="I22" s="33"/>
      <c r="J22" s="33"/>
      <c r="K22" s="31">
        <v>64700044.800000004</v>
      </c>
    </row>
    <row r="23" spans="2:11" ht="75" outlineLevel="1" x14ac:dyDescent="0.25">
      <c r="B23" s="29" t="s">
        <v>44</v>
      </c>
      <c r="C23" s="30" t="s">
        <v>45</v>
      </c>
      <c r="D23" s="30" t="s">
        <v>236</v>
      </c>
      <c r="E23" s="31">
        <v>33098395.919999998</v>
      </c>
      <c r="F23" s="31">
        <v>33074027.039999999</v>
      </c>
      <c r="G23" s="31">
        <f t="shared" si="0"/>
        <v>24368.879999998957</v>
      </c>
      <c r="H23" s="32">
        <f t="shared" si="1"/>
        <v>7.367980914609884E-4</v>
      </c>
      <c r="I23" s="33"/>
      <c r="J23" s="33"/>
      <c r="K23" s="31">
        <v>33098395.919999998</v>
      </c>
    </row>
    <row r="24" spans="2:11" ht="50" outlineLevel="1" x14ac:dyDescent="0.25">
      <c r="B24" s="29" t="s">
        <v>46</v>
      </c>
      <c r="C24" s="30" t="s">
        <v>47</v>
      </c>
      <c r="D24" s="30" t="s">
        <v>237</v>
      </c>
      <c r="E24" s="31">
        <v>118924624.56</v>
      </c>
      <c r="F24" s="31">
        <v>118799708.52</v>
      </c>
      <c r="G24" s="31">
        <f t="shared" si="0"/>
        <v>124916.04000000656</v>
      </c>
      <c r="H24" s="32">
        <f t="shared" si="1"/>
        <v>1.05148439803604E-3</v>
      </c>
      <c r="I24" s="33"/>
      <c r="J24" s="33"/>
      <c r="K24" s="31">
        <v>118924624.56</v>
      </c>
    </row>
    <row r="25" spans="2:11" ht="19" customHeight="1" x14ac:dyDescent="0.25">
      <c r="B25" s="34">
        <v>1</v>
      </c>
      <c r="C25" s="35" t="s">
        <v>48</v>
      </c>
      <c r="D25" s="35"/>
      <c r="E25" s="36">
        <f>SUM(E26:E54)</f>
        <v>2182573029.1700001</v>
      </c>
      <c r="F25" s="36">
        <f>SUM(F26:F54)</f>
        <v>2058517018.6799998</v>
      </c>
      <c r="G25" s="36">
        <f>SUM(G26:G54)</f>
        <v>124056010.48999995</v>
      </c>
      <c r="H25" s="37">
        <f t="shared" ref="H25:H71" si="2">+E25/F25-1</f>
        <v>6.026474853705599E-2</v>
      </c>
      <c r="I25" s="38"/>
      <c r="J25" s="38"/>
      <c r="K25" s="36">
        <f>SUM(K26:K54)</f>
        <v>2182573029.1700001</v>
      </c>
    </row>
    <row r="26" spans="2:11" ht="25" outlineLevel="1" x14ac:dyDescent="0.25">
      <c r="B26" s="39" t="s">
        <v>49</v>
      </c>
      <c r="C26" s="40" t="s">
        <v>50</v>
      </c>
      <c r="D26" s="30" t="s">
        <v>238</v>
      </c>
      <c r="E26" s="31">
        <v>0</v>
      </c>
      <c r="F26" s="31">
        <v>0</v>
      </c>
      <c r="G26" s="31">
        <f>+E26-F26</f>
        <v>0</v>
      </c>
      <c r="H26" s="32">
        <v>0</v>
      </c>
      <c r="I26" s="33"/>
      <c r="J26" s="33"/>
      <c r="K26" s="31">
        <v>0</v>
      </c>
    </row>
    <row r="27" spans="2:11" ht="37.5" outlineLevel="1" x14ac:dyDescent="0.25">
      <c r="B27" s="41" t="s">
        <v>51</v>
      </c>
      <c r="C27" s="30" t="s">
        <v>52</v>
      </c>
      <c r="D27" s="30" t="s">
        <v>53</v>
      </c>
      <c r="E27" s="31">
        <v>60000</v>
      </c>
      <c r="F27" s="31">
        <v>60000</v>
      </c>
      <c r="G27" s="31">
        <f t="shared" ref="G27:G54" si="3">+E27-F27</f>
        <v>0</v>
      </c>
      <c r="H27" s="32">
        <f t="shared" si="2"/>
        <v>0</v>
      </c>
      <c r="I27" s="33"/>
      <c r="J27" s="33"/>
      <c r="K27" s="31">
        <v>60000</v>
      </c>
    </row>
    <row r="28" spans="2:11" ht="37.5" outlineLevel="1" x14ac:dyDescent="0.25">
      <c r="B28" s="39" t="s">
        <v>54</v>
      </c>
      <c r="C28" s="40" t="s">
        <v>55</v>
      </c>
      <c r="D28" s="30" t="s">
        <v>56</v>
      </c>
      <c r="E28" s="31">
        <v>3900000</v>
      </c>
      <c r="F28" s="31">
        <v>4000000</v>
      </c>
      <c r="G28" s="31">
        <f t="shared" ref="G28" si="4">+E28-F28</f>
        <v>-100000</v>
      </c>
      <c r="H28" s="32">
        <f t="shared" ref="H28" si="5">+E28/F28-1</f>
        <v>-2.5000000000000022E-2</v>
      </c>
      <c r="I28" s="33"/>
      <c r="J28" s="33"/>
      <c r="K28" s="31">
        <v>3900000</v>
      </c>
    </row>
    <row r="29" spans="2:11" ht="51" outlineLevel="1" x14ac:dyDescent="0.25">
      <c r="B29" s="39" t="s">
        <v>201</v>
      </c>
      <c r="C29" s="40" t="s">
        <v>202</v>
      </c>
      <c r="D29" s="30" t="s">
        <v>207</v>
      </c>
      <c r="E29" s="31">
        <v>0</v>
      </c>
      <c r="F29" s="31">
        <v>0</v>
      </c>
      <c r="G29" s="31">
        <f t="shared" si="3"/>
        <v>0</v>
      </c>
      <c r="H29" s="32">
        <v>0</v>
      </c>
      <c r="I29" s="33"/>
      <c r="J29" s="33"/>
      <c r="K29" s="31">
        <v>0</v>
      </c>
    </row>
    <row r="30" spans="2:11" ht="87.5" outlineLevel="1" x14ac:dyDescent="0.25">
      <c r="B30" s="41" t="s">
        <v>57</v>
      </c>
      <c r="C30" s="30" t="s">
        <v>58</v>
      </c>
      <c r="D30" s="30" t="s">
        <v>59</v>
      </c>
      <c r="E30" s="31">
        <v>57000000</v>
      </c>
      <c r="F30" s="31">
        <v>58200000</v>
      </c>
      <c r="G30" s="31">
        <f t="shared" si="3"/>
        <v>-1200000</v>
      </c>
      <c r="H30" s="32">
        <f t="shared" si="2"/>
        <v>-2.0618556701030966E-2</v>
      </c>
      <c r="I30" s="33"/>
      <c r="J30" s="33"/>
      <c r="K30" s="31">
        <v>57000000</v>
      </c>
    </row>
    <row r="31" spans="2:11" ht="150" outlineLevel="1" x14ac:dyDescent="0.25">
      <c r="B31" s="41" t="s">
        <v>220</v>
      </c>
      <c r="C31" s="30" t="s">
        <v>60</v>
      </c>
      <c r="D31" s="30" t="s">
        <v>239</v>
      </c>
      <c r="E31" s="31">
        <v>0</v>
      </c>
      <c r="F31" s="31">
        <v>0</v>
      </c>
      <c r="G31" s="31">
        <f t="shared" si="3"/>
        <v>0</v>
      </c>
      <c r="H31" s="32">
        <v>0</v>
      </c>
      <c r="I31" s="33"/>
      <c r="J31" s="33"/>
      <c r="K31" s="31">
        <v>0</v>
      </c>
    </row>
    <row r="32" spans="2:11" ht="51" outlineLevel="1" x14ac:dyDescent="0.25">
      <c r="B32" s="39" t="s">
        <v>203</v>
      </c>
      <c r="C32" s="30" t="s">
        <v>204</v>
      </c>
      <c r="D32" s="30" t="s">
        <v>208</v>
      </c>
      <c r="E32" s="31">
        <v>0</v>
      </c>
      <c r="F32" s="31">
        <v>0</v>
      </c>
      <c r="G32" s="31">
        <f t="shared" si="3"/>
        <v>0</v>
      </c>
      <c r="H32" s="32">
        <v>0</v>
      </c>
      <c r="I32" s="33"/>
      <c r="J32" s="33"/>
      <c r="K32" s="31">
        <v>0</v>
      </c>
    </row>
    <row r="33" spans="2:11" ht="85.5" customHeight="1" outlineLevel="1" x14ac:dyDescent="0.25">
      <c r="B33" s="41" t="s">
        <v>61</v>
      </c>
      <c r="C33" s="30" t="s">
        <v>62</v>
      </c>
      <c r="D33" s="40" t="s">
        <v>63</v>
      </c>
      <c r="E33" s="31">
        <v>62475400</v>
      </c>
      <c r="F33" s="31">
        <v>39013000</v>
      </c>
      <c r="G33" s="31">
        <f t="shared" si="3"/>
        <v>23462400</v>
      </c>
      <c r="H33" s="32">
        <f t="shared" si="2"/>
        <v>0.60139953348883712</v>
      </c>
      <c r="I33" s="46" t="s">
        <v>251</v>
      </c>
      <c r="J33" s="46" t="s">
        <v>243</v>
      </c>
      <c r="K33" s="31">
        <v>62475400</v>
      </c>
    </row>
    <row r="34" spans="2:11" ht="37.5" outlineLevel="1" x14ac:dyDescent="0.25">
      <c r="B34" s="39" t="s">
        <v>64</v>
      </c>
      <c r="C34" s="30" t="s">
        <v>65</v>
      </c>
      <c r="D34" s="40" t="s">
        <v>240</v>
      </c>
      <c r="E34" s="31">
        <v>0</v>
      </c>
      <c r="F34" s="31">
        <v>0</v>
      </c>
      <c r="G34" s="31">
        <f t="shared" si="3"/>
        <v>0</v>
      </c>
      <c r="H34" s="32">
        <v>0</v>
      </c>
      <c r="I34" s="33"/>
      <c r="J34" s="33"/>
      <c r="K34" s="31">
        <v>0</v>
      </c>
    </row>
    <row r="35" spans="2:11" ht="26" outlineLevel="1" x14ac:dyDescent="0.25">
      <c r="B35" s="39" t="s">
        <v>205</v>
      </c>
      <c r="C35" s="30" t="s">
        <v>206</v>
      </c>
      <c r="D35" s="40" t="s">
        <v>209</v>
      </c>
      <c r="E35" s="31">
        <v>0</v>
      </c>
      <c r="F35" s="31">
        <v>0</v>
      </c>
      <c r="G35" s="31">
        <f t="shared" si="3"/>
        <v>0</v>
      </c>
      <c r="H35" s="32">
        <v>0</v>
      </c>
      <c r="I35" s="33"/>
      <c r="J35" s="33"/>
      <c r="K35" s="31">
        <v>0</v>
      </c>
    </row>
    <row r="36" spans="2:11" ht="50" outlineLevel="1" x14ac:dyDescent="0.25">
      <c r="B36" s="39" t="s">
        <v>66</v>
      </c>
      <c r="C36" s="30" t="s">
        <v>67</v>
      </c>
      <c r="D36" s="30" t="s">
        <v>68</v>
      </c>
      <c r="E36" s="31">
        <f>482486557-392936557</f>
        <v>89550000</v>
      </c>
      <c r="F36" s="31">
        <v>112100000</v>
      </c>
      <c r="G36" s="31">
        <f t="shared" si="3"/>
        <v>-22550000</v>
      </c>
      <c r="H36" s="32">
        <f t="shared" si="2"/>
        <v>-0.20115967885816233</v>
      </c>
      <c r="I36" s="33"/>
      <c r="J36" s="33"/>
      <c r="K36" s="31">
        <f>482486557-392936557</f>
        <v>89550000</v>
      </c>
    </row>
    <row r="37" spans="2:11" ht="197" customHeight="1" outlineLevel="1" x14ac:dyDescent="0.25">
      <c r="B37" s="39" t="s">
        <v>66</v>
      </c>
      <c r="C37" s="30" t="s">
        <v>69</v>
      </c>
      <c r="D37" s="30" t="s">
        <v>70</v>
      </c>
      <c r="E37" s="31">
        <v>392936557</v>
      </c>
      <c r="F37" s="31">
        <v>337720607.54000002</v>
      </c>
      <c r="G37" s="31">
        <f t="shared" si="3"/>
        <v>55215949.459999979</v>
      </c>
      <c r="H37" s="32">
        <f t="shared" si="2"/>
        <v>0.16349594376902266</v>
      </c>
      <c r="I37" s="46" t="s">
        <v>252</v>
      </c>
      <c r="J37" s="46" t="s">
        <v>244</v>
      </c>
      <c r="K37" s="31">
        <v>392936557</v>
      </c>
    </row>
    <row r="38" spans="2:11" ht="62.5" outlineLevel="1" x14ac:dyDescent="0.25">
      <c r="B38" s="41" t="s">
        <v>71</v>
      </c>
      <c r="C38" s="30" t="s">
        <v>72</v>
      </c>
      <c r="D38" s="30" t="s">
        <v>73</v>
      </c>
      <c r="E38" s="31">
        <v>730359333.16999996</v>
      </c>
      <c r="F38" s="31">
        <v>712172400.08000004</v>
      </c>
      <c r="G38" s="31">
        <f t="shared" si="3"/>
        <v>18186933.089999914</v>
      </c>
      <c r="H38" s="32">
        <f t="shared" si="2"/>
        <v>2.5537261887651042E-2</v>
      </c>
      <c r="I38" s="46" t="s">
        <v>253</v>
      </c>
      <c r="J38" s="46" t="s">
        <v>246</v>
      </c>
      <c r="K38" s="31">
        <v>730359333.16999996</v>
      </c>
    </row>
    <row r="39" spans="2:11" ht="87.5" outlineLevel="1" x14ac:dyDescent="0.25">
      <c r="B39" s="41" t="s">
        <v>74</v>
      </c>
      <c r="C39" s="30" t="s">
        <v>75</v>
      </c>
      <c r="D39" s="30" t="s">
        <v>76</v>
      </c>
      <c r="E39" s="31">
        <v>716789984</v>
      </c>
      <c r="F39" s="31">
        <v>665653421.05999994</v>
      </c>
      <c r="G39" s="31">
        <f t="shared" si="3"/>
        <v>51136562.940000057</v>
      </c>
      <c r="H39" s="32">
        <f t="shared" si="2"/>
        <v>7.6821603137814831E-2</v>
      </c>
      <c r="I39" s="46" t="s">
        <v>254</v>
      </c>
      <c r="J39" s="46" t="s">
        <v>245</v>
      </c>
      <c r="K39" s="31">
        <v>716789984</v>
      </c>
    </row>
    <row r="40" spans="2:11" ht="100" outlineLevel="1" x14ac:dyDescent="0.25">
      <c r="B40" s="41" t="s">
        <v>77</v>
      </c>
      <c r="C40" s="30" t="s">
        <v>78</v>
      </c>
      <c r="D40" s="30" t="s">
        <v>79</v>
      </c>
      <c r="E40" s="31">
        <v>32000</v>
      </c>
      <c r="F40" s="31">
        <v>32000</v>
      </c>
      <c r="G40" s="31">
        <f t="shared" si="3"/>
        <v>0</v>
      </c>
      <c r="H40" s="32">
        <f t="shared" si="2"/>
        <v>0</v>
      </c>
      <c r="I40" s="33"/>
      <c r="J40" s="33"/>
      <c r="K40" s="31">
        <v>32000</v>
      </c>
    </row>
    <row r="41" spans="2:11" ht="125" outlineLevel="1" x14ac:dyDescent="0.25">
      <c r="B41" s="41" t="s">
        <v>80</v>
      </c>
      <c r="C41" s="30" t="s">
        <v>81</v>
      </c>
      <c r="D41" s="30" t="s">
        <v>82</v>
      </c>
      <c r="E41" s="31">
        <v>100000</v>
      </c>
      <c r="F41" s="31">
        <v>100000</v>
      </c>
      <c r="G41" s="31">
        <f t="shared" si="3"/>
        <v>0</v>
      </c>
      <c r="H41" s="32">
        <f t="shared" si="2"/>
        <v>0</v>
      </c>
      <c r="I41" s="33"/>
      <c r="J41" s="33"/>
      <c r="K41" s="31">
        <v>100000</v>
      </c>
    </row>
    <row r="42" spans="2:11" ht="62.5" outlineLevel="1" x14ac:dyDescent="0.25">
      <c r="B42" s="41" t="s">
        <v>83</v>
      </c>
      <c r="C42" s="30" t="s">
        <v>84</v>
      </c>
      <c r="D42" s="30" t="s">
        <v>85</v>
      </c>
      <c r="E42" s="31">
        <v>2954700</v>
      </c>
      <c r="F42" s="31">
        <v>2954100</v>
      </c>
      <c r="G42" s="31">
        <f t="shared" si="3"/>
        <v>600</v>
      </c>
      <c r="H42" s="32">
        <f t="shared" si="2"/>
        <v>2.0310754544539122E-4</v>
      </c>
      <c r="I42" s="33"/>
      <c r="J42" s="33"/>
      <c r="K42" s="31">
        <v>2954700</v>
      </c>
    </row>
    <row r="43" spans="2:11" ht="112.5" outlineLevel="1" x14ac:dyDescent="0.25">
      <c r="B43" s="41" t="s">
        <v>86</v>
      </c>
      <c r="C43" s="30" t="s">
        <v>87</v>
      </c>
      <c r="D43" s="30" t="s">
        <v>88</v>
      </c>
      <c r="E43" s="31">
        <v>3184020</v>
      </c>
      <c r="F43" s="31">
        <v>2868315</v>
      </c>
      <c r="G43" s="31">
        <f t="shared" si="3"/>
        <v>315705</v>
      </c>
      <c r="H43" s="32">
        <f t="shared" si="2"/>
        <v>0.11006636300406347</v>
      </c>
      <c r="I43" s="33"/>
      <c r="J43" s="33"/>
      <c r="K43" s="31">
        <v>3184020</v>
      </c>
    </row>
    <row r="44" spans="2:11" ht="72.5" customHeight="1" outlineLevel="1" x14ac:dyDescent="0.25">
      <c r="B44" s="41" t="s">
        <v>89</v>
      </c>
      <c r="C44" s="30" t="s">
        <v>90</v>
      </c>
      <c r="D44" s="30" t="s">
        <v>91</v>
      </c>
      <c r="E44" s="31">
        <v>2200000</v>
      </c>
      <c r="F44" s="31">
        <v>2200000</v>
      </c>
      <c r="G44" s="31">
        <f t="shared" si="3"/>
        <v>0</v>
      </c>
      <c r="H44" s="32">
        <f t="shared" si="2"/>
        <v>0</v>
      </c>
      <c r="I44" s="33"/>
      <c r="J44" s="33"/>
      <c r="K44" s="31">
        <v>2200000</v>
      </c>
    </row>
    <row r="45" spans="2:11" ht="187.5" outlineLevel="1" x14ac:dyDescent="0.25">
      <c r="B45" s="41" t="s">
        <v>92</v>
      </c>
      <c r="C45" s="30" t="s">
        <v>93</v>
      </c>
      <c r="D45" s="30" t="s">
        <v>94</v>
      </c>
      <c r="E45" s="31">
        <v>117951035</v>
      </c>
      <c r="F45" s="31">
        <v>118363175</v>
      </c>
      <c r="G45" s="31">
        <f t="shared" si="3"/>
        <v>-412140</v>
      </c>
      <c r="H45" s="32">
        <f t="shared" si="2"/>
        <v>-3.4819951391131809E-3</v>
      </c>
      <c r="I45" s="33"/>
      <c r="J45" s="33"/>
      <c r="K45" s="31">
        <v>117951035</v>
      </c>
    </row>
    <row r="46" spans="2:11" ht="75" outlineLevel="1" x14ac:dyDescent="0.25">
      <c r="B46" s="41" t="s">
        <v>95</v>
      </c>
      <c r="C46" s="30" t="s">
        <v>96</v>
      </c>
      <c r="D46" s="30" t="s">
        <v>97</v>
      </c>
      <c r="E46" s="31">
        <v>0</v>
      </c>
      <c r="F46" s="31">
        <v>0</v>
      </c>
      <c r="G46" s="31">
        <f t="shared" si="3"/>
        <v>0</v>
      </c>
      <c r="H46" s="32">
        <v>0</v>
      </c>
      <c r="I46" s="33"/>
      <c r="J46" s="33"/>
      <c r="K46" s="31">
        <v>0</v>
      </c>
    </row>
    <row r="47" spans="2:11" ht="50" outlineLevel="1" x14ac:dyDescent="0.25">
      <c r="B47" s="39" t="s">
        <v>98</v>
      </c>
      <c r="C47" s="40" t="s">
        <v>99</v>
      </c>
      <c r="D47" s="40" t="s">
        <v>100</v>
      </c>
      <c r="E47" s="42">
        <v>0</v>
      </c>
      <c r="F47" s="42">
        <v>0</v>
      </c>
      <c r="G47" s="31">
        <f t="shared" si="3"/>
        <v>0</v>
      </c>
      <c r="H47" s="32">
        <v>0</v>
      </c>
      <c r="I47" s="33"/>
      <c r="J47" s="33"/>
      <c r="K47" s="42">
        <v>0</v>
      </c>
    </row>
    <row r="48" spans="2:11" ht="37.5" outlineLevel="1" x14ac:dyDescent="0.25">
      <c r="B48" s="41" t="s">
        <v>101</v>
      </c>
      <c r="C48" s="30" t="s">
        <v>102</v>
      </c>
      <c r="D48" s="30" t="s">
        <v>103</v>
      </c>
      <c r="E48" s="31">
        <v>2500000</v>
      </c>
      <c r="F48" s="31">
        <v>2500000</v>
      </c>
      <c r="G48" s="31">
        <f t="shared" si="3"/>
        <v>0</v>
      </c>
      <c r="H48" s="32">
        <f t="shared" si="2"/>
        <v>0</v>
      </c>
      <c r="I48" s="33"/>
      <c r="J48" s="33"/>
      <c r="K48" s="31">
        <v>2500000</v>
      </c>
    </row>
    <row r="49" spans="2:11" ht="50" outlineLevel="1" x14ac:dyDescent="0.25">
      <c r="B49" s="41" t="s">
        <v>104</v>
      </c>
      <c r="C49" s="30" t="s">
        <v>105</v>
      </c>
      <c r="D49" s="30" t="s">
        <v>106</v>
      </c>
      <c r="E49" s="31">
        <v>200000</v>
      </c>
      <c r="F49" s="31">
        <v>200000</v>
      </c>
      <c r="G49" s="31">
        <f t="shared" si="3"/>
        <v>0</v>
      </c>
      <c r="H49" s="32">
        <f t="shared" si="2"/>
        <v>0</v>
      </c>
      <c r="I49" s="33"/>
      <c r="J49" s="33"/>
      <c r="K49" s="31">
        <v>200000</v>
      </c>
    </row>
    <row r="50" spans="2:11" ht="50" outlineLevel="1" x14ac:dyDescent="0.25">
      <c r="B50" s="41" t="s">
        <v>107</v>
      </c>
      <c r="C50" s="30" t="s">
        <v>108</v>
      </c>
      <c r="D50" s="30" t="s">
        <v>109</v>
      </c>
      <c r="E50" s="31">
        <v>0</v>
      </c>
      <c r="F50" s="31">
        <v>0</v>
      </c>
      <c r="G50" s="31">
        <f t="shared" si="3"/>
        <v>0</v>
      </c>
      <c r="H50" s="32">
        <v>0</v>
      </c>
      <c r="I50" s="33"/>
      <c r="J50" s="33"/>
      <c r="K50" s="31">
        <v>0</v>
      </c>
    </row>
    <row r="51" spans="2:11" ht="37.5" outlineLevel="1" x14ac:dyDescent="0.25">
      <c r="B51" s="41" t="s">
        <v>110</v>
      </c>
      <c r="C51" s="30" t="s">
        <v>111</v>
      </c>
      <c r="D51" s="30" t="s">
        <v>112</v>
      </c>
      <c r="E51" s="31">
        <v>0</v>
      </c>
      <c r="F51" s="31">
        <v>0</v>
      </c>
      <c r="G51" s="31">
        <f t="shared" si="3"/>
        <v>0</v>
      </c>
      <c r="H51" s="32">
        <v>0</v>
      </c>
      <c r="I51" s="33"/>
      <c r="J51" s="33"/>
      <c r="K51" s="31">
        <v>0</v>
      </c>
    </row>
    <row r="52" spans="2:11" ht="62.5" outlineLevel="1" x14ac:dyDescent="0.25">
      <c r="B52" s="41" t="s">
        <v>113</v>
      </c>
      <c r="C52" s="30" t="s">
        <v>114</v>
      </c>
      <c r="D52" s="30" t="s">
        <v>115</v>
      </c>
      <c r="E52" s="31">
        <v>200000</v>
      </c>
      <c r="F52" s="31">
        <v>200000</v>
      </c>
      <c r="G52" s="31">
        <f t="shared" si="3"/>
        <v>0</v>
      </c>
      <c r="H52" s="32">
        <f t="shared" si="2"/>
        <v>0</v>
      </c>
      <c r="I52" s="33"/>
      <c r="J52" s="33"/>
      <c r="K52" s="31">
        <v>200000</v>
      </c>
    </row>
    <row r="53" spans="2:11" ht="37.5" outlineLevel="1" x14ac:dyDescent="0.25">
      <c r="B53" s="41" t="s">
        <v>116</v>
      </c>
      <c r="C53" s="30" t="s">
        <v>117</v>
      </c>
      <c r="D53" s="30" t="s">
        <v>118</v>
      </c>
      <c r="E53" s="31">
        <v>80000</v>
      </c>
      <c r="F53" s="31">
        <v>80000</v>
      </c>
      <c r="G53" s="31">
        <f t="shared" si="3"/>
        <v>0</v>
      </c>
      <c r="H53" s="32">
        <f t="shared" si="2"/>
        <v>0</v>
      </c>
      <c r="I53" s="33"/>
      <c r="J53" s="33"/>
      <c r="K53" s="31">
        <v>80000</v>
      </c>
    </row>
    <row r="54" spans="2:11" ht="27" customHeight="1" outlineLevel="1" x14ac:dyDescent="0.25">
      <c r="B54" s="41" t="s">
        <v>119</v>
      </c>
      <c r="C54" s="30" t="s">
        <v>120</v>
      </c>
      <c r="D54" s="30" t="s">
        <v>121</v>
      </c>
      <c r="E54" s="31">
        <v>100000</v>
      </c>
      <c r="F54" s="31">
        <v>100000</v>
      </c>
      <c r="G54" s="31">
        <f t="shared" si="3"/>
        <v>0</v>
      </c>
      <c r="H54" s="32">
        <f t="shared" si="2"/>
        <v>0</v>
      </c>
      <c r="I54" s="33"/>
      <c r="J54" s="33"/>
      <c r="K54" s="31">
        <v>100000</v>
      </c>
    </row>
    <row r="55" spans="2:11" ht="19.5" customHeight="1" x14ac:dyDescent="0.25">
      <c r="B55" s="34">
        <v>2</v>
      </c>
      <c r="C55" s="35" t="s">
        <v>122</v>
      </c>
      <c r="D55" s="35"/>
      <c r="E55" s="36">
        <f>SUM(E56:E70)</f>
        <v>13625000</v>
      </c>
      <c r="F55" s="36">
        <f>SUM(F56:F70)</f>
        <v>14075000</v>
      </c>
      <c r="G55" s="36">
        <f t="shared" ref="G55" si="6">SUM(G56:G70)</f>
        <v>-450000</v>
      </c>
      <c r="H55" s="37">
        <f t="shared" si="2"/>
        <v>-3.1971580817051537E-2</v>
      </c>
      <c r="I55" s="38"/>
      <c r="J55" s="38"/>
      <c r="K55" s="36">
        <f>SUM(K56:K70)</f>
        <v>13625000</v>
      </c>
    </row>
    <row r="56" spans="2:11" ht="62.5" outlineLevel="1" x14ac:dyDescent="0.25">
      <c r="B56" s="41" t="s">
        <v>123</v>
      </c>
      <c r="C56" s="30" t="s">
        <v>124</v>
      </c>
      <c r="D56" s="30" t="s">
        <v>125</v>
      </c>
      <c r="E56" s="31">
        <v>800000</v>
      </c>
      <c r="F56" s="31">
        <v>800000</v>
      </c>
      <c r="G56" s="31">
        <f>+E56-F56</f>
        <v>0</v>
      </c>
      <c r="H56" s="32">
        <f>+E56/F56-1</f>
        <v>0</v>
      </c>
      <c r="I56" s="33"/>
      <c r="J56" s="33"/>
      <c r="K56" s="31">
        <v>800000</v>
      </c>
    </row>
    <row r="57" spans="2:11" ht="37.5" outlineLevel="1" x14ac:dyDescent="0.25">
      <c r="B57" s="41" t="s">
        <v>126</v>
      </c>
      <c r="C57" s="30" t="s">
        <v>127</v>
      </c>
      <c r="D57" s="30" t="s">
        <v>128</v>
      </c>
      <c r="E57" s="31">
        <v>0</v>
      </c>
      <c r="F57" s="31">
        <v>0</v>
      </c>
      <c r="G57" s="31">
        <f t="shared" ref="G57:G70" si="7">+E57-F57</f>
        <v>0</v>
      </c>
      <c r="H57" s="32">
        <v>0</v>
      </c>
      <c r="I57" s="33"/>
      <c r="J57" s="33"/>
      <c r="K57" s="31">
        <v>0</v>
      </c>
    </row>
    <row r="58" spans="2:11" ht="50" outlineLevel="1" x14ac:dyDescent="0.25">
      <c r="B58" s="41" t="s">
        <v>129</v>
      </c>
      <c r="C58" s="30" t="s">
        <v>130</v>
      </c>
      <c r="D58" s="30" t="s">
        <v>131</v>
      </c>
      <c r="E58" s="31">
        <v>650000</v>
      </c>
      <c r="F58" s="31">
        <v>650000</v>
      </c>
      <c r="G58" s="31">
        <f t="shared" si="7"/>
        <v>0</v>
      </c>
      <c r="H58" s="32">
        <f t="shared" si="2"/>
        <v>0</v>
      </c>
      <c r="I58" s="33"/>
      <c r="J58" s="33"/>
      <c r="K58" s="31">
        <v>650000</v>
      </c>
    </row>
    <row r="59" spans="2:11" ht="50" outlineLevel="1" x14ac:dyDescent="0.25">
      <c r="B59" s="41" t="s">
        <v>132</v>
      </c>
      <c r="C59" s="30" t="s">
        <v>133</v>
      </c>
      <c r="D59" s="40" t="s">
        <v>134</v>
      </c>
      <c r="E59" s="31">
        <v>0</v>
      </c>
      <c r="F59" s="31">
        <v>0</v>
      </c>
      <c r="G59" s="31">
        <f t="shared" si="7"/>
        <v>0</v>
      </c>
      <c r="H59" s="32">
        <v>0</v>
      </c>
      <c r="I59" s="33"/>
      <c r="J59" s="33"/>
      <c r="K59" s="31">
        <v>0</v>
      </c>
    </row>
    <row r="60" spans="2:11" ht="76" customHeight="1" outlineLevel="1" x14ac:dyDescent="0.25">
      <c r="B60" s="39" t="s">
        <v>135</v>
      </c>
      <c r="C60" s="40" t="s">
        <v>136</v>
      </c>
      <c r="D60" s="40" t="s">
        <v>137</v>
      </c>
      <c r="E60" s="42">
        <v>0</v>
      </c>
      <c r="F60" s="42">
        <v>0</v>
      </c>
      <c r="G60" s="31">
        <f t="shared" si="7"/>
        <v>0</v>
      </c>
      <c r="H60" s="32">
        <v>0</v>
      </c>
      <c r="I60" s="33"/>
      <c r="J60" s="33"/>
      <c r="K60" s="42">
        <v>0</v>
      </c>
    </row>
    <row r="61" spans="2:11" ht="75" outlineLevel="1" x14ac:dyDescent="0.25">
      <c r="B61" s="41" t="s">
        <v>138</v>
      </c>
      <c r="C61" s="30" t="s">
        <v>139</v>
      </c>
      <c r="D61" s="30" t="s">
        <v>140</v>
      </c>
      <c r="E61" s="31">
        <v>100000</v>
      </c>
      <c r="F61" s="31">
        <v>100000</v>
      </c>
      <c r="G61" s="31">
        <f t="shared" si="7"/>
        <v>0</v>
      </c>
      <c r="H61" s="32">
        <f t="shared" si="2"/>
        <v>0</v>
      </c>
      <c r="I61" s="33"/>
      <c r="J61" s="33"/>
      <c r="K61" s="31">
        <v>100000</v>
      </c>
    </row>
    <row r="62" spans="2:11" ht="41.25" customHeight="1" outlineLevel="1" x14ac:dyDescent="0.25">
      <c r="B62" s="41" t="s">
        <v>141</v>
      </c>
      <c r="C62" s="30" t="s">
        <v>142</v>
      </c>
      <c r="D62" s="30" t="s">
        <v>143</v>
      </c>
      <c r="E62" s="31">
        <v>650000</v>
      </c>
      <c r="F62" s="31">
        <v>900000</v>
      </c>
      <c r="G62" s="31">
        <f t="shared" si="7"/>
        <v>-250000</v>
      </c>
      <c r="H62" s="32">
        <f t="shared" si="2"/>
        <v>-0.27777777777777779</v>
      </c>
      <c r="I62" s="33"/>
      <c r="J62" s="33"/>
      <c r="K62" s="31">
        <v>650000</v>
      </c>
    </row>
    <row r="63" spans="2:11" ht="25" outlineLevel="1" x14ac:dyDescent="0.25">
      <c r="B63" s="41" t="s">
        <v>144</v>
      </c>
      <c r="C63" s="30" t="s">
        <v>145</v>
      </c>
      <c r="D63" s="30" t="s">
        <v>146</v>
      </c>
      <c r="E63" s="31">
        <v>650000</v>
      </c>
      <c r="F63" s="31">
        <v>650000</v>
      </c>
      <c r="G63" s="31">
        <f t="shared" si="7"/>
        <v>0</v>
      </c>
      <c r="H63" s="32">
        <f t="shared" si="2"/>
        <v>0</v>
      </c>
      <c r="I63" s="33"/>
      <c r="J63" s="33"/>
      <c r="K63" s="31">
        <v>650000</v>
      </c>
    </row>
    <row r="64" spans="2:11" ht="37.5" outlineLevel="1" x14ac:dyDescent="0.25">
      <c r="B64" s="41" t="s">
        <v>147</v>
      </c>
      <c r="C64" s="30" t="s">
        <v>148</v>
      </c>
      <c r="D64" s="30" t="s">
        <v>149</v>
      </c>
      <c r="E64" s="31">
        <v>0</v>
      </c>
      <c r="F64" s="31">
        <v>0</v>
      </c>
      <c r="G64" s="31">
        <f t="shared" si="7"/>
        <v>0</v>
      </c>
      <c r="H64" s="32">
        <v>0</v>
      </c>
      <c r="I64" s="33"/>
      <c r="J64" s="33"/>
      <c r="K64" s="31">
        <v>0</v>
      </c>
    </row>
    <row r="65" spans="2:11" ht="74" customHeight="1" outlineLevel="1" x14ac:dyDescent="0.25">
      <c r="B65" s="41" t="s">
        <v>150</v>
      </c>
      <c r="C65" s="30" t="s">
        <v>151</v>
      </c>
      <c r="D65" s="30" t="s">
        <v>152</v>
      </c>
      <c r="E65" s="31">
        <v>2110000</v>
      </c>
      <c r="F65" s="31">
        <v>2110000</v>
      </c>
      <c r="G65" s="31">
        <f t="shared" si="7"/>
        <v>0</v>
      </c>
      <c r="H65" s="32">
        <f t="shared" si="2"/>
        <v>0</v>
      </c>
      <c r="I65" s="33"/>
      <c r="J65" s="33"/>
      <c r="K65" s="31">
        <v>2110000</v>
      </c>
    </row>
    <row r="66" spans="2:11" ht="37.5" outlineLevel="1" x14ac:dyDescent="0.25">
      <c r="B66" s="41" t="s">
        <v>153</v>
      </c>
      <c r="C66" s="30" t="s">
        <v>154</v>
      </c>
      <c r="D66" s="30" t="s">
        <v>155</v>
      </c>
      <c r="E66" s="31">
        <v>600000</v>
      </c>
      <c r="F66" s="31">
        <v>600000</v>
      </c>
      <c r="G66" s="31">
        <f t="shared" si="7"/>
        <v>0</v>
      </c>
      <c r="H66" s="32">
        <f t="shared" si="2"/>
        <v>0</v>
      </c>
      <c r="I66" s="33"/>
      <c r="J66" s="33"/>
      <c r="K66" s="31">
        <v>600000</v>
      </c>
    </row>
    <row r="67" spans="2:11" ht="50" outlineLevel="1" x14ac:dyDescent="0.25">
      <c r="B67" s="41" t="s">
        <v>156</v>
      </c>
      <c r="C67" s="30" t="s">
        <v>157</v>
      </c>
      <c r="D67" s="30" t="s">
        <v>158</v>
      </c>
      <c r="E67" s="31">
        <v>7365000</v>
      </c>
      <c r="F67" s="31">
        <v>7365000</v>
      </c>
      <c r="G67" s="31">
        <f t="shared" si="7"/>
        <v>0</v>
      </c>
      <c r="H67" s="32">
        <f t="shared" si="2"/>
        <v>0</v>
      </c>
      <c r="I67" s="33"/>
      <c r="J67" s="33"/>
      <c r="K67" s="31">
        <v>7365000</v>
      </c>
    </row>
    <row r="68" spans="2:11" ht="62.5" outlineLevel="1" x14ac:dyDescent="0.25">
      <c r="B68" s="41" t="s">
        <v>159</v>
      </c>
      <c r="C68" s="30" t="s">
        <v>160</v>
      </c>
      <c r="D68" s="30" t="s">
        <v>161</v>
      </c>
      <c r="E68" s="31">
        <v>400000</v>
      </c>
      <c r="F68" s="31">
        <v>300000</v>
      </c>
      <c r="G68" s="31">
        <f t="shared" si="7"/>
        <v>100000</v>
      </c>
      <c r="H68" s="32">
        <f t="shared" si="2"/>
        <v>0.33333333333333326</v>
      </c>
      <c r="I68" s="33"/>
      <c r="J68" s="33"/>
      <c r="K68" s="31">
        <v>400000</v>
      </c>
    </row>
    <row r="69" spans="2:11" ht="50" outlineLevel="1" x14ac:dyDescent="0.25">
      <c r="B69" s="41" t="s">
        <v>162</v>
      </c>
      <c r="C69" s="30" t="s">
        <v>163</v>
      </c>
      <c r="D69" s="30" t="s">
        <v>164</v>
      </c>
      <c r="E69" s="31">
        <v>100000</v>
      </c>
      <c r="F69" s="31">
        <v>300000</v>
      </c>
      <c r="G69" s="31">
        <f t="shared" si="7"/>
        <v>-200000</v>
      </c>
      <c r="H69" s="32">
        <f t="shared" si="2"/>
        <v>-0.66666666666666674</v>
      </c>
      <c r="I69" s="33"/>
      <c r="J69" s="33"/>
      <c r="K69" s="31">
        <v>100000</v>
      </c>
    </row>
    <row r="70" spans="2:11" ht="26.5" customHeight="1" outlineLevel="1" x14ac:dyDescent="0.25">
      <c r="B70" s="41" t="s">
        <v>165</v>
      </c>
      <c r="C70" s="30" t="s">
        <v>166</v>
      </c>
      <c r="D70" s="30" t="s">
        <v>167</v>
      </c>
      <c r="E70" s="31">
        <v>200000</v>
      </c>
      <c r="F70" s="31">
        <v>300000</v>
      </c>
      <c r="G70" s="31">
        <f t="shared" si="7"/>
        <v>-100000</v>
      </c>
      <c r="H70" s="32">
        <f t="shared" si="2"/>
        <v>-0.33333333333333337</v>
      </c>
      <c r="I70" s="33"/>
      <c r="J70" s="33"/>
      <c r="K70" s="31">
        <v>200000</v>
      </c>
    </row>
    <row r="71" spans="2:11" ht="19.5" customHeight="1" x14ac:dyDescent="0.25">
      <c r="B71" s="34" t="s">
        <v>168</v>
      </c>
      <c r="C71" s="35" t="s">
        <v>169</v>
      </c>
      <c r="D71" s="43"/>
      <c r="E71" s="36">
        <f>SUM(E72:E75)</f>
        <v>277358468.44</v>
      </c>
      <c r="F71" s="36">
        <f>SUM(F72:F75)</f>
        <v>217724779.91999999</v>
      </c>
      <c r="G71" s="36">
        <f>SUM(G72:G75)</f>
        <v>59633688.520000011</v>
      </c>
      <c r="H71" s="37">
        <f t="shared" si="2"/>
        <v>0.27389481593189169</v>
      </c>
      <c r="I71" s="38"/>
      <c r="J71" s="38"/>
      <c r="K71" s="36">
        <f>SUM(K72:K75)</f>
        <v>277358468.44</v>
      </c>
    </row>
    <row r="72" spans="2:11" ht="29.25" customHeight="1" outlineLevel="1" x14ac:dyDescent="0.25">
      <c r="B72" s="41" t="s">
        <v>170</v>
      </c>
      <c r="C72" s="30" t="s">
        <v>171</v>
      </c>
      <c r="D72" s="30" t="s">
        <v>172</v>
      </c>
      <c r="E72" s="31">
        <v>0</v>
      </c>
      <c r="F72" s="31">
        <v>0</v>
      </c>
      <c r="G72" s="31">
        <f>+E72-F72</f>
        <v>0</v>
      </c>
      <c r="H72" s="32">
        <v>0</v>
      </c>
      <c r="I72" s="33"/>
      <c r="J72" s="33"/>
      <c r="K72" s="31">
        <v>0</v>
      </c>
    </row>
    <row r="73" spans="2:11" ht="62.5" outlineLevel="1" x14ac:dyDescent="0.25">
      <c r="B73" s="39" t="s">
        <v>173</v>
      </c>
      <c r="C73" s="30" t="s">
        <v>174</v>
      </c>
      <c r="D73" s="30" t="s">
        <v>175</v>
      </c>
      <c r="E73" s="31">
        <v>0</v>
      </c>
      <c r="F73" s="31">
        <v>0</v>
      </c>
      <c r="G73" s="31">
        <f t="shared" ref="G73:G75" si="8">+E73-F73</f>
        <v>0</v>
      </c>
      <c r="H73" s="32">
        <v>0</v>
      </c>
      <c r="I73" s="33"/>
      <c r="J73" s="33"/>
      <c r="K73" s="31">
        <v>0</v>
      </c>
    </row>
    <row r="74" spans="2:11" ht="87.5" outlineLevel="1" x14ac:dyDescent="0.25">
      <c r="B74" s="39" t="s">
        <v>210</v>
      </c>
      <c r="C74" s="40" t="s">
        <v>211</v>
      </c>
      <c r="D74" s="30" t="s">
        <v>216</v>
      </c>
      <c r="E74" s="31">
        <v>0</v>
      </c>
      <c r="F74" s="31">
        <v>0</v>
      </c>
      <c r="G74" s="31">
        <f t="shared" ref="G74" si="9">+E74-F74</f>
        <v>0</v>
      </c>
      <c r="H74" s="32">
        <v>0</v>
      </c>
      <c r="I74" s="33"/>
      <c r="J74" s="33"/>
      <c r="K74" s="31">
        <v>0</v>
      </c>
    </row>
    <row r="75" spans="2:11" ht="73.5" customHeight="1" outlineLevel="1" x14ac:dyDescent="0.25">
      <c r="B75" s="41" t="s">
        <v>176</v>
      </c>
      <c r="C75" s="30" t="s">
        <v>177</v>
      </c>
      <c r="D75" s="30" t="s">
        <v>178</v>
      </c>
      <c r="E75" s="31">
        <v>277358468.44</v>
      </c>
      <c r="F75" s="31">
        <v>217724779.91999999</v>
      </c>
      <c r="G75" s="31">
        <f t="shared" si="8"/>
        <v>59633688.520000011</v>
      </c>
      <c r="H75" s="32">
        <f t="shared" ref="H75" si="10">+E75/F75-1</f>
        <v>0.27389481593189169</v>
      </c>
      <c r="I75" s="46" t="s">
        <v>255</v>
      </c>
      <c r="J75" s="46" t="s">
        <v>247</v>
      </c>
      <c r="K75" s="31">
        <v>277358468.44</v>
      </c>
    </row>
    <row r="76" spans="2:11" ht="19.5" customHeight="1" x14ac:dyDescent="0.25">
      <c r="B76" s="34">
        <v>6</v>
      </c>
      <c r="C76" s="35" t="s">
        <v>179</v>
      </c>
      <c r="D76" s="35"/>
      <c r="E76" s="36">
        <f>SUM(E77:E83)</f>
        <v>116786346</v>
      </c>
      <c r="F76" s="36">
        <f>SUM(F77:F83)</f>
        <v>111752250</v>
      </c>
      <c r="G76" s="36">
        <f t="shared" ref="G76" si="11">SUM(G77:G83)</f>
        <v>5034096</v>
      </c>
      <c r="H76" s="37">
        <f t="shared" ref="H76:H83" si="12">+E76/F76-1</f>
        <v>4.5046931940967649E-2</v>
      </c>
      <c r="I76" s="38"/>
      <c r="J76" s="38"/>
      <c r="K76" s="36">
        <f>SUM(K77:K83)</f>
        <v>116786346</v>
      </c>
    </row>
    <row r="77" spans="2:11" ht="62.5" customHeight="1" outlineLevel="1" x14ac:dyDescent="0.25">
      <c r="B77" s="41" t="s">
        <v>180</v>
      </c>
      <c r="C77" s="30" t="s">
        <v>181</v>
      </c>
      <c r="D77" s="30" t="s">
        <v>182</v>
      </c>
      <c r="E77" s="31">
        <v>0</v>
      </c>
      <c r="F77" s="31">
        <v>0</v>
      </c>
      <c r="G77" s="31">
        <f>+E77-F77</f>
        <v>0</v>
      </c>
      <c r="H77" s="32">
        <v>0</v>
      </c>
      <c r="I77" s="33"/>
      <c r="J77" s="33"/>
      <c r="K77" s="31">
        <v>0</v>
      </c>
    </row>
    <row r="78" spans="2:11" ht="72.5" customHeight="1" outlineLevel="1" x14ac:dyDescent="0.25">
      <c r="B78" s="41" t="s">
        <v>183</v>
      </c>
      <c r="C78" s="30" t="s">
        <v>184</v>
      </c>
      <c r="D78" s="30" t="s">
        <v>185</v>
      </c>
      <c r="E78" s="31">
        <v>3500000</v>
      </c>
      <c r="F78" s="31">
        <v>3500000</v>
      </c>
      <c r="G78" s="31">
        <f t="shared" ref="G78:G85" si="13">+E78-F78</f>
        <v>0</v>
      </c>
      <c r="H78" s="32">
        <f t="shared" si="12"/>
        <v>0</v>
      </c>
      <c r="I78" s="33"/>
      <c r="J78" s="33"/>
      <c r="K78" s="31">
        <v>3500000</v>
      </c>
    </row>
    <row r="79" spans="2:11" ht="50" outlineLevel="1" x14ac:dyDescent="0.25">
      <c r="B79" s="41" t="s">
        <v>218</v>
      </c>
      <c r="C79" s="30" t="s">
        <v>219</v>
      </c>
      <c r="D79" s="30" t="s">
        <v>221</v>
      </c>
      <c r="E79" s="31">
        <v>944346</v>
      </c>
      <c r="F79" s="31">
        <v>0</v>
      </c>
      <c r="G79" s="31">
        <f t="shared" si="13"/>
        <v>944346</v>
      </c>
      <c r="H79" s="32">
        <v>0</v>
      </c>
      <c r="I79" s="33"/>
      <c r="J79" s="33"/>
      <c r="K79" s="31">
        <v>944346</v>
      </c>
    </row>
    <row r="80" spans="2:11" ht="50" outlineLevel="1" x14ac:dyDescent="0.25">
      <c r="B80" s="41" t="s">
        <v>186</v>
      </c>
      <c r="C80" s="30" t="s">
        <v>187</v>
      </c>
      <c r="D80" s="30" t="s">
        <v>188</v>
      </c>
      <c r="E80" s="31">
        <v>22000000</v>
      </c>
      <c r="F80" s="31">
        <v>30000000</v>
      </c>
      <c r="G80" s="31">
        <f t="shared" si="13"/>
        <v>-8000000</v>
      </c>
      <c r="H80" s="32">
        <f t="shared" si="12"/>
        <v>-0.26666666666666672</v>
      </c>
      <c r="I80" s="33"/>
      <c r="J80" s="33"/>
      <c r="K80" s="31">
        <v>22000000</v>
      </c>
    </row>
    <row r="81" spans="2:11" ht="25" outlineLevel="1" x14ac:dyDescent="0.25">
      <c r="B81" s="41" t="s">
        <v>189</v>
      </c>
      <c r="C81" s="30" t="s">
        <v>190</v>
      </c>
      <c r="D81" s="30" t="s">
        <v>191</v>
      </c>
      <c r="E81" s="31">
        <v>28000000</v>
      </c>
      <c r="F81" s="31">
        <v>20000000</v>
      </c>
      <c r="G81" s="31">
        <f t="shared" si="13"/>
        <v>8000000</v>
      </c>
      <c r="H81" s="32">
        <f t="shared" si="12"/>
        <v>0.39999999999999991</v>
      </c>
      <c r="I81" s="33"/>
      <c r="J81" s="33"/>
      <c r="K81" s="31">
        <v>28000000</v>
      </c>
    </row>
    <row r="82" spans="2:11" ht="87.5" outlineLevel="1" x14ac:dyDescent="0.25">
      <c r="B82" s="41" t="s">
        <v>192</v>
      </c>
      <c r="C82" s="30" t="s">
        <v>193</v>
      </c>
      <c r="D82" s="30" t="s">
        <v>194</v>
      </c>
      <c r="E82" s="31">
        <v>35000000</v>
      </c>
      <c r="F82" s="31">
        <v>35000000</v>
      </c>
      <c r="G82" s="31">
        <f t="shared" si="13"/>
        <v>0</v>
      </c>
      <c r="H82" s="32">
        <f t="shared" si="12"/>
        <v>0</v>
      </c>
      <c r="I82" s="33"/>
      <c r="J82" s="33"/>
      <c r="K82" s="31">
        <v>35000000</v>
      </c>
    </row>
    <row r="83" spans="2:11" ht="68.5" customHeight="1" outlineLevel="1" x14ac:dyDescent="0.25">
      <c r="B83" s="41" t="s">
        <v>212</v>
      </c>
      <c r="C83" s="30" t="s">
        <v>195</v>
      </c>
      <c r="D83" s="30" t="s">
        <v>196</v>
      </c>
      <c r="E83" s="31">
        <v>27342000</v>
      </c>
      <c r="F83" s="31">
        <v>23252250</v>
      </c>
      <c r="G83" s="31">
        <f t="shared" si="13"/>
        <v>4089750</v>
      </c>
      <c r="H83" s="32">
        <f t="shared" si="12"/>
        <v>0.17588620456084891</v>
      </c>
      <c r="I83" s="33"/>
      <c r="J83" s="33"/>
      <c r="K83" s="31">
        <v>27342000</v>
      </c>
    </row>
    <row r="84" spans="2:11" ht="19.5" customHeight="1" outlineLevel="1" x14ac:dyDescent="0.25">
      <c r="B84" s="24">
        <v>9</v>
      </c>
      <c r="C84" s="25" t="s">
        <v>213</v>
      </c>
      <c r="D84" s="25"/>
      <c r="E84" s="26">
        <f>SUM(E85)</f>
        <v>0</v>
      </c>
      <c r="F84" s="26">
        <f>SUM(F85)</f>
        <v>0</v>
      </c>
      <c r="G84" s="36">
        <f>SUM(G85)</f>
        <v>0</v>
      </c>
      <c r="H84" s="37">
        <v>0</v>
      </c>
      <c r="I84" s="38"/>
      <c r="J84" s="38"/>
      <c r="K84" s="26">
        <f>SUM(K85)</f>
        <v>0</v>
      </c>
    </row>
    <row r="85" spans="2:11" ht="56.5" customHeight="1" outlineLevel="1" x14ac:dyDescent="0.25">
      <c r="B85" s="41" t="s">
        <v>215</v>
      </c>
      <c r="C85" s="30" t="s">
        <v>214</v>
      </c>
      <c r="D85" s="30" t="s">
        <v>217</v>
      </c>
      <c r="E85" s="31">
        <v>0</v>
      </c>
      <c r="F85" s="31">
        <v>0</v>
      </c>
      <c r="G85" s="31">
        <f t="shared" si="13"/>
        <v>0</v>
      </c>
      <c r="H85" s="32">
        <v>0</v>
      </c>
      <c r="I85" s="33"/>
      <c r="J85" s="33"/>
      <c r="K85" s="31">
        <v>0</v>
      </c>
    </row>
    <row r="86" spans="2:11" ht="21.5" customHeight="1" x14ac:dyDescent="0.25">
      <c r="B86" s="34"/>
      <c r="C86" s="35" t="s">
        <v>198</v>
      </c>
      <c r="D86" s="35"/>
      <c r="E86" s="36">
        <f>+E6+E25+E55+E71+E76+E84</f>
        <v>5724888152.3300009</v>
      </c>
      <c r="F86" s="36">
        <f>+F6+F25+F55+F71+F76+F84</f>
        <v>5529261423.0800009</v>
      </c>
      <c r="G86" s="36">
        <f>+G6+G25+G55+G71+G76+G84</f>
        <v>195626729.25</v>
      </c>
      <c r="H86" s="37">
        <f>+E86/F86-1</f>
        <v>3.5380264068076706E-2</v>
      </c>
      <c r="I86" s="38"/>
      <c r="J86" s="38"/>
      <c r="K86" s="36">
        <f>+K6+K25+K55+K71+K76+K84</f>
        <v>5724888152.3300009</v>
      </c>
    </row>
    <row r="88" spans="2:11" ht="13" x14ac:dyDescent="0.25">
      <c r="C88" s="13" t="s">
        <v>197</v>
      </c>
      <c r="F88" s="15"/>
      <c r="G88" s="9"/>
      <c r="H88" s="10"/>
      <c r="I88" s="10"/>
    </row>
    <row r="89" spans="2:11" ht="25" x14ac:dyDescent="0.25">
      <c r="C89" s="14" t="s">
        <v>199</v>
      </c>
      <c r="F89" s="15"/>
      <c r="G89" s="11"/>
      <c r="H89" s="12"/>
      <c r="I89" s="12"/>
    </row>
  </sheetData>
  <sheetProtection algorithmName="SHA-512" hashValue="FR9Ia2E9meutKhsio7AvZ+NucJe6lHCO4B+e/2aYbRZQbhK71FjUpcQvAzzRBdJpJjI/cnoln176r2Uq7/HBRw==" saltValue="ScV945KD5tIzHlmxtl8geg==" spinCount="100000" sheet="1" objects="1" scenarios="1"/>
  <autoFilter ref="B5:H83" xr:uid="{00000000-0009-0000-0000-000001000000}"/>
  <mergeCells count="2">
    <mergeCell ref="B2:H2"/>
    <mergeCell ref="B3:H3"/>
  </mergeCells>
  <dataValidations count="1">
    <dataValidation allowBlank="1" showInputMessage="1" showErrorMessage="1" prompt="El documento tiene habilidad la columna “I” para que agregue las observaciones" sqref="B6:H86 K6:K86" xr:uid="{3E135371-BDA8-44DF-B222-469DBC0717B2}"/>
  </dataValidations>
  <printOptions horizontalCentered="1"/>
  <pageMargins left="0.47244094488188981" right="0.27559055118110237" top="0.15748031496062992" bottom="0.43307086614173229" header="0" footer="0"/>
  <pageSetup scale="74" firstPageNumber="54" fitToHeight="0" orientation="landscape" useFirstPageNumber="1" r:id="rId1"/>
  <headerFooter alignWithMargins="0">
    <oddFooter>&amp;R&amp;12 &amp;P</oddFooter>
  </headerFooter>
  <ignoredErrors>
    <ignoredError sqref="E87:F87" formulaRange="1"/>
    <ignoredError sqref="G87:G88" formula="1" formulaRange="1"/>
    <ignoredError sqref="H87:H88" evalError="1" formula="1" formulaRange="1"/>
    <ignoredError sqref="H89:H90" evalError="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00B1EBAC9608746A03E54D810261FE3" ma:contentTypeVersion="2" ma:contentTypeDescription="Crear nuevo documento." ma:contentTypeScope="" ma:versionID="b074b07db78457deb1ca3adecdf634ea">
  <xsd:schema xmlns:xsd="http://www.w3.org/2001/XMLSchema" xmlns:xs="http://www.w3.org/2001/XMLSchema" xmlns:p="http://schemas.microsoft.com/office/2006/metadata/properties" xmlns:ns2="cd5e849a-c218-4d82-870e-2a39b48a01b7" xmlns:ns3="dbb02e33-bfb5-405a-9ed6-7a97e7856582" targetNamespace="http://schemas.microsoft.com/office/2006/metadata/properties" ma:root="true" ma:fieldsID="a8cf61cf29c346d78a353c42bc6c4784" ns2:_="" ns3:_="">
    <xsd:import namespace="cd5e849a-c218-4d82-870e-2a39b48a01b7"/>
    <xsd:import namespace="dbb02e33-bfb5-405a-9ed6-7a97e7856582"/>
    <xsd:element name="properties">
      <xsd:complexType>
        <xsd:sequence>
          <xsd:element name="documentManagement">
            <xsd:complexType>
              <xsd:all>
                <xsd:element ref="ns2:SharedWithUsers" minOccurs="0"/>
                <xsd:element ref="ns3:Ann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5e849a-c218-4d82-870e-2a39b48a01b7"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bb02e33-bfb5-405a-9ed6-7a97e7856582" elementFormDefault="qualified">
    <xsd:import namespace="http://schemas.microsoft.com/office/2006/documentManagement/types"/>
    <xsd:import namespace="http://schemas.microsoft.com/office/infopath/2007/PartnerControls"/>
    <xsd:element name="Anno" ma:index="9" nillable="true" ma:displayName="Año" ma:format="Dropdown" ma:internalName="Anno">
      <xsd:simpleType>
        <xsd:restriction base="dms:Choice">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nno xmlns="dbb02e33-bfb5-405a-9ed6-7a97e7856582">2022</Anno>
  </documentManagement>
</p:properties>
</file>

<file path=customXml/itemProps1.xml><?xml version="1.0" encoding="utf-8"?>
<ds:datastoreItem xmlns:ds="http://schemas.openxmlformats.org/officeDocument/2006/customXml" ds:itemID="{8A7E0852-0CCB-429C-91ED-7B16DF8789F5}">
  <ds:schemaRefs>
    <ds:schemaRef ds:uri="http://schemas.microsoft.com/sharepoint/v3/contenttype/forms"/>
  </ds:schemaRefs>
</ds:datastoreItem>
</file>

<file path=customXml/itemProps2.xml><?xml version="1.0" encoding="utf-8"?>
<ds:datastoreItem xmlns:ds="http://schemas.openxmlformats.org/officeDocument/2006/customXml" ds:itemID="{61CAD67C-F8C9-4005-BFC4-A16A564A5DA1}"/>
</file>

<file path=customXml/itemProps3.xml><?xml version="1.0" encoding="utf-8"?>
<ds:datastoreItem xmlns:ds="http://schemas.openxmlformats.org/officeDocument/2006/customXml" ds:itemID="{40D4E919-17DB-410C-801B-AFD13C7CDBEF}">
  <ds:schemaRefs>
    <ds:schemaRef ds:uri="http://schemas.microsoft.com/office/2006/metadata/properties"/>
    <ds:schemaRef ds:uri="http://schemas.microsoft.com/office/infopath/2007/PartnerControls"/>
    <ds:schemaRef ds:uri="2432e1fc-63bd-4c00-ab65-934d54afa31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PRESUPUESTO 2023</vt:lpstr>
      <vt:lpstr>'PRESUPUESTO 2023'!Área_de_impresión</vt:lpstr>
      <vt:lpstr>'PRESUPUESTO 2023'!Títulos_a_imprimir</vt:lpstr>
    </vt:vector>
  </TitlesOfParts>
  <Company>Banco Central de Costa 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Resultados del envío a consulta del presupuesto SUPEN 2023</dc:title>
  <dc:creator>FERNANDEZ VARGAS VALERIA</dc:creator>
  <cp:lastModifiedBy>ARIAS GONZALEZ JOSE EZEQUIEL</cp:lastModifiedBy>
  <cp:lastPrinted>2022-08-19T16:47:23Z</cp:lastPrinted>
  <dcterms:created xsi:type="dcterms:W3CDTF">2020-07-21T18:06:29Z</dcterms:created>
  <dcterms:modified xsi:type="dcterms:W3CDTF">2022-08-25T22:11:00Z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0x010100C00B1EBAC9608746A03E54D810261FE3</vt:lpwstr>
  </property>
</Properties>
</file>