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Usuarios\quinteromn\Downloads\"/>
    </mc:Choice>
  </mc:AlternateContent>
  <xr:revisionPtr revIDLastSave="0" documentId="13_ncr:1_{5FA22AE5-D6D6-4A1D-945C-6245D451AECE}" xr6:coauthVersionLast="47" xr6:coauthVersionMax="47" xr10:uidLastSave="{00000000-0000-0000-0000-000000000000}"/>
  <bookViews>
    <workbookView xWindow="28680" yWindow="-120" windowWidth="19440" windowHeight="15000" xr2:uid="{A43DED18-C515-4802-8D80-FD54DC18DCA3}"/>
  </bookViews>
  <sheets>
    <sheet name="Consulta por Entidad" sheetId="1" r:id="rId1"/>
    <sheet name="Datos Totales por Afiliado" sheetId="2" r:id="rId2"/>
  </sheets>
  <definedNames>
    <definedName name="_xlnm._FilterDatabase" localSheetId="1" hidden="1">'Datos Totales por Afiliado'!$A$1:$Q$40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E16" i="1"/>
  <c r="D16" i="1"/>
  <c r="E13" i="1"/>
  <c r="D13" i="1"/>
  <c r="E12" i="1"/>
  <c r="D12" i="1"/>
  <c r="G11" i="1"/>
  <c r="H11" i="1"/>
  <c r="F13" i="1"/>
  <c r="E14" i="1" l="1"/>
  <c r="D14" i="1"/>
  <c r="E11" i="1"/>
  <c r="D11" i="1"/>
  <c r="D15" i="1"/>
  <c r="E15" i="1"/>
</calcChain>
</file>

<file path=xl/sharedStrings.xml><?xml version="1.0" encoding="utf-8"?>
<sst xmlns="http://schemas.openxmlformats.org/spreadsheetml/2006/main" count="635" uniqueCount="246">
  <si>
    <t>Entidad</t>
  </si>
  <si>
    <t>Canal Banca Móvil (app)</t>
  </si>
  <si>
    <t>Ventanilla</t>
  </si>
  <si>
    <t>Call Center</t>
  </si>
  <si>
    <t>Cajero Automático</t>
  </si>
  <si>
    <t xml:space="preserve">Monto Máximo </t>
  </si>
  <si>
    <t>Comisiones</t>
  </si>
  <si>
    <t>Asociación Solidarista de Empleados de la CCSS - ASECCSS</t>
  </si>
  <si>
    <t>Horario</t>
  </si>
  <si>
    <t>24 horas, todos los días del año</t>
  </si>
  <si>
    <t>Horario Banca Móvil</t>
  </si>
  <si>
    <t>Transferencias</t>
  </si>
  <si>
    <t>Desafiliación</t>
  </si>
  <si>
    <t>Según la sucursal</t>
  </si>
  <si>
    <t xml:space="preserve">Canales </t>
  </si>
  <si>
    <t>Monto Máximo</t>
  </si>
  <si>
    <t>Funcionalidad</t>
  </si>
  <si>
    <t>Internet Banking</t>
  </si>
  <si>
    <t>Banca Móvil - app</t>
  </si>
  <si>
    <t>Horario Cajero</t>
  </si>
  <si>
    <t>₡500,00 por transacción  después de los ₡150.000</t>
  </si>
  <si>
    <t>Horario Sms</t>
  </si>
  <si>
    <t>Banca SMS</t>
  </si>
  <si>
    <t>No lo ofrece</t>
  </si>
  <si>
    <t xml:space="preserve">Banca SMS </t>
  </si>
  <si>
    <t>Número SMS</t>
  </si>
  <si>
    <r>
      <t>SINPE M</t>
    </r>
    <r>
      <rPr>
        <b/>
        <sz val="28"/>
        <rFont val="Century Gothic"/>
        <family val="2"/>
      </rPr>
      <t>ÓV</t>
    </r>
    <r>
      <rPr>
        <b/>
        <sz val="28"/>
        <color theme="1"/>
        <rFont val="Century Gothic"/>
        <family val="2"/>
      </rPr>
      <t>IL</t>
    </r>
  </si>
  <si>
    <t>Afiliación  Desafiliación</t>
  </si>
  <si>
    <t>Web chat: Afiliación Desafiliación</t>
  </si>
  <si>
    <t>Afiliación (por invitación)</t>
  </si>
  <si>
    <t>Seleccione el afiliado</t>
  </si>
  <si>
    <t>Banco BCT</t>
  </si>
  <si>
    <t>Envíos y Recepción: Sin Limite</t>
  </si>
  <si>
    <t>Banco Cathay</t>
  </si>
  <si>
    <t>Sin Costo</t>
  </si>
  <si>
    <t>Banco Davivienda</t>
  </si>
  <si>
    <t>Afiliación Desafiliación</t>
  </si>
  <si>
    <t>7070-7474</t>
  </si>
  <si>
    <t>Sucursales: L - V 9:00 AM A 6:00 PM Y Sabados 9:00 am a 12:30 pm. Sucursal Centro Comercial: L-V 12:00 pm a 7:00 pm y Sabados 11:00 am a 6:00 pm Domingos 12:00 am a 5:00 pm</t>
  </si>
  <si>
    <t>Banco de Costa Rica</t>
  </si>
  <si>
    <t>Banco Lafise</t>
  </si>
  <si>
    <t>Lunes a Domingo 2:00 am a 12:00 am</t>
  </si>
  <si>
    <t>Banco Nacional</t>
  </si>
  <si>
    <t>Horario de la sucursal</t>
  </si>
  <si>
    <t>De acuerdo con horario del cajero (18 a 24 horas)</t>
  </si>
  <si>
    <t>Banco Popular y Desarrollo Comunal</t>
  </si>
  <si>
    <t>Banco Promérica</t>
  </si>
  <si>
    <t>6223-2450</t>
  </si>
  <si>
    <t>Afiliación: 2519-8090</t>
  </si>
  <si>
    <t>Caja de Ande</t>
  </si>
  <si>
    <t>6222-9532</t>
  </si>
  <si>
    <t>Lunes a Viernes 8:00 am a 4:30 pm Sábado 8:00 am a 11:30 am</t>
  </si>
  <si>
    <t>Coocique</t>
  </si>
  <si>
    <t>Desafiliación: 2401-1500</t>
  </si>
  <si>
    <t>Coopevegra</t>
  </si>
  <si>
    <t>Coope San Marcos</t>
  </si>
  <si>
    <t>Coopealianza</t>
  </si>
  <si>
    <t>6222-9523</t>
  </si>
  <si>
    <t>Coopeande N° 1</t>
  </si>
  <si>
    <t>S/N</t>
  </si>
  <si>
    <t>Coopebanpo</t>
  </si>
  <si>
    <t>Coopecaja</t>
  </si>
  <si>
    <t>6222-9526</t>
  </si>
  <si>
    <t>Coopedetallistas</t>
  </si>
  <si>
    <t>Lunes a Viernes 9:00 am a 5:00 pm</t>
  </si>
  <si>
    <t>Coopegrecia</t>
  </si>
  <si>
    <t>Coopejudicial</t>
  </si>
  <si>
    <t>Coopemédicos</t>
  </si>
  <si>
    <t>Coopenae</t>
  </si>
  <si>
    <t>Coopeservidores</t>
  </si>
  <si>
    <t>Credecoop</t>
  </si>
  <si>
    <t>7198-4256</t>
  </si>
  <si>
    <t>Grupo Mutual Alajuela</t>
  </si>
  <si>
    <t>8:00 am a5:00 pm</t>
  </si>
  <si>
    <t>MUCAP</t>
  </si>
  <si>
    <t>Banco Scotiabank</t>
  </si>
  <si>
    <t>Teledólar</t>
  </si>
  <si>
    <t>Lunes a Viernes de 7:30 am a 4:30 pm</t>
  </si>
  <si>
    <t>6222-9525</t>
  </si>
  <si>
    <t xml:space="preserve">Transferencias </t>
  </si>
  <si>
    <t>Desafiliación: 2452-1000 opción 3</t>
  </si>
  <si>
    <t>Lunes a Viernes 8:00 pma a 5:00 pm. Sábados de 8:00 am a 12: md</t>
  </si>
  <si>
    <t>Transferencias, Afiliación, Desafiliación, Cambios de Montos, Máximos</t>
  </si>
  <si>
    <t>Afiliación, Desafiliación,  Transferencias,  Cambios de Montos Máximos</t>
  </si>
  <si>
    <t>Afiliación, Transferencias, Desafiliación</t>
  </si>
  <si>
    <t>Afiliación, Transferencias, Desafiliación, Cambios de montos máximos</t>
  </si>
  <si>
    <t>Afiliación, Desafiliación</t>
  </si>
  <si>
    <t>Afiliación, Transferencias, Desafiliación, Cambios de montos máximos, Cambio de Cuenta</t>
  </si>
  <si>
    <t>Afiliación, Desafiliación,  Consulta de Saldos, Consulta de Movimientos, Cambio de Limites</t>
  </si>
  <si>
    <t>Afiliación, Transferencia, Consulta de Movimientos,Desafiliación</t>
  </si>
  <si>
    <t>Afiliación, Transferencias, Desafiliación, Saldo Movimientos</t>
  </si>
  <si>
    <t>Afiliación,  Transferencias</t>
  </si>
  <si>
    <t>Afiliación,  Desafiliación,  Cambios de Montos Máximos</t>
  </si>
  <si>
    <t>Transferencias,  Consulta de Movimiientos</t>
  </si>
  <si>
    <t>Afiliación, Transferencias, Desafiliación, Cambio de Montos Máximos</t>
  </si>
  <si>
    <t>Afiliación,  Transferencias, Desafiliación,  Cambio de Montos Máximos</t>
  </si>
  <si>
    <t>Afiliación,  Transferencias,  Desafiliación,  Cambios de Montos Máximos</t>
  </si>
  <si>
    <t>Afiliación,  Transferencias,   Cambios de Montos Máximos, Consulta de Saldos,  Consulta de Movimientos</t>
  </si>
  <si>
    <t>Afiliación,  Transferencias, Desafiliación</t>
  </si>
  <si>
    <t>Afiliación,  Desafiliación</t>
  </si>
  <si>
    <t>Transferencias,    Consulta de Saldos,  Consulta de Movimientos</t>
  </si>
  <si>
    <t xml:space="preserve">Transferencias,  Consulta de Saldos </t>
  </si>
  <si>
    <t>Transferencias,     Consulta de Movimientos</t>
  </si>
  <si>
    <t>Afiliación,  Transferencias,  Desafiliación,  Saldo Movimientos</t>
  </si>
  <si>
    <t>Transferencias,  Afiliación,  Desafiliación,  Cambio de Montos Máximos</t>
  </si>
  <si>
    <t xml:space="preserve">Afiliación,  Transferencias,  Desafiliación </t>
  </si>
  <si>
    <t>Transferencias,  Consulta de Movimientos,  Consulta de Saldos</t>
  </si>
  <si>
    <t>Afiliación,  Transferencias,  Desafiliación,  Cambio de Montos Máximos</t>
  </si>
  <si>
    <t>Afiliación,  Transferencias,  Cambios de Montos Máximos, Desafiliación</t>
  </si>
  <si>
    <t>Afiliación,  Transferencias,  Desafiliación</t>
  </si>
  <si>
    <t>Afiliación,  Transferencias,  Consulta de Saldos,  Consulta de Movimientos,  Desafiliación</t>
  </si>
  <si>
    <t>Afiliaciación,  Transferencias,  Consulta de Saldos, Consulta de Movimientos, Desafiliación</t>
  </si>
  <si>
    <t>Afiliación,  Desafiliación,  Cambios de Montos Máximos,  Desafiliación</t>
  </si>
  <si>
    <t>Transferencias,  Desafiliación,  Consulta de Saldos,   Consulta de Movimientos</t>
  </si>
  <si>
    <t>Transferencias,   Desafiliación,  Consulta de Saldos,  Consulta de Movimientos</t>
  </si>
  <si>
    <t>Transferencias,  Consulta de Saldos,  Consulta de Movimientos,  Desafiliación</t>
  </si>
  <si>
    <t>Transferencias,  Consulta de Movimientos,  Desafiliacón,  Consulta de Saldos</t>
  </si>
  <si>
    <t>Transferencias,  Desafiliación,  Consulta de Saldos,  Consulta de Movimientos</t>
  </si>
  <si>
    <t>Transferencias,  Consultas de Movimientos,  Consulta de Saldos,  Desafiliación</t>
  </si>
  <si>
    <t xml:space="preserve">Transferencias,  Desafiliación </t>
  </si>
  <si>
    <t>Afiliación,   Desafiliación</t>
  </si>
  <si>
    <t>Afiliación, Consulta de Movimientos,  Desafiliación</t>
  </si>
  <si>
    <t>Afiliacón,  Desafiliación</t>
  </si>
  <si>
    <t>Afiliación,  Trasnferencia,  Desafiliación,  Cambios de Montos Máximos</t>
  </si>
  <si>
    <t xml:space="preserve">Afiliación,  Desafiliación </t>
  </si>
  <si>
    <t>Afiliación,  Transferencia, Cambios de Montos Máximos,  Desafiliación,  Consulta de Movimientos</t>
  </si>
  <si>
    <t>Afiliación,  Cambios Montos Máximos, Desafiliación, Consulta de Movimientos</t>
  </si>
  <si>
    <t>Scotia Go: Transferencia</t>
  </si>
  <si>
    <t xml:space="preserve">6040-0300 ó 6040-9091 </t>
  </si>
  <si>
    <t>Afiliación,  Transferencias,   Desafiliación,  Cambio de Monto Máximo,  Consulta de Movimientos</t>
  </si>
  <si>
    <t>Envío: 500.000 diarios.
 Recepción: Sin Limite</t>
  </si>
  <si>
    <t>Lunes a Viernes: 8:00 am a 4:30 pm y Sábados 8:00 am a 12:00 md.</t>
  </si>
  <si>
    <t>Banca Móvil (app coopealianza virtual):  Transferencias, Afiliación, desafiliacón, Cambio Montos Máximos.</t>
  </si>
  <si>
    <t>Transferencias,  Consulta de Movimientos,  Consulta de Saldos, Pagar Créditos, Pagar o Cobrar con código QR,  Verificación de Teléfono</t>
  </si>
  <si>
    <t>Afiliación, Transferencias, Desafiliación, Consulta de Movimientos</t>
  </si>
  <si>
    <t>Envíos hasta ₡100.000 sin costo y superiores ₡1.000 cada transacción.
Recepción: Sin Costo</t>
  </si>
  <si>
    <t>Envíos hasta ₡100.000 sin costo y superiores del $1.5 por cada transacción.
 Recepción: Sin Costo</t>
  </si>
  <si>
    <t>Envíos Sin costo hasta 200.000 y se aplica 1% sobre excedente. 
Recepción: sin costo hasta ₡2 millones y  montos superiores 1,75% el exceso.</t>
  </si>
  <si>
    <t>Lunes a Vienes: 9:00 am a 5:00 pm.
Sábado: 9:00 am a 12:md</t>
  </si>
  <si>
    <t>Afiliación, Desafiliacón</t>
  </si>
  <si>
    <t>Afiliación, Transferencias,  Consulta de Movimientos, Consulta de Saldos</t>
  </si>
  <si>
    <t>Transferencias,  Consulta de Movimientos</t>
  </si>
  <si>
    <t>Lunes a Viernes: 9:00 am a 5:30 pm. 
Sábados: 9:00 am a 12:00 md (algunas sucursales)</t>
  </si>
  <si>
    <t>Desafiliación: 2243-9500</t>
  </si>
  <si>
    <t>Lunes a Viernes: 7:00 am a 7:00 pm. 
Sábados de 8:30 am a 12:00 md</t>
  </si>
  <si>
    <t>Envíos hasta ₡200.000 sin costo y superiores  ₡500 por cada transacción.
 Recepción: sin Costo</t>
  </si>
  <si>
    <t>Afiliación,  Transferencias, Desafiliación, Cambios de Montos Máximos, Cambio de Cuenta</t>
  </si>
  <si>
    <t>Transferencias, Consulta de Saldos, Consulta de Movimientos, Retiro sin Tarjeta, Recargas, Desafiliación</t>
  </si>
  <si>
    <t>Afiliación, Desafiliación, Cambio de Montos Máximos, Cambio de Cuenta</t>
  </si>
  <si>
    <t>Número de SMS (solo aplica a SMS)</t>
  </si>
  <si>
    <t>Coope San Ramón</t>
  </si>
  <si>
    <t>Afiliación,Transferencias, Desafiliación, Cambios de Montos Maximos</t>
  </si>
  <si>
    <t>Lunes a Viernes: 8:00 am a 5:30. 
Sábado de 8:00 am a 12:00 pm</t>
  </si>
  <si>
    <t>Envío: ₡100.000 diarios.
 Recepción: ₡2 millones mensuales</t>
  </si>
  <si>
    <t>Envío: ₡200.000 diarios.
 Recepción: ₡2 millones mensuales.</t>
  </si>
  <si>
    <t>Envío: ₡300.000 diarios.
 Recepción: ₡2 millones mensuales</t>
  </si>
  <si>
    <t>Envíos  ₡1 millón.
 Recepción:₡10 millones mensuales.</t>
  </si>
  <si>
    <t>Envío: ₡300.000 diarios.
 Recepción: ₡3 millones mensuales</t>
  </si>
  <si>
    <t xml:space="preserve">Opción App Banca Móvil en Web: Afiliación, desafiliación, transferencias, consulta de Movimientos, Cambio de Cuenta, Cambios de Montos Máximos, Consulta de Saldos, Agregar favoritos </t>
  </si>
  <si>
    <t xml:space="preserve">Afiliación, Desafiliaición, Transferencias,Consulta de Movimientos, Cambio de Cuenta, Cambios de Montos Máximos, Consulta de Saldos, Agregar favoritos </t>
  </si>
  <si>
    <t>Horario de la Oficina Sucursal</t>
  </si>
  <si>
    <t>Ubique su entidad</t>
  </si>
  <si>
    <t>Esta página le permite consultar información relevante sobre cómo opera Sinpe Móvil en cada entidad afiliada que brinda este servicio, seleccione su entidad para consultar los datos</t>
  </si>
  <si>
    <t>CoopeMep</t>
  </si>
  <si>
    <t>Afiliación, Desafiliación, Transferencias,  Consulta de Movimientos, Consulta de Saldos, Bloqueo</t>
  </si>
  <si>
    <t>Lunes a Viernes: 9:00 am a 5:00 pm. 
Sábados: 9:00 am a 12:00 md Todas las sucursales"</t>
  </si>
  <si>
    <t>Desafiliación al teléfono N° 2295-0600</t>
  </si>
  <si>
    <t>Lunes a Sábados: 7:00 am a 7:00 pm</t>
  </si>
  <si>
    <t>Envío: ₡200.000 diarios.
 Recepción: ₡4 millones mensuales</t>
  </si>
  <si>
    <t>Sin costo envío y recepción</t>
  </si>
  <si>
    <t>Envío: ₡500.000 diarios.
 Recepción: ₡15 millones mensuales.</t>
  </si>
  <si>
    <t>Envíos hasta ₡200.000 sin costo y superiores se cobra ₡600 por cada transacción. Recepción: Sin Costo</t>
  </si>
  <si>
    <t>Envío: ₡500.000 diarios.
 Recepción: ₡2 millones mensuales.</t>
  </si>
  <si>
    <t>Envío: ₡300.000 diarios.
 Recepción: ₡9 millones mensuales</t>
  </si>
  <si>
    <t>Junta de Ahorro - UCR</t>
  </si>
  <si>
    <t>Afiliación, Desafiliación, Transferencias,  Consulta de Movimientos, Cambio de Montos Máximos</t>
  </si>
  <si>
    <t>Envío: ₡500.000 diarios.
 Recepción: ₡2 millones mensuales</t>
  </si>
  <si>
    <t>Envíos hasta ₡200.000 sin costo y superiores un costo de l ₡500 por cada transacción.
Recepción: Sin Costo</t>
  </si>
  <si>
    <t>Envío: ₡400.000 diarios.
 Recepción: ₡2 millones mensuales.</t>
  </si>
  <si>
    <t>Banca en Línea</t>
  </si>
  <si>
    <t>Transferencias, Saldos, Últimos movimientos</t>
  </si>
  <si>
    <t xml:space="preserve">Transferencias,  </t>
  </si>
  <si>
    <t>Envíos hasta ₡200.000 sin costo y superiores del ₡950 por cada transacción.
Recepción: sin costo</t>
  </si>
  <si>
    <t>Horario Banca en linea</t>
  </si>
  <si>
    <t>Observaciones</t>
  </si>
  <si>
    <t>Cuando corresponda realizar mantenimiento a la plataforma informática, las labores se llevarán a cabo en la ventana horaria de las 22:00  horas hasta las 01:00 horas, lo cual será comunicado a los clientes oportunamente. Aplica al canal: Banca en Línea y Banca Movil.</t>
  </si>
  <si>
    <t>Afiliación, Tranferencias, Desafiliación, Saldo, Movimientos</t>
  </si>
  <si>
    <t>Envíos hasta ₡300.000. Envios sin costo hasta ₡200.000. comisión del 1% sobre envíos excedentes.
Recepción: Sin Costo</t>
  </si>
  <si>
    <t>JPC Solutions</t>
  </si>
  <si>
    <t xml:space="preserve"> - </t>
  </si>
  <si>
    <t>De Lunes a Viernes de 8:30 am a 5:00 pm (excetuando los feriados).</t>
  </si>
  <si>
    <t>Envíos: hasta 200.000 diarios.
Recepción: Sin Límite</t>
  </si>
  <si>
    <t>Envíos hasta ₡100.000 sin costo y superiores $3.0 cada transacción.
Recepción: Sin Costo</t>
  </si>
  <si>
    <t>Envío: ₡600.000
 Recepción: Sin Límite</t>
  </si>
  <si>
    <t>Se realiza mantenimiento los segundos lunes de cada mes desde las 22:00 a las 02:00 am del segundo martes. No se ofrece servicio.</t>
  </si>
  <si>
    <t>Envío: ₡500.000 diarios, excepto en SMS:₡150.000.
  Recepción: ₡2 millones mensuales</t>
  </si>
  <si>
    <t>Envíos hasta ₡200.000 sin costo y superiores $2,00 por cada transacción. 
Por SMS el cliente puede aumentar el limite hasta ₡200.000 sin costo. 
Recepción: sin costo</t>
  </si>
  <si>
    <t>Envíos hasta ₡100.000 diarios sin costo, y superiores $2.0 cada transacción enviada a otro banco. 
Recepción: hasta ₡100 millones mensuales  sin costo, y superiores 0,25% sobre el exceso recibido de otros bancos.</t>
  </si>
  <si>
    <t>Entre las 10:00 p.m. a 4:00 a.m. , en caso de ser necesario, se estaria programando el tiempo que se pueda dar para el  mantenimiento en la infraestructura tecnológica que soporta los servicios SINPE.</t>
  </si>
  <si>
    <t>Envío: ₡400.000 diarios.
 Recepción: ₡3 millones mensuales.</t>
  </si>
  <si>
    <t>Envios de montos superiores a 200.000, se cobra el $3 o su equivalente.</t>
  </si>
  <si>
    <t>Envios: 300.000 diario. 
Recepción: Sin Limite</t>
  </si>
  <si>
    <t>Sin Limite</t>
  </si>
  <si>
    <t>Envíos Sin costo hasta 300.000 y se aplica 1000 colones  sobre excedente. 
Recepción no tiene costo</t>
  </si>
  <si>
    <t>Banco Improsa</t>
  </si>
  <si>
    <t>Afiliacion, Desafiliación, Transferencia, Consulta de Movimientos</t>
  </si>
  <si>
    <t>Envío: ₡2.000.000 diarios.
 Recepción: Sin restricción</t>
  </si>
  <si>
    <t>Envíos Sin costo hasta 200.001 y se aplica $3 con montos superiores.
Recepción no tiene costo</t>
  </si>
  <si>
    <t>Viral Media</t>
  </si>
  <si>
    <t>Envío: ₡400.000 diarios.
 Recepción: ₡2 millones</t>
  </si>
  <si>
    <t>Envíos Sin costo hasta 200.000 y se aplica 700 colones  sobre excedente. 
Recepción no tiene costo</t>
  </si>
  <si>
    <t>Oficina Principal: Lunes a Viernes: 9:00 am a 5:00 pm  y Sábados 9:00 am a 12:00 pm</t>
  </si>
  <si>
    <t>Mutual en Línea:
Afiliación,  Cambio de Montos Maximos,  Consulta de movimientos,  Desafiliación
Transferencias</t>
  </si>
  <si>
    <t>Mutal Movil: 
Afiliación, 
Cambio de Montos Máximos, 
Consulta de movimientos, 
Desafiliación
Transferencias</t>
  </si>
  <si>
    <t>6057-5079</t>
  </si>
  <si>
    <t>Envío: ₡500.000 diarios.
Por SMS hasta  ₡200.000
 Recepción: Sin Limite y cobro por exceso de 2 millones</t>
  </si>
  <si>
    <t>Envíos: cobro a envíos superiores de ₡200.000 por un costo de $2,00 por transacción
Recepción:sin costo hasta ₡2 millones y montos superiores 0,5% el exceso.</t>
  </si>
  <si>
    <t>Envíos hasta ₡200.000 sin costo y superiores del 1,5% sobre exceso.
Recepción: sin Costo</t>
  </si>
  <si>
    <t>Envío: ₡1.000.000 diarios.
 Recepción: ₡10 millones mensuales</t>
  </si>
  <si>
    <t>Envío: ₡300.000 diarios.
 Recepción: ₡2 millones mensuales.</t>
  </si>
  <si>
    <t>Envíos hasta ₡200.000. Envios sin costo hasta ₡200.000 y montos superiores comisión de 250 colones por cada transacción.  
Comisión para transacciones interbancarios
Recepción: Sin Costo</t>
  </si>
  <si>
    <t>RIDIVI</t>
  </si>
  <si>
    <t>Envío: Sin Limite diarios
Recepción:Sin Limite</t>
  </si>
  <si>
    <t>Sin Costo hasta ₡100.000 y luego de ₡100.001 la comisión es del 1,50% 
Recepción: Sin Costo hasta ₡2 millones  y luego la comiisón es del 1,50%</t>
  </si>
  <si>
    <t>BAC</t>
  </si>
  <si>
    <t xml:space="preserve">Afiliación,   Transferencias, Desafiliación,  </t>
  </si>
  <si>
    <t>7070-1222</t>
  </si>
  <si>
    <t>Canal Autenticado:  ₡500.000 Diarios y SMS: ₡100.000 diarios.
Recepción hasta ₡40.000000 mensuales</t>
  </si>
  <si>
    <t>Envío: Sin costo hasta ₡100.000 y montos mayores $3.00</t>
  </si>
  <si>
    <t>Recepción  Sin costo hasta ₡2 milones y montos mayores $2.50 por transacción.</t>
  </si>
  <si>
    <t>Envío: ₡200.000 diarios.
 Recepción: ₡2 millones mensuales</t>
  </si>
  <si>
    <t>Lunes a Viernes de 8:00 am a 5:00 pm / Sábado de 8:00 am a 12:00 md. 
El servicio se ofrece por medio de whatsApp, Virtual Banking y Live Chat</t>
  </si>
  <si>
    <t>4600-2905</t>
  </si>
  <si>
    <t>Lunes a Viernes 9:00 am a 5:00 pm Sábado 8:00 am a 12:00 md (cambia según sucursal)</t>
  </si>
  <si>
    <t>Lunes a Viernes 8:00 am a 5:00 pm Sábados 8:00 am a 12:00 md</t>
  </si>
  <si>
    <t>Airpak</t>
  </si>
  <si>
    <t>Afiliación, Envío y Recepción  y Consulta de movimientos</t>
  </si>
  <si>
    <t>Envíos hasta ₡300.000 diarios y recepción hasta ₡2 000 000 mensuales</t>
  </si>
  <si>
    <t> Hasta ₡200 000 diarios sin costo y superiores ¢1000 por transacción. Recepción sin costo.</t>
  </si>
  <si>
    <t>Zimplifica</t>
  </si>
  <si>
    <t>Afiliación, Desafiliación, Transferencias, Consulta de Movimientos, Cambos de Montos Máximos</t>
  </si>
  <si>
    <t>Envío: ₡1.000.000 diarios.
 Recepción: ₡2 millones</t>
  </si>
  <si>
    <t>Envios diarios: ₡1.000.000 y Recepción mensual: $9.999</t>
  </si>
  <si>
    <t>Envíos hasta ₡100.000 sin costo y superiores del $2.0 por cada transacción.
 Recepción:montos superiores de ₡2 millonesse cobra el 0,25% sobre el exceso recibido.</t>
  </si>
  <si>
    <t>Sin costo el envio entre cuentas de la misma cooperativa.
Si es a cuentas de otra entidad: 
 -0 a ₡150.000: Sin Costo.
 -₡150.000 a ₡350.000: ₡500 
-₡350.000 a ₡500.000: ₡1.000</t>
  </si>
  <si>
    <t>Desafiliaicón 2528-5757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</si>
</sst>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b/>
      <sz val="12"/>
      <color theme="0"/>
      <name val="Century Gothic"/>
      <family val="2"/>
    </font>
    <font>
      <sz val="16"/>
      <color theme="0" tint="-0.499984740745262"/>
      <name val="STFangsong"/>
      <charset val="134"/>
    </font>
    <font>
      <sz val="16"/>
      <color theme="0" tint="-0.499984740745262"/>
      <name val="Script MT Bold"/>
      <family val="4"/>
    </font>
    <font>
      <sz val="16"/>
      <color theme="0" tint="-0.499984740745262"/>
      <name val="Monotype Corsiva"/>
      <family val="4"/>
    </font>
    <font>
      <b/>
      <sz val="11"/>
      <color theme="4" tint="-0.499984740745262"/>
      <name val="Century Gothic"/>
      <family val="2"/>
    </font>
    <font>
      <sz val="19"/>
      <color theme="1" tint="0.34998626667073579"/>
      <name val="Monotype Corsiva"/>
      <family val="4"/>
    </font>
    <font>
      <b/>
      <sz val="28"/>
      <color theme="1"/>
      <name val="Century Gothic"/>
      <family val="2"/>
    </font>
    <font>
      <b/>
      <sz val="28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4" tint="-0.499984740745262"/>
      <name val="Century Gothic"/>
      <family val="2"/>
    </font>
    <font>
      <sz val="8"/>
      <name val="Calibri"/>
      <family val="2"/>
      <scheme val="minor"/>
    </font>
    <font>
      <b/>
      <sz val="16"/>
      <color theme="4" tint="-0.499984740745262"/>
      <name val="Century Gothic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2" fillId="3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justify" vertical="justify" wrapText="1"/>
    </xf>
    <xf numFmtId="0" fontId="16" fillId="0" borderId="0" xfId="0" applyFont="1"/>
    <xf numFmtId="0" fontId="17" fillId="3" borderId="0" xfId="0" applyFont="1" applyFill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9" fillId="3" borderId="0" xfId="0" applyFont="1" applyFill="1" applyProtection="1">
      <protection locked="0"/>
    </xf>
    <xf numFmtId="0" fontId="16" fillId="0" borderId="0" xfId="0" applyFont="1" applyAlignment="1">
      <alignment horizontal="left" vertical="justify" wrapText="1"/>
    </xf>
    <xf numFmtId="0" fontId="5" fillId="3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wrapText="1"/>
    </xf>
  </cellXfs>
  <cellStyles count="2">
    <cellStyle name="Millares 2" xfId="1" xr:uid="{41090551-1B66-4703-9C94-3BF811A36B1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10</xdr:row>
      <xdr:rowOff>438150</xdr:rowOff>
    </xdr:from>
    <xdr:to>
      <xdr:col>1</xdr:col>
      <xdr:colOff>2933701</xdr:colOff>
      <xdr:row>12</xdr:row>
      <xdr:rowOff>839491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BB06B0-99B0-43DD-84D0-EC461E3C6AD2}"/>
            </a:ext>
          </a:extLst>
        </xdr:cNvPr>
        <xdr:cNvSpPr txBox="1"/>
      </xdr:nvSpPr>
      <xdr:spPr>
        <a:xfrm>
          <a:off x="385844" y="2230142"/>
          <a:ext cx="2838450" cy="3065112"/>
        </a:xfrm>
        <a:prstGeom prst="rect">
          <a:avLst/>
        </a:prstGeom>
        <a:solidFill>
          <a:schemeClr val="accent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  <a:latin typeface="Century Gothic" panose="020B0502020202020204" pitchFamily="34" charset="0"/>
            </a:rPr>
            <a:t>Consulta por entidad afiliada que ofrece el servicio: en el combo siguiente seleccione la entidad que desea consultar.</a:t>
          </a:r>
        </a:p>
        <a:p>
          <a:endParaRPr lang="en-US" sz="1100">
            <a:solidFill>
              <a:schemeClr val="bg1"/>
            </a:solidFill>
            <a:latin typeface="Century Gothic" panose="020B0502020202020204" pitchFamily="34" charset="0"/>
          </a:endParaRPr>
        </a:p>
        <a:p>
          <a:endParaRPr lang="en-US" sz="1100">
            <a:solidFill>
              <a:schemeClr val="bg1"/>
            </a:solidFill>
            <a:latin typeface="Century Gothic" panose="020B0502020202020204" pitchFamily="34" charset="0"/>
          </a:endParaRPr>
        </a:p>
        <a:p>
          <a:r>
            <a:rPr lang="en-US" sz="1100">
              <a:solidFill>
                <a:schemeClr val="bg1"/>
              </a:solidFill>
              <a:latin typeface="Century Gothic" panose="020B0502020202020204" pitchFamily="34" charset="0"/>
            </a:rPr>
            <a:t>El monto máximo es el acumulado que permite la entidad enviar o recibir. Podrá establecer sobre dicho monto máximo un cobro o comisión, que el cliente asume al enviar un monto superior al rango gratuito. Este rango sin costo al menos debe ser de   ₡100.000 colones diarios por  envíos y ₡2.000.000 por recepción.</a:t>
          </a:r>
        </a:p>
      </xdr:txBody>
    </xdr:sp>
    <xdr:clientData/>
  </xdr:twoCellAnchor>
  <xdr:twoCellAnchor>
    <xdr:from>
      <xdr:col>4</xdr:col>
      <xdr:colOff>704453</xdr:colOff>
      <xdr:row>7</xdr:row>
      <xdr:rowOff>40824</xdr:rowOff>
    </xdr:from>
    <xdr:to>
      <xdr:col>4</xdr:col>
      <xdr:colOff>1895078</xdr:colOff>
      <xdr:row>8</xdr:row>
      <xdr:rowOff>90433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id="{AC0D3ADD-1A23-4C40-9E78-4AE47C561A21}"/>
            </a:ext>
          </a:extLst>
        </xdr:cNvPr>
        <xdr:cNvSpPr/>
      </xdr:nvSpPr>
      <xdr:spPr>
        <a:xfrm>
          <a:off x="10719310" y="1673681"/>
          <a:ext cx="1190625" cy="444216"/>
        </a:xfrm>
        <a:prstGeom prst="leftArrow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02DF-C90F-492A-9213-8F154E5E07A1}">
  <dimension ref="A1:J24"/>
  <sheetViews>
    <sheetView showGridLines="0" tabSelected="1" topLeftCell="A13" zoomScale="61" zoomScaleNormal="61" workbookViewId="0">
      <selection activeCell="D8" sqref="D8"/>
    </sheetView>
  </sheetViews>
  <sheetFormatPr baseColWidth="10" defaultColWidth="0" defaultRowHeight="13.5" zeroHeight="1" x14ac:dyDescent="0.25"/>
  <cols>
    <col min="1" max="1" width="4.453125" style="1" customWidth="1"/>
    <col min="2" max="2" width="45.1796875" style="1" customWidth="1"/>
    <col min="3" max="3" width="32" style="1" customWidth="1"/>
    <col min="4" max="4" width="68.54296875" style="1" customWidth="1"/>
    <col min="5" max="5" width="78.7265625" style="1" customWidth="1"/>
    <col min="6" max="6" width="23.1796875" style="1" bestFit="1" customWidth="1"/>
    <col min="7" max="7" width="20.7265625" style="1" bestFit="1" customWidth="1"/>
    <col min="8" max="9" width="26.26953125" style="1" customWidth="1"/>
    <col min="10" max="10" width="2.1796875" style="1" customWidth="1"/>
    <col min="11" max="16384" width="11.453125" style="1" hidden="1"/>
  </cols>
  <sheetData>
    <row r="1" spans="2:9" ht="6.75" hidden="1" customHeight="1" x14ac:dyDescent="0.25"/>
    <row r="2" spans="2:9" s="3" customFormat="1" ht="40.5" customHeight="1" x14ac:dyDescent="0.65">
      <c r="B2" s="18" t="s">
        <v>26</v>
      </c>
      <c r="C2" s="10"/>
      <c r="D2" s="10"/>
      <c r="E2" s="10"/>
      <c r="F2" s="10"/>
      <c r="G2" s="10"/>
      <c r="H2" s="10"/>
      <c r="I2" s="10"/>
    </row>
    <row r="3" spans="2:9" x14ac:dyDescent="0.25">
      <c r="B3" s="11"/>
      <c r="C3" s="11"/>
      <c r="D3" s="11"/>
      <c r="E3" s="11"/>
      <c r="F3" s="11"/>
      <c r="G3" s="11"/>
      <c r="H3" s="11"/>
      <c r="I3" s="11"/>
    </row>
    <row r="4" spans="2:9" s="5" customFormat="1" ht="24" customHeight="1" x14ac:dyDescent="0.25">
      <c r="B4" s="32" t="s">
        <v>162</v>
      </c>
      <c r="C4" s="32"/>
      <c r="D4" s="32"/>
      <c r="E4" s="12"/>
      <c r="F4" s="12"/>
      <c r="G4" s="12"/>
      <c r="H4" s="12"/>
      <c r="I4" s="12"/>
    </row>
    <row r="5" spans="2:9" s="5" customFormat="1" ht="16.5" customHeight="1" x14ac:dyDescent="0.25">
      <c r="B5" s="32"/>
      <c r="C5" s="32"/>
      <c r="D5" s="32"/>
      <c r="E5" s="12"/>
      <c r="F5" s="12"/>
      <c r="G5" s="12"/>
      <c r="H5" s="12"/>
      <c r="I5" s="12"/>
    </row>
    <row r="6" spans="2:9" s="5" customFormat="1" ht="16.5" customHeight="1" x14ac:dyDescent="0.25">
      <c r="B6" s="32"/>
      <c r="C6" s="32"/>
      <c r="D6" s="32"/>
      <c r="E6" s="12"/>
      <c r="F6" s="12"/>
      <c r="G6" s="12"/>
      <c r="H6" s="12"/>
      <c r="I6" s="12"/>
    </row>
    <row r="7" spans="2:9" s="5" customFormat="1" x14ac:dyDescent="0.25">
      <c r="B7" s="32"/>
      <c r="C7" s="32"/>
      <c r="D7" s="32"/>
      <c r="E7" s="12"/>
      <c r="F7" s="12"/>
      <c r="G7" s="12"/>
      <c r="H7" s="12"/>
      <c r="I7" s="12"/>
    </row>
    <row r="8" spans="2:9" s="2" customFormat="1" ht="31.5" customHeight="1" x14ac:dyDescent="0.35">
      <c r="B8" s="13"/>
      <c r="C8" s="24" t="s">
        <v>30</v>
      </c>
      <c r="D8" s="26" t="s">
        <v>161</v>
      </c>
      <c r="E8" s="14"/>
      <c r="F8" s="14"/>
      <c r="G8" s="13"/>
      <c r="H8" s="13"/>
      <c r="I8" s="13"/>
    </row>
    <row r="9" spans="2:9" ht="7.5" customHeight="1" x14ac:dyDescent="0.25">
      <c r="B9" s="11"/>
      <c r="C9" s="11"/>
      <c r="D9" s="11"/>
      <c r="E9" s="11"/>
      <c r="F9" s="11"/>
      <c r="G9" s="11"/>
      <c r="H9" s="11"/>
      <c r="I9" s="11"/>
    </row>
    <row r="10" spans="2:9" s="4" customFormat="1" ht="45" customHeight="1" x14ac:dyDescent="0.35">
      <c r="B10" s="15"/>
      <c r="C10" s="9" t="s">
        <v>14</v>
      </c>
      <c r="D10" s="9" t="s">
        <v>16</v>
      </c>
      <c r="E10" s="9" t="s">
        <v>8</v>
      </c>
      <c r="F10" s="25" t="s">
        <v>149</v>
      </c>
      <c r="G10" s="9" t="s">
        <v>15</v>
      </c>
      <c r="H10" s="9" t="s">
        <v>6</v>
      </c>
      <c r="I10" s="9" t="s">
        <v>184</v>
      </c>
    </row>
    <row r="11" spans="2:9" ht="116.25" customHeight="1" x14ac:dyDescent="0.25">
      <c r="B11" s="11"/>
      <c r="C11" s="16" t="s">
        <v>17</v>
      </c>
      <c r="D11" s="17">
        <f>VLOOKUP($D$8,'Datos Totales por Afiliado'!A1:P35,2,0)</f>
        <v>0</v>
      </c>
      <c r="E11" s="17">
        <f>VLOOKUP($D$8,'Datos Totales por Afiliado'!A1:P35,3,0)</f>
        <v>0</v>
      </c>
      <c r="F11" s="17"/>
      <c r="G11" s="29">
        <f>VLOOKUP($D$8,'Datos Totales por Afiliado'!A1:P41,15,0)</f>
        <v>0</v>
      </c>
      <c r="H11" s="29">
        <f>VLOOKUP($D$8,'Datos Totales por Afiliado'!A1:P41,16,0)</f>
        <v>0</v>
      </c>
      <c r="I11" s="29">
        <f>VLOOKUP($D$8,'Datos Totales por Afiliado'!A1:Q41,17,0)</f>
        <v>0</v>
      </c>
    </row>
    <row r="12" spans="2:9" ht="93.75" customHeight="1" x14ac:dyDescent="0.25">
      <c r="B12" s="11"/>
      <c r="C12" s="16" t="s">
        <v>18</v>
      </c>
      <c r="D12" s="17">
        <f>VLOOKUP($D$8,'Datos Totales por Afiliado'!A1:P36,4,0)</f>
        <v>0</v>
      </c>
      <c r="E12" s="17">
        <f>VLOOKUP($D$8,'Datos Totales por Afiliado'!A1:P35,5,0)</f>
        <v>0</v>
      </c>
      <c r="F12" s="17"/>
      <c r="G12" s="30"/>
      <c r="H12" s="30"/>
      <c r="I12" s="30"/>
    </row>
    <row r="13" spans="2:9" ht="80.25" customHeight="1" x14ac:dyDescent="0.25">
      <c r="B13" s="11"/>
      <c r="C13" s="16" t="s">
        <v>24</v>
      </c>
      <c r="D13" s="17">
        <f>VLOOKUP($D$8,'Datos Totales por Afiliado'!A1:P34,6,0)</f>
        <v>0</v>
      </c>
      <c r="E13" s="17">
        <f>VLOOKUP($D$8,'Datos Totales por Afiliado'!A1:P35,7,0)</f>
        <v>0</v>
      </c>
      <c r="F13" s="17">
        <f>VLOOKUP($D$8,'Datos Totales por Afiliado'!A1:Q35,8,0)</f>
        <v>0</v>
      </c>
      <c r="G13" s="30"/>
      <c r="H13" s="30"/>
      <c r="I13" s="30"/>
    </row>
    <row r="14" spans="2:9" ht="71.25" customHeight="1" x14ac:dyDescent="0.25">
      <c r="B14" s="11"/>
      <c r="C14" s="16" t="s">
        <v>2</v>
      </c>
      <c r="D14" s="17">
        <f>VLOOKUP($D$8,'Datos Totales por Afiliado'!A1:P38,9,0)</f>
        <v>0</v>
      </c>
      <c r="E14" s="17">
        <f>VLOOKUP($D$8,'Datos Totales por Afiliado'!A1:P35,10,0)</f>
        <v>0</v>
      </c>
      <c r="F14" s="17"/>
      <c r="G14" s="30"/>
      <c r="H14" s="30"/>
      <c r="I14" s="30"/>
    </row>
    <row r="15" spans="2:9" ht="73.5" customHeight="1" x14ac:dyDescent="0.25">
      <c r="B15" s="11"/>
      <c r="C15" s="16" t="s">
        <v>3</v>
      </c>
      <c r="D15" s="17">
        <f>VLOOKUP($D$8,'Datos Totales por Afiliado'!A1:P40,12,0)</f>
        <v>0</v>
      </c>
      <c r="E15" s="17">
        <f>VLOOKUP($D$8,'Datos Totales por Afiliado'!A1:P35,11,0)</f>
        <v>0</v>
      </c>
      <c r="F15" s="17"/>
      <c r="G15" s="30"/>
      <c r="H15" s="30"/>
      <c r="I15" s="30"/>
    </row>
    <row r="16" spans="2:9" ht="54" customHeight="1" x14ac:dyDescent="0.25">
      <c r="B16" s="11"/>
      <c r="C16" s="16" t="s">
        <v>4</v>
      </c>
      <c r="D16" s="17">
        <f>VLOOKUP($D$8,'Datos Totales por Afiliado'!A1:P38,13,0)</f>
        <v>0</v>
      </c>
      <c r="E16" s="17">
        <f>VLOOKUP($D$8,'Datos Totales por Afiliado'!A1:P35,14,0)</f>
        <v>0</v>
      </c>
      <c r="F16" s="17"/>
      <c r="G16" s="31"/>
      <c r="H16" s="31"/>
      <c r="I16" s="31"/>
    </row>
    <row r="17" spans="2:9" ht="59.25" customHeight="1" x14ac:dyDescent="0.25">
      <c r="B17" s="28"/>
      <c r="C17" s="28"/>
      <c r="D17" s="28"/>
      <c r="E17" s="28"/>
      <c r="F17" s="28"/>
      <c r="G17" s="28"/>
      <c r="H17" s="11"/>
      <c r="I17" s="11"/>
    </row>
    <row r="18" spans="2:9" ht="9" customHeight="1" x14ac:dyDescent="0.25"/>
    <row r="22" spans="2:9" ht="20.5" hidden="1" x14ac:dyDescent="0.45">
      <c r="B22" s="7"/>
    </row>
    <row r="23" spans="2:9" ht="21" hidden="1" x14ac:dyDescent="0.5">
      <c r="B23" s="8"/>
    </row>
    <row r="24" spans="2:9" ht="20.5" hidden="1" x14ac:dyDescent="0.45">
      <c r="B24" s="6"/>
    </row>
  </sheetData>
  <mergeCells count="5">
    <mergeCell ref="B17:G17"/>
    <mergeCell ref="G11:G16"/>
    <mergeCell ref="H11:H16"/>
    <mergeCell ref="B4:D7"/>
    <mergeCell ref="I11:I16"/>
  </mergeCells>
  <pageMargins left="0.7" right="0.7" top="0.75" bottom="0.75" header="0.3" footer="0.3"/>
  <pageSetup paperSize="9" orientation="portrait" horizontalDpi="90" verticalDpi="90" r:id="rId1"/>
  <headerFooter>
    <oddFooter>&amp;C&amp;1#&amp;"Calibri"&amp;10&amp;K000000Uso Interno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8783DA-8D12-4AB2-8FD5-81C4DAE3BA85}">
          <x14:formula1>
            <xm:f>'Datos Totales por Afiliado'!$A$2:$A$180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B4FB-B3A1-4263-9A4E-79659A422857}">
  <dimension ref="A1:S195"/>
  <sheetViews>
    <sheetView zoomScale="101" workbookViewId="0">
      <pane ySplit="1" topLeftCell="A26" activePane="bottomLeft" state="frozen"/>
      <selection pane="bottomLeft" activeCell="A46" sqref="A46"/>
    </sheetView>
  </sheetViews>
  <sheetFormatPr baseColWidth="10" defaultColWidth="11.453125" defaultRowHeight="12.5" x14ac:dyDescent="0.25"/>
  <cols>
    <col min="1" max="1" width="19.1796875" style="23" customWidth="1"/>
    <col min="2" max="2" width="16.453125" style="23" customWidth="1"/>
    <col min="3" max="3" width="15.453125" style="23" customWidth="1"/>
    <col min="4" max="5" width="13.54296875" style="23" customWidth="1"/>
    <col min="6" max="6" width="19.81640625" style="23" customWidth="1"/>
    <col min="7" max="7" width="8.81640625" style="23" customWidth="1"/>
    <col min="8" max="8" width="8.26953125" style="23" customWidth="1"/>
    <col min="9" max="9" width="12.7265625" style="23" customWidth="1"/>
    <col min="10" max="10" width="18.54296875" style="23" customWidth="1"/>
    <col min="11" max="11" width="12.81640625" style="23" customWidth="1"/>
    <col min="12" max="12" width="12.453125" style="23" customWidth="1"/>
    <col min="13" max="13" width="12.7265625" style="23" customWidth="1"/>
    <col min="14" max="14" width="8.7265625" style="23" customWidth="1"/>
    <col min="15" max="15" width="18.7265625" style="23" customWidth="1"/>
    <col min="16" max="17" width="14.453125" style="23" customWidth="1"/>
    <col min="18" max="16384" width="11.453125" style="23"/>
  </cols>
  <sheetData>
    <row r="1" spans="1:19" s="21" customFormat="1" ht="25" x14ac:dyDescent="0.25">
      <c r="A1" s="19" t="s">
        <v>0</v>
      </c>
      <c r="B1" s="20" t="s">
        <v>179</v>
      </c>
      <c r="C1" s="20" t="s">
        <v>183</v>
      </c>
      <c r="D1" s="20" t="s">
        <v>1</v>
      </c>
      <c r="E1" s="20" t="s">
        <v>10</v>
      </c>
      <c r="F1" s="20" t="s">
        <v>22</v>
      </c>
      <c r="G1" s="20" t="s">
        <v>21</v>
      </c>
      <c r="H1" s="20" t="s">
        <v>25</v>
      </c>
      <c r="I1" s="20" t="s">
        <v>2</v>
      </c>
      <c r="J1" s="20" t="s">
        <v>8</v>
      </c>
      <c r="K1" s="20" t="s">
        <v>3</v>
      </c>
      <c r="L1" s="20" t="s">
        <v>8</v>
      </c>
      <c r="M1" s="20" t="s">
        <v>4</v>
      </c>
      <c r="N1" s="20" t="s">
        <v>19</v>
      </c>
      <c r="O1" s="20" t="s">
        <v>5</v>
      </c>
      <c r="P1" s="20" t="s">
        <v>6</v>
      </c>
      <c r="Q1" s="20" t="s">
        <v>184</v>
      </c>
      <c r="S1" s="23"/>
    </row>
    <row r="2" spans="1:19" x14ac:dyDescent="0.25">
      <c r="A2" s="22" t="s">
        <v>161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87.5" x14ac:dyDescent="0.25">
      <c r="A3" s="22" t="s">
        <v>39</v>
      </c>
      <c r="B3" s="22" t="s">
        <v>85</v>
      </c>
      <c r="C3" s="22" t="s">
        <v>9</v>
      </c>
      <c r="D3" s="22" t="s">
        <v>102</v>
      </c>
      <c r="E3" s="22" t="s">
        <v>9</v>
      </c>
      <c r="F3" s="22" t="s">
        <v>116</v>
      </c>
      <c r="G3" s="22" t="s">
        <v>9</v>
      </c>
      <c r="H3" s="22">
        <v>4066</v>
      </c>
      <c r="I3" s="22" t="s">
        <v>23</v>
      </c>
      <c r="J3" s="22" t="s">
        <v>23</v>
      </c>
      <c r="K3" s="22" t="s">
        <v>23</v>
      </c>
      <c r="L3" s="22" t="s">
        <v>23</v>
      </c>
      <c r="M3" s="22" t="s">
        <v>23</v>
      </c>
      <c r="N3" s="22" t="s">
        <v>23</v>
      </c>
      <c r="O3" s="22" t="s">
        <v>172</v>
      </c>
      <c r="P3" s="22" t="s">
        <v>200</v>
      </c>
      <c r="Q3" s="22"/>
    </row>
    <row r="4" spans="1:19" ht="100" x14ac:dyDescent="0.25">
      <c r="A4" s="22" t="s">
        <v>42</v>
      </c>
      <c r="B4" s="22" t="s">
        <v>87</v>
      </c>
      <c r="C4" s="22" t="s">
        <v>9</v>
      </c>
      <c r="D4" s="22" t="s">
        <v>146</v>
      </c>
      <c r="E4" s="22" t="s">
        <v>9</v>
      </c>
      <c r="F4" s="22" t="s">
        <v>147</v>
      </c>
      <c r="G4" s="22" t="s">
        <v>9</v>
      </c>
      <c r="H4" s="22">
        <v>2627</v>
      </c>
      <c r="I4" s="22" t="s">
        <v>148</v>
      </c>
      <c r="J4" s="22" t="s">
        <v>43</v>
      </c>
      <c r="K4" s="22" t="s">
        <v>23</v>
      </c>
      <c r="L4" s="22" t="s">
        <v>23</v>
      </c>
      <c r="M4" s="22" t="s">
        <v>86</v>
      </c>
      <c r="N4" s="22" t="s">
        <v>44</v>
      </c>
      <c r="O4" s="22" t="s">
        <v>172</v>
      </c>
      <c r="P4" s="22" t="s">
        <v>34</v>
      </c>
      <c r="Q4" s="22"/>
    </row>
    <row r="5" spans="1:19" ht="262.5" x14ac:dyDescent="0.25">
      <c r="A5" s="22" t="s">
        <v>45</v>
      </c>
      <c r="B5" s="22" t="s">
        <v>158</v>
      </c>
      <c r="C5" s="22" t="s">
        <v>9</v>
      </c>
      <c r="D5" s="22" t="s">
        <v>159</v>
      </c>
      <c r="E5" s="22" t="s">
        <v>9</v>
      </c>
      <c r="F5" s="22" t="s">
        <v>23</v>
      </c>
      <c r="G5" s="22" t="s">
        <v>23</v>
      </c>
      <c r="H5" s="22" t="s">
        <v>23</v>
      </c>
      <c r="I5" s="22" t="s">
        <v>86</v>
      </c>
      <c r="J5" s="22" t="s">
        <v>160</v>
      </c>
      <c r="K5" s="22" t="s">
        <v>23</v>
      </c>
      <c r="L5" s="22" t="s">
        <v>23</v>
      </c>
      <c r="M5" s="22" t="s">
        <v>23</v>
      </c>
      <c r="N5" s="22"/>
      <c r="O5" s="22" t="s">
        <v>130</v>
      </c>
      <c r="P5" s="22" t="s">
        <v>197</v>
      </c>
      <c r="Q5" s="22" t="s">
        <v>198</v>
      </c>
    </row>
    <row r="6" spans="1:19" ht="125" x14ac:dyDescent="0.25">
      <c r="A6" s="22" t="s">
        <v>224</v>
      </c>
      <c r="B6" s="22" t="s">
        <v>225</v>
      </c>
      <c r="C6" s="22" t="s">
        <v>9</v>
      </c>
      <c r="D6" s="22" t="s">
        <v>100</v>
      </c>
      <c r="E6" s="22" t="s">
        <v>9</v>
      </c>
      <c r="F6" s="22" t="s">
        <v>113</v>
      </c>
      <c r="G6" s="22" t="s">
        <v>9</v>
      </c>
      <c r="H6" s="22" t="s">
        <v>226</v>
      </c>
      <c r="I6" s="22" t="s">
        <v>27</v>
      </c>
      <c r="J6" s="22" t="s">
        <v>13</v>
      </c>
      <c r="K6" s="22" t="s">
        <v>28</v>
      </c>
      <c r="L6" s="22" t="s">
        <v>9</v>
      </c>
      <c r="M6" s="22" t="s">
        <v>29</v>
      </c>
      <c r="N6" s="22" t="s">
        <v>9</v>
      </c>
      <c r="O6" s="22" t="s">
        <v>227</v>
      </c>
      <c r="P6" s="22" t="s">
        <v>228</v>
      </c>
      <c r="Q6" s="22"/>
    </row>
    <row r="7" spans="1:19" ht="87.5" x14ac:dyDescent="0.25">
      <c r="A7" s="22" t="s">
        <v>31</v>
      </c>
      <c r="B7" s="22" t="s">
        <v>84</v>
      </c>
      <c r="C7" s="22" t="s">
        <v>9</v>
      </c>
      <c r="D7" s="22" t="s">
        <v>23</v>
      </c>
      <c r="E7" s="22" t="s">
        <v>23</v>
      </c>
      <c r="F7" s="22" t="s">
        <v>114</v>
      </c>
      <c r="G7" s="22" t="s">
        <v>9</v>
      </c>
      <c r="H7" s="22" t="s">
        <v>128</v>
      </c>
      <c r="I7" s="22" t="s">
        <v>23</v>
      </c>
      <c r="J7" s="22" t="s">
        <v>23</v>
      </c>
      <c r="K7" s="22" t="s">
        <v>23</v>
      </c>
      <c r="L7" s="22" t="s">
        <v>23</v>
      </c>
      <c r="M7" s="22" t="s">
        <v>23</v>
      </c>
      <c r="N7" s="22" t="s">
        <v>23</v>
      </c>
      <c r="O7" s="22" t="s">
        <v>191</v>
      </c>
      <c r="P7" s="22" t="s">
        <v>229</v>
      </c>
      <c r="Q7" s="22"/>
    </row>
    <row r="8" spans="1:19" ht="62.5" x14ac:dyDescent="0.25">
      <c r="A8" s="22" t="s">
        <v>33</v>
      </c>
      <c r="B8" s="22" t="s">
        <v>85</v>
      </c>
      <c r="C8" s="22" t="s">
        <v>9</v>
      </c>
      <c r="D8" s="22" t="s">
        <v>11</v>
      </c>
      <c r="E8" s="22" t="s">
        <v>9</v>
      </c>
      <c r="F8" s="22" t="s">
        <v>23</v>
      </c>
      <c r="G8" s="22" t="s">
        <v>23</v>
      </c>
      <c r="H8" s="22" t="s">
        <v>23</v>
      </c>
      <c r="I8" s="22" t="s">
        <v>120</v>
      </c>
      <c r="J8" s="22" t="s">
        <v>13</v>
      </c>
      <c r="K8" s="22" t="s">
        <v>23</v>
      </c>
      <c r="L8" s="22" t="s">
        <v>23</v>
      </c>
      <c r="M8" s="22" t="s">
        <v>23</v>
      </c>
      <c r="N8" s="22" t="s">
        <v>23</v>
      </c>
      <c r="O8" s="22" t="s">
        <v>153</v>
      </c>
      <c r="P8" s="22"/>
      <c r="Q8" s="22"/>
    </row>
    <row r="9" spans="1:19" ht="137.5" x14ac:dyDescent="0.25">
      <c r="A9" s="22" t="s">
        <v>35</v>
      </c>
      <c r="B9" s="22" t="s">
        <v>86</v>
      </c>
      <c r="C9" s="22" t="s">
        <v>9</v>
      </c>
      <c r="D9" s="22" t="s">
        <v>101</v>
      </c>
      <c r="E9" s="22" t="s">
        <v>9</v>
      </c>
      <c r="F9" s="22" t="s">
        <v>115</v>
      </c>
      <c r="G9" s="22" t="s">
        <v>9</v>
      </c>
      <c r="H9" s="22" t="s">
        <v>37</v>
      </c>
      <c r="I9" s="22" t="s">
        <v>99</v>
      </c>
      <c r="J9" s="22" t="s">
        <v>38</v>
      </c>
      <c r="K9" s="22" t="s">
        <v>23</v>
      </c>
      <c r="L9" s="22" t="s">
        <v>23</v>
      </c>
      <c r="M9" s="22" t="s">
        <v>23</v>
      </c>
      <c r="N9" s="22" t="s">
        <v>23</v>
      </c>
      <c r="O9" s="22" t="s">
        <v>153</v>
      </c>
      <c r="P9" s="22"/>
      <c r="Q9" s="22"/>
    </row>
    <row r="10" spans="1:19" ht="175" x14ac:dyDescent="0.25">
      <c r="A10" s="22" t="s">
        <v>40</v>
      </c>
      <c r="B10" s="22" t="s">
        <v>86</v>
      </c>
      <c r="C10" s="22" t="s">
        <v>9</v>
      </c>
      <c r="D10" s="22" t="s">
        <v>23</v>
      </c>
      <c r="E10" s="22" t="s">
        <v>23</v>
      </c>
      <c r="F10" s="22" t="s">
        <v>117</v>
      </c>
      <c r="G10" s="22" t="s">
        <v>41</v>
      </c>
      <c r="H10" s="22">
        <v>9091</v>
      </c>
      <c r="I10" s="22" t="s">
        <v>86</v>
      </c>
      <c r="J10" s="22" t="s">
        <v>138</v>
      </c>
      <c r="K10" s="22" t="s">
        <v>139</v>
      </c>
      <c r="L10" s="22" t="s">
        <v>231</v>
      </c>
      <c r="M10" s="22" t="s">
        <v>23</v>
      </c>
      <c r="N10" s="22" t="s">
        <v>23</v>
      </c>
      <c r="O10" s="22" t="s">
        <v>230</v>
      </c>
      <c r="P10" s="22" t="s">
        <v>34</v>
      </c>
      <c r="Q10" s="22"/>
    </row>
    <row r="11" spans="1:19" ht="112.5" x14ac:dyDescent="0.25">
      <c r="A11" s="22" t="s">
        <v>46</v>
      </c>
      <c r="B11" s="22" t="s">
        <v>88</v>
      </c>
      <c r="C11" s="22" t="s">
        <v>9</v>
      </c>
      <c r="D11" s="22" t="s">
        <v>23</v>
      </c>
      <c r="E11" s="22" t="s">
        <v>23</v>
      </c>
      <c r="F11" s="22" t="s">
        <v>115</v>
      </c>
      <c r="G11" s="22" t="s">
        <v>9</v>
      </c>
      <c r="H11" s="22" t="s">
        <v>47</v>
      </c>
      <c r="I11" s="22" t="s">
        <v>23</v>
      </c>
      <c r="J11" s="22" t="s">
        <v>23</v>
      </c>
      <c r="K11" s="22" t="s">
        <v>48</v>
      </c>
      <c r="L11" s="22" t="s">
        <v>9</v>
      </c>
      <c r="M11" s="22" t="s">
        <v>23</v>
      </c>
      <c r="N11" s="22" t="s">
        <v>23</v>
      </c>
      <c r="O11" s="22" t="s">
        <v>193</v>
      </c>
      <c r="P11" s="22" t="s">
        <v>192</v>
      </c>
      <c r="Q11" s="22"/>
    </row>
    <row r="12" spans="1:19" ht="62.5" x14ac:dyDescent="0.25">
      <c r="A12" s="22" t="s">
        <v>75</v>
      </c>
      <c r="B12" s="22" t="s">
        <v>99</v>
      </c>
      <c r="C12" s="22" t="s">
        <v>9</v>
      </c>
      <c r="D12" s="22" t="s">
        <v>109</v>
      </c>
      <c r="E12" s="22" t="s">
        <v>9</v>
      </c>
      <c r="F12" s="22" t="s">
        <v>23</v>
      </c>
      <c r="G12" s="22" t="s">
        <v>23</v>
      </c>
      <c r="H12" s="22" t="s">
        <v>23</v>
      </c>
      <c r="I12" s="22" t="s">
        <v>127</v>
      </c>
      <c r="J12" s="22" t="s">
        <v>9</v>
      </c>
      <c r="K12" s="22" t="s">
        <v>36</v>
      </c>
      <c r="L12" s="22" t="s">
        <v>9</v>
      </c>
      <c r="M12" s="22" t="s">
        <v>23</v>
      </c>
      <c r="N12" s="22" t="s">
        <v>23</v>
      </c>
      <c r="O12" s="22" t="s">
        <v>153</v>
      </c>
      <c r="P12" s="22" t="s">
        <v>34</v>
      </c>
      <c r="Q12" s="22"/>
    </row>
    <row r="13" spans="1:19" ht="175" x14ac:dyDescent="0.25">
      <c r="A13" s="22" t="s">
        <v>72</v>
      </c>
      <c r="B13" s="22" t="s">
        <v>212</v>
      </c>
      <c r="C13" s="22" t="s">
        <v>9</v>
      </c>
      <c r="D13" s="22" t="s">
        <v>213</v>
      </c>
      <c r="E13" s="22" t="s">
        <v>9</v>
      </c>
      <c r="F13" s="22" t="s">
        <v>117</v>
      </c>
      <c r="G13" s="22" t="s">
        <v>9</v>
      </c>
      <c r="H13" s="22" t="s">
        <v>214</v>
      </c>
      <c r="I13" s="22" t="s">
        <v>126</v>
      </c>
      <c r="J13" s="22" t="s">
        <v>73</v>
      </c>
      <c r="K13" s="22" t="s">
        <v>23</v>
      </c>
      <c r="L13" s="22" t="s">
        <v>23</v>
      </c>
      <c r="M13" s="22" t="s">
        <v>23</v>
      </c>
      <c r="N13" s="22" t="s">
        <v>23</v>
      </c>
      <c r="O13" s="22" t="s">
        <v>215</v>
      </c>
      <c r="P13" s="22" t="s">
        <v>216</v>
      </c>
      <c r="Q13" s="22"/>
    </row>
    <row r="14" spans="1:19" ht="287.5" x14ac:dyDescent="0.25">
      <c r="A14" s="22" t="s">
        <v>74</v>
      </c>
      <c r="B14" s="22" t="s">
        <v>97</v>
      </c>
      <c r="C14" s="22" t="s">
        <v>9</v>
      </c>
      <c r="D14" s="22" t="s">
        <v>111</v>
      </c>
      <c r="E14" s="22" t="s">
        <v>9</v>
      </c>
      <c r="F14" s="22" t="s">
        <v>118</v>
      </c>
      <c r="G14" s="22" t="s">
        <v>9</v>
      </c>
      <c r="H14" s="22" t="s">
        <v>78</v>
      </c>
      <c r="I14" s="22" t="s">
        <v>99</v>
      </c>
      <c r="J14" s="22" t="s">
        <v>13</v>
      </c>
      <c r="K14" s="22"/>
      <c r="L14" s="22"/>
      <c r="M14" s="22"/>
      <c r="N14" s="22"/>
      <c r="O14" s="22" t="s">
        <v>195</v>
      </c>
      <c r="P14" s="22" t="s">
        <v>196</v>
      </c>
      <c r="Q14" s="22" t="s">
        <v>185</v>
      </c>
    </row>
    <row r="15" spans="1:19" ht="62.5" x14ac:dyDescent="0.25">
      <c r="A15" s="22" t="s">
        <v>7</v>
      </c>
      <c r="B15" s="22" t="s">
        <v>83</v>
      </c>
      <c r="C15" s="22" t="s">
        <v>9</v>
      </c>
      <c r="D15" s="22" t="s">
        <v>11</v>
      </c>
      <c r="E15" s="22" t="s">
        <v>9</v>
      </c>
      <c r="F15" s="22" t="s">
        <v>23</v>
      </c>
      <c r="G15" s="22" t="s">
        <v>23</v>
      </c>
      <c r="H15" s="22"/>
      <c r="I15" s="22" t="s">
        <v>12</v>
      </c>
      <c r="J15" s="22" t="s">
        <v>13</v>
      </c>
      <c r="K15" s="22" t="s">
        <v>23</v>
      </c>
      <c r="L15" s="22" t="s">
        <v>23</v>
      </c>
      <c r="M15" s="22" t="s">
        <v>23</v>
      </c>
      <c r="N15" s="22" t="s">
        <v>23</v>
      </c>
      <c r="O15" s="22" t="s">
        <v>201</v>
      </c>
      <c r="P15" s="22" t="s">
        <v>20</v>
      </c>
      <c r="Q15" s="22"/>
    </row>
    <row r="16" spans="1:19" ht="62.5" x14ac:dyDescent="0.25">
      <c r="A16" s="22" t="s">
        <v>49</v>
      </c>
      <c r="B16" s="22" t="s">
        <v>89</v>
      </c>
      <c r="C16" s="22" t="s">
        <v>9</v>
      </c>
      <c r="D16" s="22" t="s">
        <v>180</v>
      </c>
      <c r="E16" s="22" t="s">
        <v>9</v>
      </c>
      <c r="F16" s="22" t="s">
        <v>106</v>
      </c>
      <c r="G16" s="22" t="s">
        <v>9</v>
      </c>
      <c r="H16" s="22" t="s">
        <v>50</v>
      </c>
      <c r="I16" s="22" t="s">
        <v>121</v>
      </c>
      <c r="J16" s="22" t="s">
        <v>51</v>
      </c>
      <c r="K16" s="22" t="s">
        <v>23</v>
      </c>
      <c r="L16" s="22" t="s">
        <v>23</v>
      </c>
      <c r="M16" s="22" t="s">
        <v>23</v>
      </c>
      <c r="N16" s="22" t="s">
        <v>23</v>
      </c>
      <c r="O16" s="22" t="s">
        <v>176</v>
      </c>
      <c r="P16" s="22" t="s">
        <v>34</v>
      </c>
      <c r="Q16" s="22"/>
    </row>
    <row r="17" spans="1:17" ht="150" x14ac:dyDescent="0.25">
      <c r="A17" s="22" t="s">
        <v>52</v>
      </c>
      <c r="B17" s="22" t="s">
        <v>90</v>
      </c>
      <c r="C17" s="22" t="s">
        <v>9</v>
      </c>
      <c r="D17" s="22" t="s">
        <v>103</v>
      </c>
      <c r="E17" s="22" t="s">
        <v>9</v>
      </c>
      <c r="F17" s="22" t="s">
        <v>186</v>
      </c>
      <c r="G17" s="22" t="s">
        <v>9</v>
      </c>
      <c r="H17" s="22" t="s">
        <v>232</v>
      </c>
      <c r="I17" s="22" t="s">
        <v>99</v>
      </c>
      <c r="J17" s="22" t="s">
        <v>233</v>
      </c>
      <c r="K17" s="22" t="s">
        <v>53</v>
      </c>
      <c r="L17" s="22" t="s">
        <v>234</v>
      </c>
      <c r="M17" s="22" t="s">
        <v>23</v>
      </c>
      <c r="N17" s="22" t="s">
        <v>23</v>
      </c>
      <c r="O17" s="22" t="s">
        <v>32</v>
      </c>
      <c r="P17" s="22" t="s">
        <v>187</v>
      </c>
      <c r="Q17" s="22"/>
    </row>
    <row r="18" spans="1:17" ht="212.5" x14ac:dyDescent="0.25">
      <c r="A18" s="22" t="s">
        <v>56</v>
      </c>
      <c r="B18" s="22" t="s">
        <v>132</v>
      </c>
      <c r="C18" s="22" t="s">
        <v>9</v>
      </c>
      <c r="D18" s="22" t="s">
        <v>133</v>
      </c>
      <c r="E18" s="22" t="s">
        <v>9</v>
      </c>
      <c r="F18" s="22" t="s">
        <v>118</v>
      </c>
      <c r="G18" s="22" t="s">
        <v>9</v>
      </c>
      <c r="H18" s="22" t="s">
        <v>57</v>
      </c>
      <c r="I18" s="22" t="s">
        <v>92</v>
      </c>
      <c r="J18" s="22" t="s">
        <v>131</v>
      </c>
      <c r="K18" s="22" t="s">
        <v>23</v>
      </c>
      <c r="L18" s="22" t="s">
        <v>23</v>
      </c>
      <c r="M18" s="22" t="s">
        <v>23</v>
      </c>
      <c r="N18" s="22" t="s">
        <v>23</v>
      </c>
      <c r="O18" s="22" t="s">
        <v>219</v>
      </c>
      <c r="P18" s="22" t="s">
        <v>220</v>
      </c>
      <c r="Q18" s="22"/>
    </row>
    <row r="19" spans="1:17" ht="112.5" x14ac:dyDescent="0.25">
      <c r="A19" s="22" t="s">
        <v>58</v>
      </c>
      <c r="B19" s="22" t="s">
        <v>23</v>
      </c>
      <c r="C19" s="22" t="s">
        <v>59</v>
      </c>
      <c r="D19" s="22" t="s">
        <v>129</v>
      </c>
      <c r="E19" s="22" t="s">
        <v>9</v>
      </c>
      <c r="F19" s="22" t="s">
        <v>23</v>
      </c>
      <c r="G19" s="22" t="s">
        <v>23</v>
      </c>
      <c r="H19" s="22" t="s">
        <v>23</v>
      </c>
      <c r="I19" s="22" t="s">
        <v>23</v>
      </c>
      <c r="J19" s="22" t="s">
        <v>23</v>
      </c>
      <c r="K19" s="22" t="s">
        <v>23</v>
      </c>
      <c r="L19" s="22" t="s">
        <v>23</v>
      </c>
      <c r="M19" s="22" t="s">
        <v>23</v>
      </c>
      <c r="N19" s="22" t="s">
        <v>23</v>
      </c>
      <c r="O19" s="22" t="s">
        <v>170</v>
      </c>
      <c r="P19" s="22" t="s">
        <v>171</v>
      </c>
      <c r="Q19" s="22"/>
    </row>
    <row r="20" spans="1:17" ht="87.5" x14ac:dyDescent="0.25">
      <c r="A20" s="22" t="s">
        <v>61</v>
      </c>
      <c r="B20" s="22" t="s">
        <v>79</v>
      </c>
      <c r="C20" s="22" t="s">
        <v>9</v>
      </c>
      <c r="D20" s="22" t="s">
        <v>82</v>
      </c>
      <c r="E20" s="22" t="s">
        <v>9</v>
      </c>
      <c r="F20" s="22" t="s">
        <v>119</v>
      </c>
      <c r="G20" s="22" t="s">
        <v>9</v>
      </c>
      <c r="H20" s="22" t="s">
        <v>62</v>
      </c>
      <c r="I20" s="22" t="s">
        <v>122</v>
      </c>
      <c r="J20" s="22" t="s">
        <v>43</v>
      </c>
      <c r="K20" s="22" t="s">
        <v>80</v>
      </c>
      <c r="L20" s="22" t="s">
        <v>81</v>
      </c>
      <c r="M20" s="22" t="s">
        <v>23</v>
      </c>
      <c r="N20" s="22" t="s">
        <v>23</v>
      </c>
      <c r="O20" s="22" t="s">
        <v>178</v>
      </c>
      <c r="P20" s="22" t="s">
        <v>34</v>
      </c>
      <c r="Q20" s="22"/>
    </row>
    <row r="21" spans="1:17" ht="75" x14ac:dyDescent="0.25">
      <c r="A21" s="22" t="s">
        <v>54</v>
      </c>
      <c r="B21" s="22" t="s">
        <v>11</v>
      </c>
      <c r="C21" s="22" t="s">
        <v>9</v>
      </c>
      <c r="D21" s="22" t="s">
        <v>104</v>
      </c>
      <c r="E21" s="22" t="s">
        <v>9</v>
      </c>
      <c r="F21" s="22" t="s">
        <v>23</v>
      </c>
      <c r="G21" s="22" t="s">
        <v>23</v>
      </c>
      <c r="H21" s="22" t="s">
        <v>23</v>
      </c>
      <c r="I21" s="22" t="s">
        <v>99</v>
      </c>
      <c r="J21" s="22" t="s">
        <v>13</v>
      </c>
      <c r="K21" s="22" t="s">
        <v>23</v>
      </c>
      <c r="L21" s="22" t="s">
        <v>23</v>
      </c>
      <c r="M21" s="22" t="s">
        <v>23</v>
      </c>
      <c r="N21" s="22" t="s">
        <v>23</v>
      </c>
      <c r="O21" s="22" t="s">
        <v>154</v>
      </c>
      <c r="P21" s="22" t="s">
        <v>34</v>
      </c>
      <c r="Q21" s="22"/>
    </row>
    <row r="22" spans="1:17" ht="112.5" x14ac:dyDescent="0.25">
      <c r="A22" s="22" t="s">
        <v>55</v>
      </c>
      <c r="B22" s="22" t="s">
        <v>91</v>
      </c>
      <c r="C22" s="22" t="s">
        <v>9</v>
      </c>
      <c r="D22" s="22" t="s">
        <v>105</v>
      </c>
      <c r="E22" s="22" t="s">
        <v>9</v>
      </c>
      <c r="F22" s="22" t="s">
        <v>23</v>
      </c>
      <c r="G22" s="22" t="s">
        <v>23</v>
      </c>
      <c r="H22" s="22" t="s">
        <v>23</v>
      </c>
      <c r="I22" s="22" t="s">
        <v>23</v>
      </c>
      <c r="J22" s="22" t="s">
        <v>23</v>
      </c>
      <c r="K22" s="22" t="s">
        <v>23</v>
      </c>
      <c r="L22" s="22" t="s">
        <v>23</v>
      </c>
      <c r="M22" s="22" t="s">
        <v>23</v>
      </c>
      <c r="N22" s="22" t="s">
        <v>23</v>
      </c>
      <c r="O22" s="22" t="s">
        <v>154</v>
      </c>
      <c r="P22" s="22" t="s">
        <v>135</v>
      </c>
      <c r="Q22" s="22"/>
    </row>
    <row r="23" spans="1:17" ht="125" x14ac:dyDescent="0.25">
      <c r="A23" s="22" t="s">
        <v>60</v>
      </c>
      <c r="B23" s="22" t="s">
        <v>93</v>
      </c>
      <c r="C23" s="22" t="s">
        <v>9</v>
      </c>
      <c r="D23" s="22" t="s">
        <v>108</v>
      </c>
      <c r="E23" s="22" t="s">
        <v>9</v>
      </c>
      <c r="F23" s="22" t="s">
        <v>23</v>
      </c>
      <c r="G23" s="22" t="s">
        <v>23</v>
      </c>
      <c r="H23" s="22" t="s">
        <v>23</v>
      </c>
      <c r="I23" s="22" t="s">
        <v>23</v>
      </c>
      <c r="J23" s="22" t="s">
        <v>23</v>
      </c>
      <c r="K23" s="22" t="s">
        <v>23</v>
      </c>
      <c r="L23" s="22" t="s">
        <v>23</v>
      </c>
      <c r="M23" s="22" t="s">
        <v>23</v>
      </c>
      <c r="N23" s="22" t="s">
        <v>23</v>
      </c>
      <c r="O23" s="22" t="s">
        <v>155</v>
      </c>
      <c r="P23" s="22" t="s">
        <v>136</v>
      </c>
      <c r="Q23" s="22" t="s">
        <v>194</v>
      </c>
    </row>
    <row r="24" spans="1:17" ht="200" x14ac:dyDescent="0.25">
      <c r="A24" s="22" t="s">
        <v>63</v>
      </c>
      <c r="B24" s="22" t="s">
        <v>94</v>
      </c>
      <c r="C24" s="22" t="s">
        <v>9</v>
      </c>
      <c r="D24" s="22" t="s">
        <v>109</v>
      </c>
      <c r="E24" s="22" t="s">
        <v>9</v>
      </c>
      <c r="F24" s="22" t="s">
        <v>23</v>
      </c>
      <c r="G24" s="22" t="s">
        <v>23</v>
      </c>
      <c r="H24" s="22" t="s">
        <v>23</v>
      </c>
      <c r="I24" s="22" t="s">
        <v>123</v>
      </c>
      <c r="J24" s="22" t="s">
        <v>64</v>
      </c>
      <c r="K24" s="22" t="s">
        <v>23</v>
      </c>
      <c r="L24" s="22" t="s">
        <v>23</v>
      </c>
      <c r="M24" s="22" t="s">
        <v>23</v>
      </c>
      <c r="N24" s="22" t="s">
        <v>23</v>
      </c>
      <c r="O24" s="22" t="s">
        <v>242</v>
      </c>
      <c r="P24" s="22" t="s">
        <v>243</v>
      </c>
      <c r="Q24" s="22"/>
    </row>
    <row r="25" spans="1:17" ht="112.5" x14ac:dyDescent="0.25">
      <c r="A25" s="22" t="s">
        <v>65</v>
      </c>
      <c r="B25" s="22" t="s">
        <v>95</v>
      </c>
      <c r="C25" s="22" t="s">
        <v>9</v>
      </c>
      <c r="D25" s="22" t="s">
        <v>109</v>
      </c>
      <c r="E25" s="22" t="s">
        <v>9</v>
      </c>
      <c r="F25" s="22" t="s">
        <v>23</v>
      </c>
      <c r="G25" s="22" t="s">
        <v>23</v>
      </c>
      <c r="H25" s="22" t="s">
        <v>23</v>
      </c>
      <c r="I25" s="22" t="s">
        <v>124</v>
      </c>
      <c r="J25" s="22" t="s">
        <v>13</v>
      </c>
      <c r="K25" s="22" t="s">
        <v>23</v>
      </c>
      <c r="L25" s="22" t="s">
        <v>23</v>
      </c>
      <c r="M25" s="22" t="s">
        <v>23</v>
      </c>
      <c r="N25" s="22" t="s">
        <v>23</v>
      </c>
      <c r="O25" s="22" t="s">
        <v>199</v>
      </c>
      <c r="P25" s="22" t="s">
        <v>182</v>
      </c>
      <c r="Q25" s="22"/>
    </row>
    <row r="26" spans="1:17" ht="200" x14ac:dyDescent="0.25">
      <c r="A26" s="22" t="s">
        <v>66</v>
      </c>
      <c r="B26" s="22" t="s">
        <v>11</v>
      </c>
      <c r="C26" s="22" t="s">
        <v>9</v>
      </c>
      <c r="D26" s="22" t="s">
        <v>110</v>
      </c>
      <c r="E26" s="22" t="s">
        <v>9</v>
      </c>
      <c r="F26" s="22" t="s">
        <v>23</v>
      </c>
      <c r="G26" s="22" t="s">
        <v>23</v>
      </c>
      <c r="H26" s="22" t="s">
        <v>23</v>
      </c>
      <c r="I26" s="22" t="s">
        <v>12</v>
      </c>
      <c r="J26" s="22" t="s">
        <v>77</v>
      </c>
      <c r="K26" s="22" t="s">
        <v>245</v>
      </c>
      <c r="L26" s="22" t="s">
        <v>77</v>
      </c>
      <c r="M26" s="22" t="s">
        <v>23</v>
      </c>
      <c r="N26" s="22" t="s">
        <v>23</v>
      </c>
      <c r="O26" s="22" t="s">
        <v>176</v>
      </c>
      <c r="P26" s="22" t="s">
        <v>244</v>
      </c>
      <c r="Q26" s="22"/>
    </row>
    <row r="27" spans="1:17" ht="87.5" x14ac:dyDescent="0.25">
      <c r="A27" s="22" t="s">
        <v>67</v>
      </c>
      <c r="B27" s="22" t="s">
        <v>11</v>
      </c>
      <c r="C27" s="22" t="s">
        <v>9</v>
      </c>
      <c r="D27" s="22" t="s">
        <v>107</v>
      </c>
      <c r="E27" s="22" t="s">
        <v>9</v>
      </c>
      <c r="F27" s="22" t="s">
        <v>23</v>
      </c>
      <c r="G27" s="22" t="s">
        <v>23</v>
      </c>
      <c r="H27" s="22" t="s">
        <v>23</v>
      </c>
      <c r="I27" s="22" t="s">
        <v>124</v>
      </c>
      <c r="J27" s="22" t="s">
        <v>13</v>
      </c>
      <c r="K27" s="22" t="s">
        <v>23</v>
      </c>
      <c r="L27" s="22" t="s">
        <v>23</v>
      </c>
      <c r="M27" s="22" t="s">
        <v>23</v>
      </c>
      <c r="N27" s="22" t="s">
        <v>23</v>
      </c>
      <c r="O27" s="22" t="s">
        <v>154</v>
      </c>
      <c r="P27" s="22" t="s">
        <v>34</v>
      </c>
      <c r="Q27" s="22"/>
    </row>
    <row r="28" spans="1:17" ht="112.5" x14ac:dyDescent="0.25">
      <c r="A28" s="22" t="s">
        <v>68</v>
      </c>
      <c r="B28" s="22" t="s">
        <v>93</v>
      </c>
      <c r="C28" s="22" t="s">
        <v>9</v>
      </c>
      <c r="D28" s="22" t="s">
        <v>134</v>
      </c>
      <c r="E28" s="22" t="s">
        <v>9</v>
      </c>
      <c r="F28" s="22" t="s">
        <v>23</v>
      </c>
      <c r="G28" s="22" t="s">
        <v>23</v>
      </c>
      <c r="H28" s="22" t="s">
        <v>23</v>
      </c>
      <c r="I28" s="22" t="s">
        <v>125</v>
      </c>
      <c r="J28" s="22" t="s">
        <v>211</v>
      </c>
      <c r="K28" s="22" t="s">
        <v>23</v>
      </c>
      <c r="L28" s="22" t="s">
        <v>23</v>
      </c>
      <c r="M28" s="22" t="s">
        <v>23</v>
      </c>
      <c r="N28" s="22" t="s">
        <v>23</v>
      </c>
      <c r="O28" s="27" t="s">
        <v>173</v>
      </c>
      <c r="P28" s="22" t="s">
        <v>177</v>
      </c>
      <c r="Q28" s="22"/>
    </row>
    <row r="29" spans="1:17" ht="112.5" x14ac:dyDescent="0.25">
      <c r="A29" s="22" t="s">
        <v>69</v>
      </c>
      <c r="B29" s="22" t="s">
        <v>140</v>
      </c>
      <c r="C29" s="22" t="s">
        <v>9</v>
      </c>
      <c r="D29" s="22" t="s">
        <v>141</v>
      </c>
      <c r="E29" s="22" t="s">
        <v>9</v>
      </c>
      <c r="F29" s="22" t="s">
        <v>23</v>
      </c>
      <c r="G29" s="22" t="s">
        <v>23</v>
      </c>
      <c r="H29" s="22" t="s">
        <v>23</v>
      </c>
      <c r="I29" s="22" t="s">
        <v>86</v>
      </c>
      <c r="J29" s="22" t="s">
        <v>142</v>
      </c>
      <c r="K29" s="22" t="s">
        <v>143</v>
      </c>
      <c r="L29" s="22" t="s">
        <v>144</v>
      </c>
      <c r="M29" s="22" t="s">
        <v>23</v>
      </c>
      <c r="N29" s="22" t="s">
        <v>23</v>
      </c>
      <c r="O29" s="22" t="s">
        <v>156</v>
      </c>
      <c r="P29" s="22" t="s">
        <v>145</v>
      </c>
      <c r="Q29" s="22"/>
    </row>
    <row r="30" spans="1:17" ht="112.5" x14ac:dyDescent="0.25">
      <c r="A30" s="22" t="s">
        <v>70</v>
      </c>
      <c r="B30" s="22" t="s">
        <v>96</v>
      </c>
      <c r="C30" s="22" t="s">
        <v>9</v>
      </c>
      <c r="D30" s="22" t="s">
        <v>109</v>
      </c>
      <c r="E30" s="22" t="s">
        <v>9</v>
      </c>
      <c r="F30" s="22" t="s">
        <v>115</v>
      </c>
      <c r="G30" s="22" t="s">
        <v>9</v>
      </c>
      <c r="H30" s="22" t="s">
        <v>71</v>
      </c>
      <c r="I30" s="22" t="s">
        <v>99</v>
      </c>
      <c r="J30" s="22" t="s">
        <v>13</v>
      </c>
      <c r="K30" s="22" t="s">
        <v>23</v>
      </c>
      <c r="L30" s="22" t="s">
        <v>23</v>
      </c>
      <c r="M30" s="22" t="s">
        <v>23</v>
      </c>
      <c r="N30" s="22" t="s">
        <v>23</v>
      </c>
      <c r="O30" s="22" t="s">
        <v>218</v>
      </c>
      <c r="P30" s="22" t="s">
        <v>217</v>
      </c>
      <c r="Q30" s="22"/>
    </row>
    <row r="31" spans="1:17" ht="162.5" x14ac:dyDescent="0.25">
      <c r="A31" s="22" t="s">
        <v>221</v>
      </c>
      <c r="B31" s="22" t="s">
        <v>98</v>
      </c>
      <c r="C31" s="22" t="s">
        <v>9</v>
      </c>
      <c r="D31" s="22" t="s">
        <v>23</v>
      </c>
      <c r="E31" s="22" t="s">
        <v>23</v>
      </c>
      <c r="F31" s="22" t="s">
        <v>23</v>
      </c>
      <c r="G31" s="22" t="s">
        <v>23</v>
      </c>
      <c r="H31" s="22" t="s">
        <v>23</v>
      </c>
      <c r="I31" s="22" t="s">
        <v>23</v>
      </c>
      <c r="J31" s="22" t="s">
        <v>23</v>
      </c>
      <c r="K31" s="22" t="s">
        <v>23</v>
      </c>
      <c r="L31" s="22" t="s">
        <v>23</v>
      </c>
      <c r="M31" s="22" t="s">
        <v>23</v>
      </c>
      <c r="N31" s="22" t="s">
        <v>23</v>
      </c>
      <c r="O31" s="22" t="s">
        <v>222</v>
      </c>
      <c r="P31" s="22" t="s">
        <v>223</v>
      </c>
      <c r="Q31" s="22"/>
    </row>
    <row r="32" spans="1:17" ht="175" x14ac:dyDescent="0.25">
      <c r="A32" s="22" t="s">
        <v>76</v>
      </c>
      <c r="B32" s="22" t="s">
        <v>23</v>
      </c>
      <c r="C32" s="22" t="s">
        <v>23</v>
      </c>
      <c r="D32" s="22" t="s">
        <v>112</v>
      </c>
      <c r="E32" s="22" t="s">
        <v>9</v>
      </c>
      <c r="F32" s="22" t="s">
        <v>23</v>
      </c>
      <c r="G32" s="22" t="s">
        <v>23</v>
      </c>
      <c r="H32" s="22" t="s">
        <v>23</v>
      </c>
      <c r="I32" s="22" t="s">
        <v>23</v>
      </c>
      <c r="J32" s="22" t="s">
        <v>23</v>
      </c>
      <c r="K32" s="22" t="s">
        <v>23</v>
      </c>
      <c r="L32" s="22" t="s">
        <v>23</v>
      </c>
      <c r="M32" s="22" t="s">
        <v>23</v>
      </c>
      <c r="N32" s="22" t="s">
        <v>23</v>
      </c>
      <c r="O32" s="22" t="s">
        <v>157</v>
      </c>
      <c r="P32" s="22" t="s">
        <v>137</v>
      </c>
      <c r="Q32" s="22"/>
    </row>
    <row r="33" spans="1:17" ht="75" x14ac:dyDescent="0.25">
      <c r="A33" s="22" t="s">
        <v>150</v>
      </c>
      <c r="B33" s="22" t="s">
        <v>151</v>
      </c>
      <c r="C33" s="22" t="s">
        <v>9</v>
      </c>
      <c r="D33" s="22" t="s">
        <v>151</v>
      </c>
      <c r="E33" s="22" t="s">
        <v>9</v>
      </c>
      <c r="F33" s="22" t="s">
        <v>23</v>
      </c>
      <c r="G33" s="22" t="s">
        <v>23</v>
      </c>
      <c r="H33" s="22" t="s">
        <v>23</v>
      </c>
      <c r="I33" s="22" t="s">
        <v>27</v>
      </c>
      <c r="J33" s="22" t="s">
        <v>152</v>
      </c>
      <c r="K33" s="22" t="s">
        <v>23</v>
      </c>
      <c r="L33" s="22" t="s">
        <v>23</v>
      </c>
      <c r="M33" s="22" t="s">
        <v>23</v>
      </c>
      <c r="N33" s="22" t="s">
        <v>23</v>
      </c>
      <c r="O33" s="22" t="s">
        <v>153</v>
      </c>
      <c r="P33" s="22" t="s">
        <v>34</v>
      </c>
      <c r="Q33" s="22"/>
    </row>
    <row r="34" spans="1:17" ht="100" x14ac:dyDescent="0.25">
      <c r="A34" s="22" t="s">
        <v>163</v>
      </c>
      <c r="B34" s="22" t="s">
        <v>164</v>
      </c>
      <c r="C34" s="22" t="s">
        <v>9</v>
      </c>
      <c r="D34" s="22" t="s">
        <v>164</v>
      </c>
      <c r="E34" s="22" t="s">
        <v>9</v>
      </c>
      <c r="F34" s="22" t="s">
        <v>23</v>
      </c>
      <c r="G34" s="22" t="s">
        <v>23</v>
      </c>
      <c r="H34" s="22" t="s">
        <v>23</v>
      </c>
      <c r="I34" s="22" t="s">
        <v>27</v>
      </c>
      <c r="J34" s="22" t="s">
        <v>165</v>
      </c>
      <c r="K34" s="22" t="s">
        <v>166</v>
      </c>
      <c r="L34" s="22" t="s">
        <v>167</v>
      </c>
      <c r="M34" s="22" t="s">
        <v>23</v>
      </c>
      <c r="N34" s="22" t="s">
        <v>23</v>
      </c>
      <c r="O34" s="22" t="s">
        <v>168</v>
      </c>
      <c r="P34" s="22" t="s">
        <v>169</v>
      </c>
      <c r="Q34" s="22"/>
    </row>
    <row r="35" spans="1:17" ht="87.5" x14ac:dyDescent="0.25">
      <c r="A35" s="22" t="s">
        <v>174</v>
      </c>
      <c r="B35" s="22" t="s">
        <v>175</v>
      </c>
      <c r="C35" s="22" t="s">
        <v>9</v>
      </c>
      <c r="D35" s="22" t="s">
        <v>181</v>
      </c>
      <c r="E35" s="22" t="s">
        <v>9</v>
      </c>
      <c r="F35" s="22" t="s">
        <v>23</v>
      </c>
      <c r="G35" s="22" t="s">
        <v>23</v>
      </c>
      <c r="H35" s="22" t="s">
        <v>23</v>
      </c>
      <c r="I35" s="22" t="s">
        <v>23</v>
      </c>
      <c r="J35" s="22" t="s">
        <v>23</v>
      </c>
      <c r="K35" s="22" t="s">
        <v>23</v>
      </c>
      <c r="L35" s="22" t="s">
        <v>23</v>
      </c>
      <c r="M35" s="22" t="s">
        <v>23</v>
      </c>
      <c r="N35" s="22" t="s">
        <v>23</v>
      </c>
      <c r="O35" s="27" t="s">
        <v>153</v>
      </c>
      <c r="P35" s="22" t="s">
        <v>169</v>
      </c>
      <c r="Q35" s="22"/>
    </row>
    <row r="36" spans="1:17" ht="137.5" x14ac:dyDescent="0.25">
      <c r="A36" s="22" t="s">
        <v>188</v>
      </c>
      <c r="B36" s="22" t="s">
        <v>175</v>
      </c>
      <c r="C36" s="22" t="s">
        <v>9</v>
      </c>
      <c r="D36" s="22" t="s">
        <v>175</v>
      </c>
      <c r="E36" s="22" t="s">
        <v>9</v>
      </c>
      <c r="F36" s="22" t="s">
        <v>23</v>
      </c>
      <c r="G36" s="22" t="s">
        <v>189</v>
      </c>
      <c r="H36" s="22" t="s">
        <v>189</v>
      </c>
      <c r="I36" s="22" t="s">
        <v>23</v>
      </c>
      <c r="J36" s="22" t="s">
        <v>189</v>
      </c>
      <c r="K36" s="22" t="s">
        <v>175</v>
      </c>
      <c r="L36" s="22" t="s">
        <v>190</v>
      </c>
      <c r="M36" s="22" t="s">
        <v>23</v>
      </c>
      <c r="N36" s="22" t="s">
        <v>189</v>
      </c>
      <c r="O36" s="27" t="s">
        <v>202</v>
      </c>
      <c r="P36" s="22" t="s">
        <v>203</v>
      </c>
      <c r="Q36" s="22"/>
    </row>
    <row r="37" spans="1:17" ht="112.5" x14ac:dyDescent="0.25">
      <c r="A37" s="22" t="s">
        <v>204</v>
      </c>
      <c r="B37" s="22" t="s">
        <v>205</v>
      </c>
      <c r="C37" s="22" t="s">
        <v>9</v>
      </c>
      <c r="D37" s="22" t="s">
        <v>23</v>
      </c>
      <c r="E37" s="22" t="s">
        <v>23</v>
      </c>
      <c r="F37" s="22" t="s">
        <v>23</v>
      </c>
      <c r="G37" s="22" t="s">
        <v>23</v>
      </c>
      <c r="H37" s="22" t="s">
        <v>23</v>
      </c>
      <c r="I37" s="22" t="s">
        <v>23</v>
      </c>
      <c r="J37" s="22" t="s">
        <v>23</v>
      </c>
      <c r="K37" s="22" t="s">
        <v>23</v>
      </c>
      <c r="L37" s="22" t="s">
        <v>23</v>
      </c>
      <c r="M37" s="22" t="s">
        <v>23</v>
      </c>
      <c r="N37" s="22" t="s">
        <v>23</v>
      </c>
      <c r="O37" s="27" t="s">
        <v>206</v>
      </c>
      <c r="P37" s="22" t="s">
        <v>207</v>
      </c>
      <c r="Q37" s="22"/>
    </row>
    <row r="38" spans="1:17" ht="112.5" x14ac:dyDescent="0.25">
      <c r="A38" s="22" t="s">
        <v>208</v>
      </c>
      <c r="B38" s="22" t="s">
        <v>23</v>
      </c>
      <c r="C38" s="22" t="s">
        <v>23</v>
      </c>
      <c r="D38" s="22" t="s">
        <v>175</v>
      </c>
      <c r="E38" s="22" t="s">
        <v>9</v>
      </c>
      <c r="F38" s="22" t="s">
        <v>23</v>
      </c>
      <c r="G38" s="22" t="s">
        <v>23</v>
      </c>
      <c r="H38" s="22" t="s">
        <v>23</v>
      </c>
      <c r="I38" s="22" t="s">
        <v>23</v>
      </c>
      <c r="J38" s="22" t="s">
        <v>23</v>
      </c>
      <c r="K38" s="22" t="s">
        <v>23</v>
      </c>
      <c r="L38" s="22" t="s">
        <v>23</v>
      </c>
      <c r="M38" s="22" t="s">
        <v>23</v>
      </c>
      <c r="N38" s="1" t="s">
        <v>23</v>
      </c>
      <c r="O38" s="27" t="s">
        <v>209</v>
      </c>
      <c r="P38" s="22" t="s">
        <v>210</v>
      </c>
      <c r="Q38" s="22"/>
    </row>
    <row r="39" spans="1:17" ht="100" x14ac:dyDescent="0.25">
      <c r="A39" s="22" t="s">
        <v>235</v>
      </c>
      <c r="B39" s="22" t="s">
        <v>23</v>
      </c>
      <c r="C39" s="22" t="s">
        <v>23</v>
      </c>
      <c r="D39" s="22" t="s">
        <v>236</v>
      </c>
      <c r="E39" s="22" t="s">
        <v>9</v>
      </c>
      <c r="F39" s="22" t="s">
        <v>23</v>
      </c>
      <c r="G39" s="22" t="s">
        <v>23</v>
      </c>
      <c r="H39" s="22" t="s">
        <v>23</v>
      </c>
      <c r="I39" s="22" t="s">
        <v>23</v>
      </c>
      <c r="J39" s="22" t="s">
        <v>23</v>
      </c>
      <c r="K39" s="22" t="s">
        <v>23</v>
      </c>
      <c r="L39" s="22" t="s">
        <v>23</v>
      </c>
      <c r="M39" s="22" t="s">
        <v>23</v>
      </c>
      <c r="N39" s="22" t="s">
        <v>23</v>
      </c>
      <c r="O39" s="22" t="s">
        <v>237</v>
      </c>
      <c r="P39" s="22" t="s">
        <v>238</v>
      </c>
      <c r="Q39" s="22"/>
    </row>
    <row r="40" spans="1:17" ht="100" x14ac:dyDescent="0.25">
      <c r="A40" s="22" t="s">
        <v>239</v>
      </c>
      <c r="B40" s="22" t="s">
        <v>23</v>
      </c>
      <c r="C40" s="22" t="s">
        <v>23</v>
      </c>
      <c r="D40" s="22" t="s">
        <v>240</v>
      </c>
      <c r="E40" s="22" t="s">
        <v>9</v>
      </c>
      <c r="F40" s="22" t="s">
        <v>23</v>
      </c>
      <c r="G40" s="22" t="s">
        <v>23</v>
      </c>
      <c r="H40" s="22" t="s">
        <v>23</v>
      </c>
      <c r="I40" s="22" t="s">
        <v>23</v>
      </c>
      <c r="J40" s="22" t="s">
        <v>23</v>
      </c>
      <c r="K40" s="22" t="s">
        <v>23</v>
      </c>
      <c r="L40" s="22" t="s">
        <v>23</v>
      </c>
      <c r="M40" s="22" t="s">
        <v>23</v>
      </c>
      <c r="N40" s="22" t="s">
        <v>23</v>
      </c>
      <c r="O40" s="27" t="s">
        <v>241</v>
      </c>
      <c r="P40" s="22" t="s">
        <v>238</v>
      </c>
      <c r="Q40" s="22"/>
    </row>
    <row r="41" spans="1:17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17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7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17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17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7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7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7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7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7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7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7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7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7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7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7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7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7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7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x14ac:dyDescent="0.25">
      <c r="O190" s="22"/>
    </row>
    <row r="191" spans="1:15" x14ac:dyDescent="0.25">
      <c r="O191" s="22"/>
    </row>
    <row r="192" spans="1:15" x14ac:dyDescent="0.25">
      <c r="O192" s="22"/>
    </row>
    <row r="193" spans="15:15" x14ac:dyDescent="0.25">
      <c r="O193" s="22"/>
    </row>
    <row r="194" spans="15:15" x14ac:dyDescent="0.25">
      <c r="O194" s="22"/>
    </row>
    <row r="195" spans="15:15" x14ac:dyDescent="0.25">
      <c r="O195" s="22"/>
    </row>
  </sheetData>
  <autoFilter ref="A1:Q40" xr:uid="{409AB4FB-B3A1-4263-9A4E-79659A422857}"/>
  <sortState xmlns:xlrd2="http://schemas.microsoft.com/office/spreadsheetml/2017/richdata2" ref="A3:Q32">
    <sortCondition ref="Q3:Q32"/>
  </sortState>
  <phoneticPr fontId="18" type="noConversion"/>
  <pageMargins left="0.7" right="0.7" top="0.75" bottom="0.75" header="0.3" footer="0.3"/>
  <pageSetup paperSize="9" orientation="portrait" horizontalDpi="360" verticalDpi="360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BDF2D73D90DB418AD37F554AD94FD0" ma:contentTypeVersion="1" ma:contentTypeDescription="Crear nuevo documento." ma:contentTypeScope="" ma:versionID="a3dd7d9ffd6b33b959dc54f63e715b46">
  <xsd:schema xmlns:xsd="http://www.w3.org/2001/XMLSchema" xmlns:xs="http://www.w3.org/2001/XMLSchema" xmlns:p="http://schemas.microsoft.com/office/2006/metadata/properties" xmlns:ns2="8a0a4788-06ca-437b-bfc6-ffe2f4a28eed" targetNamespace="http://schemas.microsoft.com/office/2006/metadata/properties" ma:root="true" ma:fieldsID="d57a313703f793972c19d0f6f39a7679" ns2:_="">
    <xsd:import namespace="8a0a4788-06ca-437b-bfc6-ffe2f4a28e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887BE-B031-4C96-BD60-0F0DF2DC4E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E4E146-6EBC-4B20-A57B-CD423100D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a4788-06ca-437b-bfc6-ffe2f4a28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B930EC-0BC0-44B3-B171-2DBB252B79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 por Entidad</vt:lpstr>
      <vt:lpstr>Datos Totales por Afiliado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Tarifas Sinpe Móvil entidades</dc:title>
  <dc:creator>QUINTERO MELENDEZ NIDIA PATRICIA</dc:creator>
  <cp:lastModifiedBy>QUINTERO MELENDEZ NIDIA PATRICIA</cp:lastModifiedBy>
  <dcterms:created xsi:type="dcterms:W3CDTF">2021-08-05T16:36:38Z</dcterms:created>
  <dcterms:modified xsi:type="dcterms:W3CDTF">2025-02-27T17:18:21Z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0x01010014BDF2D73D90DB418AD37F554AD94FD0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2023-01-11T14:16:22Z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c184c11f-83da-47aa-bd79-0000a1b725e6</vt:lpwstr>
  </property>
  <property fmtid="{D5CDD505-2E9C-101B-9397-08002B2CF9AE}" pid="9" name="MSIP_Label_b8b4be34-365a-4a68-b9fb-75c1b6874315_ContentBits">
    <vt:lpwstr>2</vt:lpwstr>
  </property>
</Properties>
</file>