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os Usuarios\quinteromn\Downloads\"/>
    </mc:Choice>
  </mc:AlternateContent>
  <xr:revisionPtr revIDLastSave="0" documentId="13_ncr:1_{087877CE-99DE-49BB-8F49-DB4FE3148CD4}" xr6:coauthVersionLast="47" xr6:coauthVersionMax="47" xr10:uidLastSave="{00000000-0000-0000-0000-000000000000}"/>
  <bookViews>
    <workbookView xWindow="-110" yWindow="-110" windowWidth="19420" windowHeight="10420" xr2:uid="{A43DED18-C515-4802-8D80-FD54DC18DCA3}"/>
  </bookViews>
  <sheets>
    <sheet name="Consulta por Entidad" sheetId="1" r:id="rId1"/>
    <sheet name="Datos Totales por Afiliado" sheetId="2" r:id="rId2"/>
  </sheets>
  <definedNames>
    <definedName name="_xlnm._FilterDatabase" localSheetId="1" hidden="1">'Datos Totales por Afiliado'!$A$1:$M$61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" i="1" l="1"/>
  <c r="F10" i="1"/>
  <c r="E10" i="1"/>
  <c r="D10" i="1"/>
  <c r="F9" i="1"/>
  <c r="E9" i="1"/>
  <c r="D9" i="1"/>
  <c r="F8" i="1"/>
  <c r="E8" i="1"/>
  <c r="D8" i="1"/>
  <c r="F7" i="1"/>
  <c r="E7" i="1"/>
  <c r="D7" i="1"/>
</calcChain>
</file>

<file path=xl/sharedStrings.xml><?xml version="1.0" encoding="utf-8"?>
<sst xmlns="http://schemas.openxmlformats.org/spreadsheetml/2006/main" count="830" uniqueCount="187">
  <si>
    <t>Entidad</t>
  </si>
  <si>
    <t>Canal Banca Móvil (app)</t>
  </si>
  <si>
    <t>Ventanilla</t>
  </si>
  <si>
    <t>Call Center</t>
  </si>
  <si>
    <t>Horario</t>
  </si>
  <si>
    <t>Horario Banca Móvil</t>
  </si>
  <si>
    <t xml:space="preserve">Canales </t>
  </si>
  <si>
    <t>Banca Móvil - app</t>
  </si>
  <si>
    <t>Seleccione el afiliado</t>
  </si>
  <si>
    <t>Sin Costo</t>
  </si>
  <si>
    <t>Ubique su entidad</t>
  </si>
  <si>
    <t>205 - Asociación Solidarista de Empleados de la CCSS - ASECCSS</t>
  </si>
  <si>
    <t>Todos los días del año, 24 horas</t>
  </si>
  <si>
    <t>Comisión</t>
  </si>
  <si>
    <t>500 colones</t>
  </si>
  <si>
    <t>Si, lo ofrece</t>
  </si>
  <si>
    <t>No,  lo ofrece</t>
  </si>
  <si>
    <t xml:space="preserve"> -</t>
  </si>
  <si>
    <t>Según Horario de la sucursal</t>
  </si>
  <si>
    <t xml:space="preserve"> - </t>
  </si>
  <si>
    <t>Observaciones</t>
  </si>
  <si>
    <t>Lo ofrece por el canal</t>
  </si>
  <si>
    <t>800 colones</t>
  </si>
  <si>
    <t>No, lo ofrece</t>
  </si>
  <si>
    <t>207 - Asociación Solidarista Empleados del BNCR - ASEBANACIO</t>
  </si>
  <si>
    <t>Pagos Inmediatos</t>
  </si>
  <si>
    <t>US$3,00</t>
  </si>
  <si>
    <t xml:space="preserve">De lunes a Viernes:
 8:00 am a 3:00 pm </t>
  </si>
  <si>
    <t>US$10,00</t>
  </si>
  <si>
    <t>104- Banco Davivienda</t>
  </si>
  <si>
    <t>De lunes a Viernes:
9:00 am a 5:00 pm
Sábados:
9:00 am a 12:00 medio día.
Centros Comerciales: 
Lunes a Sábado:
11:00 am a 6:00 pm</t>
  </si>
  <si>
    <t>107 - Banco BCT</t>
  </si>
  <si>
    <t>US$5.00 equivalente a colones el día de la transacción</t>
  </si>
  <si>
    <t>114 - Banco Lafise</t>
  </si>
  <si>
    <t xml:space="preserve">De lunes a Viernes 23 horas (menos 5:00 pm a 6:00 pm)
Sábados y Domingos: 24 horas </t>
  </si>
  <si>
    <t>US$4.00 / 2.360 colones</t>
  </si>
  <si>
    <t>116 - Promérica</t>
  </si>
  <si>
    <t>US2,75</t>
  </si>
  <si>
    <t>US$2,00</t>
  </si>
  <si>
    <t>120 - Banco Improsa</t>
  </si>
  <si>
    <t>123 - Banco Scotiabank</t>
  </si>
  <si>
    <t>Todos los días del año de 7:00 am a 9:00 pm</t>
  </si>
  <si>
    <t>US3,00</t>
  </si>
  <si>
    <t>De Lunes a Viernes
8:00 am a 5:00 pm</t>
  </si>
  <si>
    <t>US15,00</t>
  </si>
  <si>
    <t>125 - Banco Cathay</t>
  </si>
  <si>
    <t>US$2,00 / 1.250 colones</t>
  </si>
  <si>
    <t>US$3.00</t>
  </si>
  <si>
    <t>126 - Banco General C.R.</t>
  </si>
  <si>
    <t>Lunes a Viernes: 
8:00 am a 5:30 pm
Sábados:
9:00 am a 1:00 pm</t>
  </si>
  <si>
    <t>US3,00 / 1,800 colones</t>
  </si>
  <si>
    <t>Lunes a Viernes: 
9:00 am a 5:00 pm</t>
  </si>
  <si>
    <t>US$10,00 /5,000 colones</t>
  </si>
  <si>
    <t>US$5,00 / 2,500 colones</t>
  </si>
  <si>
    <t>127- Banco CMB CR</t>
  </si>
  <si>
    <t>Lunes a Viernes: 
8:00 am a 2:00 pm</t>
  </si>
  <si>
    <t>Plataforma electronica: CitiDirect Be Mobilie &amp; Tabled</t>
  </si>
  <si>
    <t>312 - Prival BanK (CR)</t>
  </si>
  <si>
    <t>Lunes a Viernes: 
8:30 am a 5:00 pm</t>
  </si>
  <si>
    <t>151 - Banco Nacional de Costa Rica</t>
  </si>
  <si>
    <t>161- Bano Popular y Desarrollo Comunal</t>
  </si>
  <si>
    <t>Lunes a Viernes - Oficina Diurna: 
8:30 am a 3:45 pm
Oficinas Vespertinas: 
1:00 pm a 7:00 pm</t>
  </si>
  <si>
    <t>6.000 colones</t>
  </si>
  <si>
    <t>Lunes a Viernes: 
8:00 am a 6:00 pm</t>
  </si>
  <si>
    <t>US$8,00 equivalente a colones</t>
  </si>
  <si>
    <t>811 -  Coocique</t>
  </si>
  <si>
    <t>813 - Coopealianza</t>
  </si>
  <si>
    <t>750 colones</t>
  </si>
  <si>
    <t>1.000 colones</t>
  </si>
  <si>
    <t>Lunes a Viernes: 
8:00 am a 5:00 pm. 
Sábados: 
8:00 am a 12:00 medio día</t>
  </si>
  <si>
    <t>1,000 colones</t>
  </si>
  <si>
    <t>1.500 colones</t>
  </si>
  <si>
    <t>814 - Coopenae</t>
  </si>
  <si>
    <t>816- Coopeservidores</t>
  </si>
  <si>
    <t>817 - Coope Ande 1</t>
  </si>
  <si>
    <t>Us$2,00 / 1.000 colones</t>
  </si>
  <si>
    <t>US$1,00 / 700 colones</t>
  </si>
  <si>
    <t>1,300 colones</t>
  </si>
  <si>
    <t>US$4,00 / 2.000 colones</t>
  </si>
  <si>
    <t>US$2.00 / 1.000 colones</t>
  </si>
  <si>
    <t>820 -Coopecaja</t>
  </si>
  <si>
    <t>821-Caja de Ande</t>
  </si>
  <si>
    <t>822 - Coopemep</t>
  </si>
  <si>
    <t>Sin costo</t>
  </si>
  <si>
    <t>Oficina Principal: 
Lunes a Viernes: 
8:00 am a 5:00 pm
Sábados: 
8:00 am a a 12:00 medio día
Sucursales: 
Según cada oficina</t>
  </si>
  <si>
    <t>Lunes a Viernes
8:00 am a 5:00 pm</t>
  </si>
  <si>
    <t>824 -Credecoop</t>
  </si>
  <si>
    <t>US$1.50 / 750 colones</t>
  </si>
  <si>
    <t>827 - Coopebanpo</t>
  </si>
  <si>
    <t>US$1,5</t>
  </si>
  <si>
    <t>US$5</t>
  </si>
  <si>
    <t>829 - Coopeamistad</t>
  </si>
  <si>
    <t>830 - Coopecar</t>
  </si>
  <si>
    <t>831 - Coopegrecia</t>
  </si>
  <si>
    <t>950 colones</t>
  </si>
  <si>
    <t>Lunes a Viernes
8:00 am a 6:00 pm</t>
  </si>
  <si>
    <t>Lunes a Viernes
8:00 am a 5:00 pm
Sábados
8:00 am a 4:00 pm</t>
  </si>
  <si>
    <t>Lunes a Viernes
7:45 am a 4:15 pm</t>
  </si>
  <si>
    <t>842 - Coopejudicial</t>
  </si>
  <si>
    <t>Lunes a Viernes
7:30 am a 4:30 pm</t>
  </si>
  <si>
    <t>846 - CoopeFYL</t>
  </si>
  <si>
    <t xml:space="preserve">845- Coopedetallistas </t>
  </si>
  <si>
    <t>833 -Coopeuna</t>
  </si>
  <si>
    <t>832 - Coopevegra</t>
  </si>
  <si>
    <t>304 - Financiera Cafsa</t>
  </si>
  <si>
    <t>310 - Financiera MultiMoney S.A.</t>
  </si>
  <si>
    <t>US$2,0 equivalente a colones, de acuerdo al tipo de cambio vigente</t>
  </si>
  <si>
    <t>Lunes a Viernes
8:00 am a 5:30 pm</t>
  </si>
  <si>
    <t>US$10 / 5.500 colones</t>
  </si>
  <si>
    <t>US$5,0 equivalente a colones, de acuerdo al tipo de cambio vigente</t>
  </si>
  <si>
    <t>321 - Financiera Multivalores</t>
  </si>
  <si>
    <t>322- Financiera Comeca</t>
  </si>
  <si>
    <t>326 - Financiera Desyfin</t>
  </si>
  <si>
    <t xml:space="preserve">US$2 / 1.000 </t>
  </si>
  <si>
    <t>Lunes a Viernes 
8:00 am a 5:00 pm</t>
  </si>
  <si>
    <t>Lunes a Viernes 
8:00 am a 5:30 pm</t>
  </si>
  <si>
    <t>Clientes: 5.700 
No Clientes: 5.700</t>
  </si>
  <si>
    <t>880 - Sociedad de Seguros de Vida del Magisterio Nac.</t>
  </si>
  <si>
    <t>890 - Junta Administradora UCR</t>
  </si>
  <si>
    <t>803 - Grupo Mutual Alajuela - La Vivienda</t>
  </si>
  <si>
    <t>804- Mutual Cartago</t>
  </si>
  <si>
    <t>US$2</t>
  </si>
  <si>
    <t>1.100 colones o su equivalente en dólares</t>
  </si>
  <si>
    <t xml:space="preserve">Lunes a Viernes
8:00 am a 7:00 pm
Sábados: 
8:00 am a 12:00 medio día </t>
  </si>
  <si>
    <t>2.800 o su equivalente en dólares</t>
  </si>
  <si>
    <t>353 - Trans Cash On Line S.A</t>
  </si>
  <si>
    <t>354 - JPC Solutions S.A.</t>
  </si>
  <si>
    <t>US$ 1,20 / 750 colones</t>
  </si>
  <si>
    <t>US$1</t>
  </si>
  <si>
    <t>556- BCT Valores</t>
  </si>
  <si>
    <t>574 - Mutual Valores Puesto Bolsa</t>
  </si>
  <si>
    <t>587- Popular Valores</t>
  </si>
  <si>
    <t>586 - BN-Valores</t>
  </si>
  <si>
    <t>Lunes a Viernes 
8:15 am a 5:30 pm</t>
  </si>
  <si>
    <t>Plataforma electrónica: CitiDirec Be</t>
  </si>
  <si>
    <t>Lunes a Sábado : 
8:00 am a 7:00 pm</t>
  </si>
  <si>
    <t>Lunes a Jueves
8:00 am a 5:00 pm
Viernes
8:00 am a 4:00 pm</t>
  </si>
  <si>
    <t>Banca en Línea</t>
  </si>
  <si>
    <t>Banca en línea</t>
  </si>
  <si>
    <t>Horario Banca en Linea</t>
  </si>
  <si>
    <t>US$5,50</t>
  </si>
  <si>
    <t>US$20.00 / 13.000 colones, de acuerdo con la moneda de la cuenta.</t>
  </si>
  <si>
    <t>554 - Mercado de Valores C.R. Puesto de Bolsa</t>
  </si>
  <si>
    <t>Lunes a Viernes 
8:00 am a 4:00 pm</t>
  </si>
  <si>
    <t>152 - Banco de Costa Rica</t>
  </si>
  <si>
    <t>231 - Banco Internaciona - BICSA Panamá</t>
  </si>
  <si>
    <t>Todos los días del año. De Lunes a viernes el horario se suspende de 8:00 pm a 10:00 pm</t>
  </si>
  <si>
    <t>Cuando corresponda realizar mantenimiento a la plataforma informática, las labores se llevarán a cabo en la ventana horaria de las 22:00  horas hasta las 01:00 horas, lo cual será comunicado a los clientes oportunamente. Aplica al canal: Banca en Línea y Banca Móvil</t>
  </si>
  <si>
    <t>Cuando corresponda realizar mantenimiento a la plataforma informática, las labores se llevarán a cabo en la ventana horaria de las 22:00 horas hasta las 03:00 horas, lo cual será comunicado a los clientes oportunamente.</t>
  </si>
  <si>
    <r>
      <rPr>
        <b/>
        <sz val="10"/>
        <color theme="1"/>
        <rFont val="Century Gothic"/>
        <family val="2"/>
      </rPr>
      <t>Horario de mantenimiento:</t>
    </r>
    <r>
      <rPr>
        <sz val="10"/>
        <color theme="1"/>
        <rFont val="Century Gothic"/>
        <family val="2"/>
      </rPr>
      <t xml:space="preserve"> Los segundos lunes de cada mes en el horario de 22:00 a las 02:00 del segundo martes, se tendrá ventana de mantenimiento y no habrá prestación de ningún servicio SINPE entrantes o salientes.</t>
    </r>
  </si>
  <si>
    <t>900- Telédolar</t>
  </si>
  <si>
    <t>Persona Física: $1,5 o equivalente al tipo de cambio del día.
Conexión API: 1.000 colones</t>
  </si>
  <si>
    <t>Lunes a Sábados: 8:00 am a 6:00 pm 
Dominogs: 8:00 am a 5:00 pm</t>
  </si>
  <si>
    <t>Depósito 5 mil a 30 mil: 1.000 colones.
Depósito 30 mil a 300 mil: 1.500 colones.
Depósito 300 mil a 400 mil: 2.000 colones</t>
  </si>
  <si>
    <t>558 - Puesto de Bolsa Citi Valores</t>
  </si>
  <si>
    <t>Lunes a Viernes: 9:00 am a 5:00 pm</t>
  </si>
  <si>
    <t>409 - Ari Casa de Cambio</t>
  </si>
  <si>
    <t>US$10,00 / 5060 colones</t>
  </si>
  <si>
    <t>La Cooperativa no estará cobrando comisión por las operaciones en dólares.  Solamente se cobrarán comisiones para las transacciones en colones, según la tarifa del canal respetivo.</t>
  </si>
  <si>
    <t>Entre las 10:00 p.m. a 4:00 a.m. , en caso de ser necesario, se estaria programando el tiempo que se pueda dar para el  mantenimiento en la infraestructura tecnológica que soporta los servicios SINPE.</t>
  </si>
  <si>
    <t xml:space="preserve">US$3,00 </t>
  </si>
  <si>
    <t>US$5 / ¢2,750.00</t>
  </si>
  <si>
    <t xml:space="preserve">362 - Centrix Capital Holdings S.A </t>
  </si>
  <si>
    <t xml:space="preserve">2.650,45 ₡ (5 $) </t>
  </si>
  <si>
    <t>250 colones</t>
  </si>
  <si>
    <t>363 - Ponete Wiz S.A.</t>
  </si>
  <si>
    <t>US$4,00 equivalente a colones el día de la transacción</t>
  </si>
  <si>
    <t>102- BAC</t>
  </si>
  <si>
    <t>US$3,00 o su equivalente en colones</t>
  </si>
  <si>
    <t>US$10,00 o su equivalente en colones</t>
  </si>
  <si>
    <t>351- Zimplifica S.A.</t>
  </si>
  <si>
    <t>Todos los dias del año, 24 horas</t>
  </si>
  <si>
    <t>₡1.000</t>
  </si>
  <si>
    <t>903 - Viral Media</t>
  </si>
  <si>
    <t xml:space="preserve">₡2.650,45  (5 $) </t>
  </si>
  <si>
    <t>US$2,5 / 1.375 colones</t>
  </si>
  <si>
    <t>US$10,00 equivalmente a colones</t>
  </si>
  <si>
    <t xml:space="preserve">De Lunes a Viernes:
9:00 am a 4:30 pm </t>
  </si>
  <si>
    <t>Persona Física y Jurídica: US$3,00 /  ₡1.800,00</t>
  </si>
  <si>
    <t xml:space="preserve">Persona Física: 
US$10,00 o/ ₡5.500,00
Persona Jurídica:
US$30,00 / ₡16.500,00
</t>
  </si>
  <si>
    <t>600 colones</t>
  </si>
  <si>
    <t>US$10</t>
  </si>
  <si>
    <t>825 - CoopesanRamón</t>
  </si>
  <si>
    <t>De lunes a viernes de 8:00 am a 5:00 pm 
Sábado de 8:00 am a 12:00 medio día</t>
  </si>
  <si>
    <t>$2,00</t>
  </si>
  <si>
    <t>Lunes a Viernes:
8:00 am a 4:15 pm
Sábado: 8:00 am a 11:30 am</t>
  </si>
  <si>
    <t>2,250 colones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</si>
</sst>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₡&quot;#,##0.00;[Red]\-&quot;₡&quot;#,##0.00"/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8"/>
      <color theme="1"/>
      <name val="Century Gothic"/>
      <family val="2"/>
    </font>
    <font>
      <sz val="12"/>
      <color theme="1"/>
      <name val="Century Gothic"/>
      <family val="2"/>
    </font>
    <font>
      <sz val="11"/>
      <name val="Century Gothic"/>
      <family val="2"/>
    </font>
    <font>
      <b/>
      <sz val="12"/>
      <color theme="0"/>
      <name val="Century Gothic"/>
      <family val="2"/>
    </font>
    <font>
      <sz val="16"/>
      <color theme="0" tint="-0.499984740745262"/>
      <name val="STFangsong"/>
      <charset val="134"/>
    </font>
    <font>
      <sz val="16"/>
      <color theme="0" tint="-0.499984740745262"/>
      <name val="Script MT Bold"/>
      <family val="4"/>
    </font>
    <font>
      <sz val="16"/>
      <color theme="0" tint="-0.499984740745262"/>
      <name val="Monotype Corsiva"/>
      <family val="4"/>
    </font>
    <font>
      <b/>
      <sz val="11"/>
      <color theme="4" tint="-0.499984740745262"/>
      <name val="Century Gothic"/>
      <family val="2"/>
    </font>
    <font>
      <b/>
      <sz val="28"/>
      <color theme="1"/>
      <name val="Century Gothic"/>
      <family val="2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sz val="14"/>
      <color theme="4" tint="-0.499984740745262"/>
      <name val="Century Gothic"/>
      <family val="2"/>
    </font>
    <font>
      <sz val="8"/>
      <name val="Calibri"/>
      <family val="2"/>
      <scheme val="minor"/>
    </font>
    <font>
      <b/>
      <sz val="16"/>
      <color theme="4" tint="-0.499984740745262"/>
      <name val="Century Gothic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8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6" fillId="2" borderId="1" xfId="0" applyFont="1" applyFill="1" applyBorder="1" applyAlignment="1">
      <alignment horizontal="center" vertical="center"/>
    </xf>
    <xf numFmtId="0" fontId="3" fillId="3" borderId="0" xfId="0" applyFont="1" applyFill="1"/>
    <xf numFmtId="0" fontId="1" fillId="3" borderId="0" xfId="0" applyFont="1" applyFill="1"/>
    <xf numFmtId="0" fontId="2" fillId="3" borderId="0" xfId="0" applyFont="1" applyFill="1"/>
    <xf numFmtId="0" fontId="10" fillId="3" borderId="0" xfId="0" applyFont="1" applyFill="1"/>
    <xf numFmtId="0" fontId="4" fillId="3" borderId="0" xfId="0" applyFont="1" applyFill="1" applyAlignment="1">
      <alignment horizont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1" fillId="3" borderId="0" xfId="0" applyFont="1" applyFill="1"/>
    <xf numFmtId="0" fontId="1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horizontal="justify" vertical="justify" wrapText="1"/>
    </xf>
    <xf numFmtId="0" fontId="14" fillId="0" borderId="0" xfId="0" applyFont="1"/>
    <xf numFmtId="0" fontId="15" fillId="3" borderId="0" xfId="0" applyFont="1" applyFill="1" applyProtection="1"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17" fillId="3" borderId="0" xfId="0" applyFont="1" applyFill="1" applyProtection="1">
      <protection locked="0"/>
    </xf>
    <xf numFmtId="0" fontId="1" fillId="4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justify" wrapText="1"/>
    </xf>
    <xf numFmtId="8" fontId="14" fillId="0" borderId="0" xfId="0" applyNumberFormat="1" applyFont="1" applyAlignment="1">
      <alignment horizontal="justify" vertical="justify" wrapText="1"/>
    </xf>
    <xf numFmtId="0" fontId="5" fillId="3" borderId="0" xfId="0" applyFont="1" applyFill="1" applyAlignment="1">
      <alignment horizontal="left" wrapText="1"/>
    </xf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2">
    <cellStyle name="Millares 2" xfId="1" xr:uid="{41090551-1B66-4703-9C94-3BF811A36B1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6</xdr:row>
      <xdr:rowOff>438151</xdr:rowOff>
    </xdr:from>
    <xdr:to>
      <xdr:col>1</xdr:col>
      <xdr:colOff>2933701</xdr:colOff>
      <xdr:row>7</xdr:row>
      <xdr:rowOff>10467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BB06B0-99B0-43DD-84D0-EC461E3C6AD2}"/>
            </a:ext>
          </a:extLst>
        </xdr:cNvPr>
        <xdr:cNvSpPr txBox="1"/>
      </xdr:nvSpPr>
      <xdr:spPr>
        <a:xfrm>
          <a:off x="388328" y="2018673"/>
          <a:ext cx="2838450" cy="1048168"/>
        </a:xfrm>
        <a:prstGeom prst="rect">
          <a:avLst/>
        </a:prstGeom>
        <a:solidFill>
          <a:schemeClr val="accent1">
            <a:lumMod val="5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chemeClr val="bg1"/>
              </a:solidFill>
              <a:latin typeface="Century Gothic" panose="020B0502020202020204" pitchFamily="34" charset="0"/>
            </a:rPr>
            <a:t>Consulte en</a:t>
          </a:r>
          <a:r>
            <a:rPr lang="en-US" sz="1100" baseline="0">
              <a:solidFill>
                <a:schemeClr val="bg1"/>
              </a:solidFill>
              <a:latin typeface="Century Gothic" panose="020B0502020202020204" pitchFamily="34" charset="0"/>
            </a:rPr>
            <a:t> la entidad de su preferencia , </a:t>
          </a:r>
        </a:p>
        <a:p>
          <a:r>
            <a:rPr lang="en-US" sz="1100" baseline="0">
              <a:solidFill>
                <a:schemeClr val="bg1"/>
              </a:solidFill>
              <a:latin typeface="Century Gothic" panose="020B0502020202020204" pitchFamily="34" charset="0"/>
            </a:rPr>
            <a:t>los horarios, costos y canales que les ofrecen para el servicio de Pagos Inmediatos - transferencias en tiempo real.</a:t>
          </a:r>
        </a:p>
        <a:p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  <a:p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  <a:p>
          <a:endParaRPr lang="en-US" sz="1100">
            <a:solidFill>
              <a:schemeClr val="bg1"/>
            </a:solidFill>
            <a:latin typeface="Century Gothic" panose="020B0502020202020204" pitchFamily="34" charset="0"/>
          </a:endParaRPr>
        </a:p>
      </xdr:txBody>
    </xdr:sp>
    <xdr:clientData/>
  </xdr:twoCellAnchor>
  <xdr:twoCellAnchor>
    <xdr:from>
      <xdr:col>1</xdr:col>
      <xdr:colOff>2052084</xdr:colOff>
      <xdr:row>3</xdr:row>
      <xdr:rowOff>82693</xdr:rowOff>
    </xdr:from>
    <xdr:to>
      <xdr:col>1</xdr:col>
      <xdr:colOff>2888902</xdr:colOff>
      <xdr:row>5</xdr:row>
      <xdr:rowOff>38099</xdr:rowOff>
    </xdr:to>
    <xdr:sp macro="" textlink="">
      <xdr:nvSpPr>
        <xdr:cNvPr id="3" name="Flecha: hacia la izquierda 2">
          <a:extLst>
            <a:ext uri="{FF2B5EF4-FFF2-40B4-BE49-F238E27FC236}">
              <a16:creationId xmlns:a16="http://schemas.microsoft.com/office/drawing/2014/main" id="{AC0D3ADD-1A23-4C40-9E78-4AE47C561A21}"/>
            </a:ext>
          </a:extLst>
        </xdr:cNvPr>
        <xdr:cNvSpPr/>
      </xdr:nvSpPr>
      <xdr:spPr>
        <a:xfrm flipH="1">
          <a:off x="2345161" y="595578"/>
          <a:ext cx="836818" cy="447356"/>
        </a:xfrm>
        <a:prstGeom prst="leftArrow">
          <a:avLst/>
        </a:prstGeom>
        <a:solidFill>
          <a:schemeClr val="tx2"/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02DF-C90F-492A-9213-8F154E5E07A1}">
  <dimension ref="A1:K24"/>
  <sheetViews>
    <sheetView showGridLines="0" tabSelected="1" topLeftCell="A2" zoomScale="85" zoomScaleNormal="85" workbookViewId="0">
      <selection activeCell="D4" sqref="A4:D9"/>
    </sheetView>
  </sheetViews>
  <sheetFormatPr baseColWidth="10" defaultColWidth="0" defaultRowHeight="13.5" zeroHeight="1" x14ac:dyDescent="0.25"/>
  <cols>
    <col min="1" max="1" width="4.453125" style="1" customWidth="1"/>
    <col min="2" max="2" width="45.1796875" style="1" customWidth="1"/>
    <col min="3" max="3" width="32" style="1" customWidth="1"/>
    <col min="4" max="4" width="30.26953125" style="1" customWidth="1"/>
    <col min="5" max="6" width="35.453125" style="1" customWidth="1"/>
    <col min="7" max="7" width="55.26953125" style="1" customWidth="1"/>
    <col min="8" max="8" width="11.453125" style="1" customWidth="1"/>
    <col min="9" max="9" width="2.1796875" style="1" customWidth="1"/>
    <col min="10" max="11" width="0" style="1" hidden="1" customWidth="1"/>
    <col min="12" max="16384" width="11.453125" style="1" hidden="1"/>
  </cols>
  <sheetData>
    <row r="1" spans="2:8" ht="6.75" hidden="1" customHeight="1" x14ac:dyDescent="0.25"/>
    <row r="2" spans="2:8" s="3" customFormat="1" ht="40.5" customHeight="1" x14ac:dyDescent="0.65">
      <c r="B2" s="16" t="s">
        <v>25</v>
      </c>
      <c r="C2" s="9"/>
      <c r="D2" s="9"/>
      <c r="E2" s="9"/>
      <c r="F2" s="9"/>
      <c r="G2" s="9"/>
      <c r="H2" s="9"/>
    </row>
    <row r="3" spans="2:8" hidden="1" x14ac:dyDescent="0.25">
      <c r="B3" s="10"/>
      <c r="C3" s="10"/>
      <c r="D3" s="10"/>
      <c r="E3" s="10"/>
      <c r="F3" s="10"/>
      <c r="G3" s="10"/>
      <c r="H3" s="10"/>
    </row>
    <row r="4" spans="2:8" s="2" customFormat="1" ht="31.5" customHeight="1" x14ac:dyDescent="0.35">
      <c r="B4" s="11"/>
      <c r="C4" s="22" t="s">
        <v>8</v>
      </c>
      <c r="D4" s="24" t="s">
        <v>10</v>
      </c>
      <c r="E4" s="12"/>
      <c r="F4" s="12"/>
      <c r="G4" s="12"/>
      <c r="H4" s="11"/>
    </row>
    <row r="5" spans="2:8" ht="7.5" customHeight="1" x14ac:dyDescent="0.25">
      <c r="B5" s="10"/>
      <c r="C5" s="10"/>
      <c r="D5" s="10"/>
      <c r="E5" s="10"/>
      <c r="F5" s="10"/>
      <c r="G5" s="10"/>
      <c r="H5" s="10"/>
    </row>
    <row r="6" spans="2:8" s="4" customFormat="1" ht="45" customHeight="1" x14ac:dyDescent="0.35">
      <c r="B6" s="13"/>
      <c r="C6" s="8" t="s">
        <v>6</v>
      </c>
      <c r="D6" s="8" t="s">
        <v>21</v>
      </c>
      <c r="E6" s="8" t="s">
        <v>4</v>
      </c>
      <c r="F6" s="8" t="s">
        <v>13</v>
      </c>
      <c r="G6" s="23" t="s">
        <v>20</v>
      </c>
      <c r="H6" s="13"/>
    </row>
    <row r="7" spans="2:8" ht="116.25" customHeight="1" x14ac:dyDescent="0.25">
      <c r="B7" s="10"/>
      <c r="C7" s="14" t="s">
        <v>137</v>
      </c>
      <c r="D7" s="15">
        <f>VLOOKUP($D$4,'Datos Totales por Afiliado'!A1:M103,2,0)</f>
        <v>0</v>
      </c>
      <c r="E7" s="15">
        <f>VLOOKUP($D$4,'Datos Totales por Afiliado'!A1:M103,3,0)</f>
        <v>0</v>
      </c>
      <c r="F7" s="15">
        <f>VLOOKUP($D$4,'Datos Totales por Afiliado'!A1:M103,4,0)</f>
        <v>0</v>
      </c>
      <c r="G7" s="29">
        <f>VLOOKUP($D$4,'Datos Totales por Afiliado'!A1:N103,14,0)</f>
        <v>0</v>
      </c>
      <c r="H7" s="10"/>
    </row>
    <row r="8" spans="2:8" ht="93.75" customHeight="1" x14ac:dyDescent="0.25">
      <c r="B8" s="10"/>
      <c r="C8" s="14" t="s">
        <v>7</v>
      </c>
      <c r="D8" s="15">
        <f>VLOOKUP($D$4,'Datos Totales por Afiliado'!A1:M103,5,0)</f>
        <v>0</v>
      </c>
      <c r="E8" s="25">
        <f>VLOOKUP($D$4,'Datos Totales por Afiliado'!A1:M103,6,0)</f>
        <v>0</v>
      </c>
      <c r="F8" s="15">
        <f>VLOOKUP($D$4,'Datos Totales por Afiliado'!A1:M103,7,0)</f>
        <v>0</v>
      </c>
      <c r="G8" s="30"/>
      <c r="H8" s="10"/>
    </row>
    <row r="9" spans="2:8" ht="131.25" customHeight="1" x14ac:dyDescent="0.25">
      <c r="B9" s="10"/>
      <c r="C9" s="14" t="s">
        <v>2</v>
      </c>
      <c r="D9" s="15">
        <f>VLOOKUP($D$4,'Datos Totales por Afiliado'!A1:M103,8,0)</f>
        <v>0</v>
      </c>
      <c r="E9" s="15">
        <f>VLOOKUP($D$4,'Datos Totales por Afiliado'!A1:M103,9,0)</f>
        <v>0</v>
      </c>
      <c r="F9" s="15">
        <f>VLOOKUP($D$4,'Datos Totales por Afiliado'!A1:M103,10,0)</f>
        <v>0</v>
      </c>
      <c r="G9" s="30"/>
      <c r="H9" s="10"/>
    </row>
    <row r="10" spans="2:8" ht="73.5" customHeight="1" x14ac:dyDescent="0.25">
      <c r="B10" s="10"/>
      <c r="C10" s="14" t="s">
        <v>3</v>
      </c>
      <c r="D10" s="15">
        <f>VLOOKUP($D$4,'Datos Totales por Afiliado'!A1:M103,11,0)</f>
        <v>0</v>
      </c>
      <c r="E10" s="15">
        <f>VLOOKUP($D$4,'Datos Totales por Afiliado'!A1:M103,12,0)</f>
        <v>0</v>
      </c>
      <c r="F10" s="15">
        <f>VLOOKUP($D$4,'Datos Totales por Afiliado'!A1:M103,13,0)</f>
        <v>0</v>
      </c>
      <c r="G10" s="31"/>
      <c r="H10" s="10"/>
    </row>
    <row r="11" spans="2:8" ht="59.25" customHeight="1" x14ac:dyDescent="0.25">
      <c r="B11" s="28"/>
      <c r="C11" s="28"/>
      <c r="D11" s="28"/>
      <c r="E11" s="28"/>
      <c r="F11" s="28"/>
      <c r="G11" s="28"/>
      <c r="H11" s="10"/>
    </row>
    <row r="12" spans="2:8" ht="9" customHeight="1" x14ac:dyDescent="0.25"/>
    <row r="13" spans="2:8" x14ac:dyDescent="0.25"/>
    <row r="14" spans="2:8" x14ac:dyDescent="0.25"/>
    <row r="15" spans="2:8" x14ac:dyDescent="0.25"/>
    <row r="16" spans="2:8" ht="20.5" hidden="1" x14ac:dyDescent="0.45">
      <c r="B16" s="6"/>
    </row>
    <row r="17" spans="2:2" ht="21" hidden="1" x14ac:dyDescent="0.5">
      <c r="B17" s="7"/>
    </row>
    <row r="18" spans="2:2" ht="20.5" hidden="1" x14ac:dyDescent="0.45">
      <c r="B18" s="5"/>
    </row>
    <row r="19" spans="2:2" x14ac:dyDescent="0.25"/>
    <row r="20" spans="2:2" x14ac:dyDescent="0.25"/>
    <row r="24" spans="2:2" x14ac:dyDescent="0.25"/>
  </sheetData>
  <mergeCells count="2">
    <mergeCell ref="B11:G11"/>
    <mergeCell ref="G7:G10"/>
  </mergeCells>
  <pageMargins left="0.7" right="0.7" top="0.75" bottom="0.75" header="0.3" footer="0.3"/>
  <pageSetup paperSize="9" orientation="portrait" horizontalDpi="90" verticalDpi="90" r:id="rId1"/>
  <headerFooter>
    <oddFooter>&amp;C&amp;1#&amp;"Calibri"&amp;10&amp;K000000Uso Interno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8783DA-8D12-4AB2-8FD5-81C4DAE3BA85}">
          <x14:formula1>
            <xm:f>'Datos Totales por Afiliado'!$A$2:$A$159</xm:f>
          </x14:formula1>
          <xm:sqref>D4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9AB4FB-B3A1-4263-9A4E-79659A422857}">
  <dimension ref="A1:O168"/>
  <sheetViews>
    <sheetView zoomScaleNormal="100" workbookViewId="0">
      <pane ySplit="1" topLeftCell="A3" activePane="bottomLeft" state="frozen"/>
      <selection pane="bottomLeft" activeCell="J62" sqref="J62"/>
    </sheetView>
  </sheetViews>
  <sheetFormatPr baseColWidth="10" defaultColWidth="11.453125" defaultRowHeight="12.5" x14ac:dyDescent="0.25"/>
  <cols>
    <col min="1" max="1" width="19.1796875" style="21" customWidth="1"/>
    <col min="2" max="2" width="16.453125" style="21" customWidth="1"/>
    <col min="3" max="4" width="15.453125" style="21" customWidth="1"/>
    <col min="5" max="6" width="13.54296875" style="21" customWidth="1"/>
    <col min="7" max="7" width="19.81640625" style="21" customWidth="1"/>
    <col min="8" max="8" width="12.7265625" style="21" customWidth="1"/>
    <col min="9" max="10" width="18.54296875" style="21" customWidth="1"/>
    <col min="11" max="11" width="8.54296875" style="21" customWidth="1"/>
    <col min="12" max="12" width="12.453125" style="21" customWidth="1"/>
    <col min="13" max="13" width="12.7265625" style="21" customWidth="1"/>
    <col min="14" max="14" width="18.7265625" style="21" customWidth="1"/>
    <col min="15" max="16384" width="11.453125" style="21"/>
  </cols>
  <sheetData>
    <row r="1" spans="1:15" s="19" customFormat="1" ht="25" x14ac:dyDescent="0.25">
      <c r="A1" s="17" t="s">
        <v>0</v>
      </c>
      <c r="B1" s="18" t="s">
        <v>138</v>
      </c>
      <c r="C1" s="18" t="s">
        <v>139</v>
      </c>
      <c r="D1" s="18" t="s">
        <v>13</v>
      </c>
      <c r="E1" s="18" t="s">
        <v>1</v>
      </c>
      <c r="F1" s="18" t="s">
        <v>5</v>
      </c>
      <c r="G1" s="18" t="s">
        <v>13</v>
      </c>
      <c r="H1" s="18" t="s">
        <v>2</v>
      </c>
      <c r="I1" s="18" t="s">
        <v>4</v>
      </c>
      <c r="J1" s="18" t="s">
        <v>13</v>
      </c>
      <c r="K1" s="18" t="s">
        <v>3</v>
      </c>
      <c r="L1" s="18" t="s">
        <v>4</v>
      </c>
      <c r="M1" s="18" t="s">
        <v>13</v>
      </c>
      <c r="N1" s="18" t="s">
        <v>20</v>
      </c>
      <c r="O1" s="21"/>
    </row>
    <row r="2" spans="1:15" x14ac:dyDescent="0.25">
      <c r="A2" s="20" t="s">
        <v>10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</row>
    <row r="3" spans="1:15" ht="50" x14ac:dyDescent="0.25">
      <c r="A3" s="20" t="s">
        <v>11</v>
      </c>
      <c r="B3" s="20" t="s">
        <v>15</v>
      </c>
      <c r="C3" s="20" t="s">
        <v>12</v>
      </c>
      <c r="D3" s="20" t="s">
        <v>67</v>
      </c>
      <c r="E3" s="20" t="s">
        <v>16</v>
      </c>
      <c r="F3" s="26" t="s">
        <v>17</v>
      </c>
      <c r="G3" s="26" t="s">
        <v>17</v>
      </c>
      <c r="H3" s="20" t="s">
        <v>15</v>
      </c>
      <c r="I3" s="20" t="s">
        <v>18</v>
      </c>
      <c r="J3" s="20" t="s">
        <v>186</v>
      </c>
      <c r="K3" s="20" t="s">
        <v>23</v>
      </c>
      <c r="L3" s="20" t="s">
        <v>19</v>
      </c>
      <c r="M3" s="20"/>
      <c r="N3" s="20" t="s">
        <v>17</v>
      </c>
    </row>
    <row r="4" spans="1:15" ht="62.5" x14ac:dyDescent="0.25">
      <c r="A4" s="20" t="s">
        <v>24</v>
      </c>
      <c r="B4" s="20" t="s">
        <v>15</v>
      </c>
      <c r="C4" s="20" t="s">
        <v>12</v>
      </c>
      <c r="D4" s="20" t="s">
        <v>22</v>
      </c>
      <c r="E4" s="20" t="s">
        <v>15</v>
      </c>
      <c r="F4" s="20" t="s">
        <v>12</v>
      </c>
      <c r="G4" s="20" t="s">
        <v>22</v>
      </c>
      <c r="H4" s="20" t="s">
        <v>23</v>
      </c>
      <c r="I4" s="20" t="s">
        <v>19</v>
      </c>
      <c r="J4" s="20" t="s">
        <v>19</v>
      </c>
      <c r="K4" s="20" t="s">
        <v>23</v>
      </c>
      <c r="L4" s="20" t="s">
        <v>19</v>
      </c>
      <c r="M4" s="20" t="s">
        <v>19</v>
      </c>
      <c r="N4" s="20" t="s">
        <v>19</v>
      </c>
    </row>
    <row r="5" spans="1:15" ht="37.5" x14ac:dyDescent="0.25">
      <c r="A5" s="20" t="s">
        <v>167</v>
      </c>
      <c r="B5" s="20" t="s">
        <v>15</v>
      </c>
      <c r="C5" s="20" t="s">
        <v>12</v>
      </c>
      <c r="D5" s="20" t="s">
        <v>168</v>
      </c>
      <c r="E5" s="20" t="s">
        <v>15</v>
      </c>
      <c r="F5" s="20" t="s">
        <v>12</v>
      </c>
      <c r="G5" s="20" t="s">
        <v>168</v>
      </c>
      <c r="H5" s="20" t="s">
        <v>15</v>
      </c>
      <c r="I5" s="20" t="s">
        <v>27</v>
      </c>
      <c r="J5" s="20" t="s">
        <v>169</v>
      </c>
      <c r="K5" s="20" t="s">
        <v>23</v>
      </c>
      <c r="L5" s="20" t="s">
        <v>19</v>
      </c>
      <c r="M5" s="20" t="s">
        <v>19</v>
      </c>
      <c r="N5" s="20" t="s">
        <v>19</v>
      </c>
    </row>
    <row r="6" spans="1:15" ht="112.5" x14ac:dyDescent="0.25">
      <c r="A6" s="20" t="s">
        <v>29</v>
      </c>
      <c r="B6" s="20" t="s">
        <v>15</v>
      </c>
      <c r="C6" s="20" t="s">
        <v>12</v>
      </c>
      <c r="D6" s="20" t="s">
        <v>178</v>
      </c>
      <c r="E6" s="20" t="s">
        <v>15</v>
      </c>
      <c r="F6" s="20" t="s">
        <v>12</v>
      </c>
      <c r="G6" s="20" t="s">
        <v>178</v>
      </c>
      <c r="H6" s="20" t="s">
        <v>15</v>
      </c>
      <c r="I6" s="20" t="s">
        <v>30</v>
      </c>
      <c r="J6" s="20" t="s">
        <v>179</v>
      </c>
      <c r="K6" s="20" t="s">
        <v>23</v>
      </c>
      <c r="L6" s="20" t="s">
        <v>17</v>
      </c>
      <c r="M6" s="20" t="s">
        <v>19</v>
      </c>
      <c r="N6" s="20" t="s">
        <v>19</v>
      </c>
    </row>
    <row r="7" spans="1:15" ht="62.5" x14ac:dyDescent="0.25">
      <c r="A7" s="20" t="s">
        <v>31</v>
      </c>
      <c r="B7" s="20" t="s">
        <v>15</v>
      </c>
      <c r="C7" s="20" t="s">
        <v>12</v>
      </c>
      <c r="D7" s="20" t="s">
        <v>32</v>
      </c>
      <c r="E7" s="20" t="s">
        <v>15</v>
      </c>
      <c r="F7" s="20" t="s">
        <v>12</v>
      </c>
      <c r="G7" s="20" t="s">
        <v>32</v>
      </c>
      <c r="H7" s="20" t="s">
        <v>15</v>
      </c>
      <c r="I7" s="20" t="s">
        <v>177</v>
      </c>
      <c r="J7" s="20" t="s">
        <v>141</v>
      </c>
      <c r="K7" s="20" t="s">
        <v>23</v>
      </c>
      <c r="L7" s="20" t="s">
        <v>17</v>
      </c>
      <c r="M7" s="20" t="s">
        <v>19</v>
      </c>
      <c r="N7" s="20" t="s">
        <v>19</v>
      </c>
    </row>
    <row r="8" spans="1:15" ht="100" x14ac:dyDescent="0.25">
      <c r="A8" s="20" t="s">
        <v>33</v>
      </c>
      <c r="B8" s="20" t="s">
        <v>15</v>
      </c>
      <c r="C8" s="20" t="s">
        <v>34</v>
      </c>
      <c r="D8" s="20" t="s">
        <v>35</v>
      </c>
      <c r="E8" s="20" t="s">
        <v>15</v>
      </c>
      <c r="F8" s="20" t="s">
        <v>34</v>
      </c>
      <c r="G8" s="20" t="s">
        <v>35</v>
      </c>
      <c r="H8" s="20" t="s">
        <v>15</v>
      </c>
      <c r="I8" s="20" t="s">
        <v>18</v>
      </c>
      <c r="J8" s="20" t="s">
        <v>157</v>
      </c>
      <c r="K8" s="20" t="s">
        <v>23</v>
      </c>
      <c r="L8" s="20" t="s">
        <v>17</v>
      </c>
      <c r="M8" s="20" t="s">
        <v>19</v>
      </c>
      <c r="N8" s="20" t="s">
        <v>19</v>
      </c>
    </row>
    <row r="9" spans="1:15" ht="37.5" x14ac:dyDescent="0.25">
      <c r="A9" s="20" t="s">
        <v>36</v>
      </c>
      <c r="B9" s="20" t="s">
        <v>15</v>
      </c>
      <c r="C9" s="20" t="s">
        <v>12</v>
      </c>
      <c r="D9" s="20" t="s">
        <v>37</v>
      </c>
      <c r="E9" s="20" t="s">
        <v>15</v>
      </c>
      <c r="F9" s="20" t="s">
        <v>12</v>
      </c>
      <c r="G9" s="20" t="s">
        <v>38</v>
      </c>
      <c r="H9" s="20" t="s">
        <v>15</v>
      </c>
      <c r="I9" s="20" t="s">
        <v>18</v>
      </c>
      <c r="J9" s="20" t="s">
        <v>28</v>
      </c>
      <c r="K9" s="20" t="s">
        <v>23</v>
      </c>
      <c r="L9" s="20" t="s">
        <v>17</v>
      </c>
      <c r="M9" s="20" t="s">
        <v>19</v>
      </c>
      <c r="N9" s="20" t="s">
        <v>19</v>
      </c>
    </row>
    <row r="10" spans="1:15" ht="50" x14ac:dyDescent="0.25">
      <c r="A10" s="20" t="s">
        <v>39</v>
      </c>
      <c r="B10" s="20" t="s">
        <v>15</v>
      </c>
      <c r="C10" s="20" t="s">
        <v>41</v>
      </c>
      <c r="D10" s="20" t="s">
        <v>42</v>
      </c>
      <c r="E10" s="20" t="s">
        <v>15</v>
      </c>
      <c r="F10" s="20" t="s">
        <v>41</v>
      </c>
      <c r="G10" s="20" t="s">
        <v>26</v>
      </c>
      <c r="H10" s="20" t="s">
        <v>15</v>
      </c>
      <c r="I10" s="20" t="s">
        <v>43</v>
      </c>
      <c r="J10" s="20" t="s">
        <v>44</v>
      </c>
      <c r="K10" s="20" t="s">
        <v>23</v>
      </c>
      <c r="L10" s="20" t="s">
        <v>17</v>
      </c>
      <c r="M10" s="20" t="s">
        <v>19</v>
      </c>
      <c r="N10" s="20" t="s">
        <v>19</v>
      </c>
    </row>
    <row r="11" spans="1:15" ht="37.5" x14ac:dyDescent="0.25">
      <c r="A11" s="20" t="s">
        <v>40</v>
      </c>
      <c r="B11" s="20" t="s">
        <v>15</v>
      </c>
      <c r="C11" s="20" t="s">
        <v>12</v>
      </c>
      <c r="D11" s="20" t="s">
        <v>47</v>
      </c>
      <c r="E11" s="20" t="s">
        <v>15</v>
      </c>
      <c r="F11" s="20" t="s">
        <v>12</v>
      </c>
      <c r="G11" s="20" t="s">
        <v>47</v>
      </c>
      <c r="H11" s="20" t="s">
        <v>15</v>
      </c>
      <c r="I11" s="20" t="s">
        <v>18</v>
      </c>
      <c r="J11" s="20" t="s">
        <v>28</v>
      </c>
      <c r="K11" s="20" t="s">
        <v>23</v>
      </c>
      <c r="L11" s="20" t="s">
        <v>17</v>
      </c>
      <c r="M11" s="20" t="s">
        <v>19</v>
      </c>
      <c r="N11" s="20" t="s">
        <v>19</v>
      </c>
    </row>
    <row r="12" spans="1:15" ht="50" x14ac:dyDescent="0.25">
      <c r="A12" s="20" t="s">
        <v>45</v>
      </c>
      <c r="B12" s="20" t="s">
        <v>15</v>
      </c>
      <c r="C12" s="20" t="s">
        <v>12</v>
      </c>
      <c r="D12" s="20" t="s">
        <v>46</v>
      </c>
      <c r="E12" s="20" t="s">
        <v>15</v>
      </c>
      <c r="F12" s="20" t="s">
        <v>12</v>
      </c>
      <c r="G12" s="20" t="s">
        <v>46</v>
      </c>
      <c r="H12" s="20" t="s">
        <v>15</v>
      </c>
      <c r="I12" s="20" t="s">
        <v>49</v>
      </c>
      <c r="J12" s="20" t="s">
        <v>53</v>
      </c>
      <c r="K12" s="20" t="s">
        <v>23</v>
      </c>
      <c r="L12" s="20" t="s">
        <v>17</v>
      </c>
      <c r="M12" s="20" t="s">
        <v>19</v>
      </c>
      <c r="N12" s="20" t="s">
        <v>19</v>
      </c>
    </row>
    <row r="13" spans="1:15" ht="37.5" x14ac:dyDescent="0.25">
      <c r="A13" s="20" t="s">
        <v>48</v>
      </c>
      <c r="B13" s="20" t="s">
        <v>15</v>
      </c>
      <c r="C13" s="20" t="s">
        <v>12</v>
      </c>
      <c r="D13" s="20" t="s">
        <v>50</v>
      </c>
      <c r="E13" s="20" t="s">
        <v>15</v>
      </c>
      <c r="F13" s="20" t="s">
        <v>12</v>
      </c>
      <c r="G13" s="20" t="s">
        <v>50</v>
      </c>
      <c r="H13" s="20" t="s">
        <v>15</v>
      </c>
      <c r="I13" s="20" t="s">
        <v>51</v>
      </c>
      <c r="J13" s="20" t="s">
        <v>52</v>
      </c>
      <c r="K13" s="20" t="s">
        <v>23</v>
      </c>
      <c r="L13" s="20" t="s">
        <v>17</v>
      </c>
      <c r="M13" s="20" t="s">
        <v>19</v>
      </c>
      <c r="N13" s="20" t="s">
        <v>19</v>
      </c>
    </row>
    <row r="14" spans="1:15" ht="62.5" x14ac:dyDescent="0.25">
      <c r="A14" s="20" t="s">
        <v>54</v>
      </c>
      <c r="B14" s="20" t="s">
        <v>134</v>
      </c>
      <c r="C14" s="20" t="s">
        <v>55</v>
      </c>
      <c r="D14" s="20" t="s">
        <v>140</v>
      </c>
      <c r="E14" s="20" t="s">
        <v>56</v>
      </c>
      <c r="F14" s="20" t="s">
        <v>55</v>
      </c>
      <c r="G14" s="20" t="s">
        <v>140</v>
      </c>
      <c r="H14" s="20" t="s">
        <v>23</v>
      </c>
      <c r="I14" s="20" t="s">
        <v>19</v>
      </c>
      <c r="J14" s="20" t="s">
        <v>19</v>
      </c>
      <c r="K14" s="20" t="s">
        <v>23</v>
      </c>
      <c r="L14" s="20" t="s">
        <v>17</v>
      </c>
      <c r="M14" s="20" t="s">
        <v>19</v>
      </c>
      <c r="N14" s="20" t="s">
        <v>19</v>
      </c>
    </row>
    <row r="15" spans="1:15" ht="37.5" x14ac:dyDescent="0.25">
      <c r="A15" s="20" t="s">
        <v>57</v>
      </c>
      <c r="B15" s="20" t="s">
        <v>15</v>
      </c>
      <c r="C15" s="20" t="s">
        <v>12</v>
      </c>
      <c r="D15" s="20" t="s">
        <v>175</v>
      </c>
      <c r="E15" s="20" t="s">
        <v>16</v>
      </c>
      <c r="F15" s="20" t="s">
        <v>19</v>
      </c>
      <c r="G15" s="20" t="s">
        <v>19</v>
      </c>
      <c r="H15" s="20" t="s">
        <v>15</v>
      </c>
      <c r="I15" s="20" t="s">
        <v>58</v>
      </c>
      <c r="J15" s="20" t="s">
        <v>176</v>
      </c>
      <c r="K15" s="20" t="s">
        <v>23</v>
      </c>
      <c r="L15" s="20" t="s">
        <v>17</v>
      </c>
      <c r="M15" s="20" t="s">
        <v>19</v>
      </c>
      <c r="N15" s="20" t="s">
        <v>19</v>
      </c>
    </row>
    <row r="16" spans="1:15" ht="75" x14ac:dyDescent="0.25">
      <c r="A16" s="20" t="s">
        <v>59</v>
      </c>
      <c r="B16" s="20" t="s">
        <v>15</v>
      </c>
      <c r="C16" s="20" t="s">
        <v>12</v>
      </c>
      <c r="D16" s="20" t="s">
        <v>71</v>
      </c>
      <c r="E16" s="20" t="s">
        <v>15</v>
      </c>
      <c r="F16" s="20" t="s">
        <v>12</v>
      </c>
      <c r="G16" s="20" t="s">
        <v>71</v>
      </c>
      <c r="H16" s="20" t="s">
        <v>15</v>
      </c>
      <c r="I16" s="20" t="s">
        <v>61</v>
      </c>
      <c r="J16" s="20" t="s">
        <v>62</v>
      </c>
      <c r="K16" s="20" t="s">
        <v>23</v>
      </c>
      <c r="L16" s="20" t="s">
        <v>17</v>
      </c>
      <c r="M16" s="20" t="s">
        <v>19</v>
      </c>
      <c r="N16" s="20" t="s">
        <v>19</v>
      </c>
    </row>
    <row r="17" spans="1:14" ht="37.5" x14ac:dyDescent="0.25">
      <c r="A17" s="20" t="s">
        <v>144</v>
      </c>
      <c r="B17" s="20" t="s">
        <v>15</v>
      </c>
      <c r="C17" s="20" t="s">
        <v>12</v>
      </c>
      <c r="D17" s="20" t="s">
        <v>160</v>
      </c>
      <c r="E17" s="20" t="s">
        <v>15</v>
      </c>
      <c r="F17" s="20" t="s">
        <v>12</v>
      </c>
      <c r="G17" s="20" t="s">
        <v>160</v>
      </c>
      <c r="H17" s="20" t="s">
        <v>15</v>
      </c>
      <c r="I17" s="20" t="s">
        <v>63</v>
      </c>
      <c r="J17" s="20" t="s">
        <v>28</v>
      </c>
      <c r="K17" s="20" t="s">
        <v>23</v>
      </c>
      <c r="L17" s="20" t="s">
        <v>17</v>
      </c>
      <c r="M17" s="20" t="s">
        <v>19</v>
      </c>
      <c r="N17" s="20" t="s">
        <v>19</v>
      </c>
    </row>
    <row r="18" spans="1:14" ht="162.5" x14ac:dyDescent="0.25">
      <c r="A18" s="20" t="s">
        <v>60</v>
      </c>
      <c r="B18" s="20" t="s">
        <v>15</v>
      </c>
      <c r="C18" s="20" t="s">
        <v>12</v>
      </c>
      <c r="D18" s="20" t="s">
        <v>38</v>
      </c>
      <c r="E18" s="20" t="s">
        <v>15</v>
      </c>
      <c r="F18" s="20" t="s">
        <v>12</v>
      </c>
      <c r="G18" s="20" t="s">
        <v>38</v>
      </c>
      <c r="H18" s="20" t="s">
        <v>15</v>
      </c>
      <c r="I18" s="20" t="s">
        <v>18</v>
      </c>
      <c r="J18" s="20" t="s">
        <v>64</v>
      </c>
      <c r="K18" s="20" t="s">
        <v>23</v>
      </c>
      <c r="L18" s="20" t="s">
        <v>17</v>
      </c>
      <c r="M18" s="20" t="s">
        <v>19</v>
      </c>
      <c r="N18" s="20" t="s">
        <v>159</v>
      </c>
    </row>
    <row r="19" spans="1:14" ht="62.5" x14ac:dyDescent="0.25">
      <c r="A19" s="20" t="s">
        <v>65</v>
      </c>
      <c r="B19" s="20" t="s">
        <v>15</v>
      </c>
      <c r="C19" s="20" t="s">
        <v>12</v>
      </c>
      <c r="D19" s="20" t="s">
        <v>67</v>
      </c>
      <c r="E19" s="20" t="s">
        <v>15</v>
      </c>
      <c r="F19" s="20" t="s">
        <v>12</v>
      </c>
      <c r="G19" s="20" t="s">
        <v>67</v>
      </c>
      <c r="H19" s="20" t="s">
        <v>15</v>
      </c>
      <c r="I19" s="20" t="s">
        <v>69</v>
      </c>
      <c r="J19" s="20" t="s">
        <v>70</v>
      </c>
      <c r="K19" s="20" t="s">
        <v>15</v>
      </c>
      <c r="L19" s="20" t="s">
        <v>17</v>
      </c>
      <c r="M19" s="20" t="s">
        <v>19</v>
      </c>
      <c r="N19" s="20" t="s">
        <v>19</v>
      </c>
    </row>
    <row r="20" spans="1:14" ht="37.5" x14ac:dyDescent="0.25">
      <c r="A20" s="20" t="s">
        <v>66</v>
      </c>
      <c r="B20" s="20" t="s">
        <v>15</v>
      </c>
      <c r="C20" s="20" t="s">
        <v>12</v>
      </c>
      <c r="D20" s="20" t="s">
        <v>67</v>
      </c>
      <c r="E20" s="20" t="s">
        <v>15</v>
      </c>
      <c r="F20" s="20" t="s">
        <v>12</v>
      </c>
      <c r="G20" s="20" t="s">
        <v>164</v>
      </c>
      <c r="H20" s="20" t="s">
        <v>15</v>
      </c>
      <c r="I20" s="20" t="s">
        <v>18</v>
      </c>
      <c r="J20" s="20" t="s">
        <v>71</v>
      </c>
      <c r="K20" s="20" t="s">
        <v>23</v>
      </c>
      <c r="L20" s="20" t="s">
        <v>17</v>
      </c>
      <c r="M20" s="20" t="s">
        <v>19</v>
      </c>
      <c r="N20" s="20" t="s">
        <v>19</v>
      </c>
    </row>
    <row r="21" spans="1:14" ht="37.5" x14ac:dyDescent="0.25">
      <c r="A21" s="20" t="s">
        <v>72</v>
      </c>
      <c r="B21" s="20" t="s">
        <v>15</v>
      </c>
      <c r="C21" s="20" t="s">
        <v>12</v>
      </c>
      <c r="D21" s="20" t="s">
        <v>22</v>
      </c>
      <c r="E21" s="20" t="s">
        <v>15</v>
      </c>
      <c r="F21" s="20" t="s">
        <v>12</v>
      </c>
      <c r="G21" s="20" t="s">
        <v>22</v>
      </c>
      <c r="H21" s="20" t="s">
        <v>15</v>
      </c>
      <c r="I21" s="20" t="s">
        <v>18</v>
      </c>
      <c r="J21" s="20" t="s">
        <v>77</v>
      </c>
      <c r="K21" s="20" t="s">
        <v>23</v>
      </c>
      <c r="L21" s="20" t="s">
        <v>17</v>
      </c>
      <c r="M21" s="20" t="s">
        <v>19</v>
      </c>
      <c r="N21" s="20" t="s">
        <v>19</v>
      </c>
    </row>
    <row r="22" spans="1:14" ht="37.5" x14ac:dyDescent="0.25">
      <c r="A22" s="20" t="s">
        <v>73</v>
      </c>
      <c r="B22" s="20" t="s">
        <v>15</v>
      </c>
      <c r="C22" s="20" t="s">
        <v>12</v>
      </c>
      <c r="D22" s="20" t="s">
        <v>75</v>
      </c>
      <c r="E22" s="20" t="s">
        <v>16</v>
      </c>
      <c r="F22" s="20" t="s">
        <v>19</v>
      </c>
      <c r="G22" s="20" t="s">
        <v>19</v>
      </c>
      <c r="H22" s="20" t="s">
        <v>15</v>
      </c>
      <c r="I22" s="20" t="s">
        <v>18</v>
      </c>
      <c r="J22" s="20" t="s">
        <v>78</v>
      </c>
      <c r="K22" s="20" t="s">
        <v>23</v>
      </c>
      <c r="L22" s="20" t="s">
        <v>17</v>
      </c>
      <c r="M22" s="20" t="s">
        <v>19</v>
      </c>
      <c r="N22" s="20" t="s">
        <v>19</v>
      </c>
    </row>
    <row r="23" spans="1:14" ht="37.5" x14ac:dyDescent="0.25">
      <c r="A23" s="20" t="s">
        <v>74</v>
      </c>
      <c r="B23" s="20" t="s">
        <v>15</v>
      </c>
      <c r="C23" s="20" t="s">
        <v>12</v>
      </c>
      <c r="D23" s="20" t="s">
        <v>76</v>
      </c>
      <c r="E23" s="20" t="s">
        <v>15</v>
      </c>
      <c r="F23" s="20" t="s">
        <v>12</v>
      </c>
      <c r="G23" s="20" t="s">
        <v>76</v>
      </c>
      <c r="H23" s="20" t="s">
        <v>15</v>
      </c>
      <c r="I23" s="20" t="s">
        <v>135</v>
      </c>
      <c r="J23" s="20" t="s">
        <v>79</v>
      </c>
      <c r="K23" s="20" t="s">
        <v>23</v>
      </c>
      <c r="L23" s="20" t="s">
        <v>17</v>
      </c>
      <c r="M23" s="20" t="s">
        <v>19</v>
      </c>
      <c r="N23" s="20" t="s">
        <v>19</v>
      </c>
    </row>
    <row r="24" spans="1:14" ht="37.5" x14ac:dyDescent="0.25">
      <c r="A24" s="20" t="s">
        <v>80</v>
      </c>
      <c r="B24" s="20" t="s">
        <v>15</v>
      </c>
      <c r="C24" s="20" t="s">
        <v>12</v>
      </c>
      <c r="D24" s="20" t="s">
        <v>180</v>
      </c>
      <c r="E24" s="20" t="s">
        <v>15</v>
      </c>
      <c r="F24" s="20" t="s">
        <v>12</v>
      </c>
      <c r="G24" s="20" t="s">
        <v>180</v>
      </c>
      <c r="H24" s="20" t="s">
        <v>15</v>
      </c>
      <c r="I24" s="20" t="s">
        <v>85</v>
      </c>
      <c r="J24" s="20" t="s">
        <v>180</v>
      </c>
      <c r="K24" s="20" t="s">
        <v>23</v>
      </c>
      <c r="L24" s="20" t="s">
        <v>17</v>
      </c>
      <c r="M24" s="20" t="s">
        <v>19</v>
      </c>
      <c r="N24" s="20" t="s">
        <v>19</v>
      </c>
    </row>
    <row r="25" spans="1:14" ht="50" x14ac:dyDescent="0.25">
      <c r="A25" s="20" t="s">
        <v>81</v>
      </c>
      <c r="B25" s="20" t="s">
        <v>15</v>
      </c>
      <c r="C25" s="20" t="s">
        <v>12</v>
      </c>
      <c r="D25" s="20" t="s">
        <v>83</v>
      </c>
      <c r="E25" s="20" t="s">
        <v>16</v>
      </c>
      <c r="F25" s="20" t="s">
        <v>19</v>
      </c>
      <c r="G25" s="20" t="s">
        <v>19</v>
      </c>
      <c r="H25" s="20" t="s">
        <v>15</v>
      </c>
      <c r="I25" s="20" t="s">
        <v>185</v>
      </c>
      <c r="J25" s="20" t="s">
        <v>9</v>
      </c>
      <c r="K25" s="20" t="s">
        <v>23</v>
      </c>
      <c r="L25" s="20" t="s">
        <v>17</v>
      </c>
      <c r="M25" s="20" t="s">
        <v>19</v>
      </c>
      <c r="N25" s="20" t="s">
        <v>19</v>
      </c>
    </row>
    <row r="26" spans="1:14" ht="150" x14ac:dyDescent="0.25">
      <c r="A26" s="20" t="s">
        <v>82</v>
      </c>
      <c r="B26" s="20" t="s">
        <v>15</v>
      </c>
      <c r="C26" s="20" t="s">
        <v>12</v>
      </c>
      <c r="D26" s="20" t="s">
        <v>68</v>
      </c>
      <c r="E26" s="20" t="s">
        <v>15</v>
      </c>
      <c r="F26" s="20" t="s">
        <v>12</v>
      </c>
      <c r="G26" s="20" t="s">
        <v>68</v>
      </c>
      <c r="H26" s="20" t="s">
        <v>15</v>
      </c>
      <c r="I26" s="20" t="s">
        <v>84</v>
      </c>
      <c r="J26" s="20" t="s">
        <v>68</v>
      </c>
      <c r="K26" s="20" t="s">
        <v>23</v>
      </c>
      <c r="L26" s="20" t="s">
        <v>17</v>
      </c>
      <c r="M26" s="20" t="s">
        <v>19</v>
      </c>
      <c r="N26" s="20" t="s">
        <v>158</v>
      </c>
    </row>
    <row r="27" spans="1:14" ht="37.5" x14ac:dyDescent="0.25">
      <c r="A27" s="20" t="s">
        <v>86</v>
      </c>
      <c r="B27" s="20" t="s">
        <v>15</v>
      </c>
      <c r="C27" s="20" t="s">
        <v>12</v>
      </c>
      <c r="D27" s="20" t="s">
        <v>87</v>
      </c>
      <c r="E27" s="20" t="s">
        <v>15</v>
      </c>
      <c r="F27" s="20" t="s">
        <v>12</v>
      </c>
      <c r="G27" s="20" t="s">
        <v>87</v>
      </c>
      <c r="H27" s="20" t="s">
        <v>15</v>
      </c>
      <c r="I27" s="20" t="s">
        <v>18</v>
      </c>
      <c r="J27" s="20" t="s">
        <v>78</v>
      </c>
      <c r="K27" s="20" t="s">
        <v>23</v>
      </c>
      <c r="L27" s="20" t="s">
        <v>17</v>
      </c>
      <c r="M27" s="20" t="s">
        <v>19</v>
      </c>
      <c r="N27" s="20" t="s">
        <v>19</v>
      </c>
    </row>
    <row r="28" spans="1:14" ht="175" x14ac:dyDescent="0.25">
      <c r="A28" s="20" t="s">
        <v>88</v>
      </c>
      <c r="B28" s="20" t="s">
        <v>15</v>
      </c>
      <c r="C28" s="20" t="s">
        <v>12</v>
      </c>
      <c r="D28" s="20" t="s">
        <v>89</v>
      </c>
      <c r="E28" s="20" t="s">
        <v>16</v>
      </c>
      <c r="F28" s="20" t="s">
        <v>17</v>
      </c>
      <c r="G28" s="20" t="s">
        <v>19</v>
      </c>
      <c r="H28" s="20" t="s">
        <v>15</v>
      </c>
      <c r="I28" s="20" t="s">
        <v>85</v>
      </c>
      <c r="J28" s="20" t="s">
        <v>181</v>
      </c>
      <c r="K28" s="20" t="s">
        <v>23</v>
      </c>
      <c r="L28" s="20" t="s">
        <v>17</v>
      </c>
      <c r="M28" s="20" t="s">
        <v>19</v>
      </c>
      <c r="N28" s="20" t="s">
        <v>149</v>
      </c>
    </row>
    <row r="29" spans="1:14" ht="37.5" x14ac:dyDescent="0.25">
      <c r="A29" s="20" t="s">
        <v>91</v>
      </c>
      <c r="B29" s="20" t="s">
        <v>15</v>
      </c>
      <c r="C29" s="20" t="s">
        <v>12</v>
      </c>
      <c r="D29" s="20" t="s">
        <v>68</v>
      </c>
      <c r="E29" s="20" t="s">
        <v>15</v>
      </c>
      <c r="F29" s="20" t="s">
        <v>12</v>
      </c>
      <c r="G29" s="20" t="s">
        <v>68</v>
      </c>
      <c r="H29" s="20" t="s">
        <v>23</v>
      </c>
      <c r="I29" s="20" t="s">
        <v>19</v>
      </c>
      <c r="J29" s="20" t="s">
        <v>19</v>
      </c>
      <c r="K29" s="20" t="s">
        <v>23</v>
      </c>
      <c r="L29" s="20" t="s">
        <v>17</v>
      </c>
      <c r="M29" s="20" t="s">
        <v>19</v>
      </c>
      <c r="N29" s="20" t="s">
        <v>19</v>
      </c>
    </row>
    <row r="30" spans="1:14" ht="187.5" x14ac:dyDescent="0.25">
      <c r="A30" s="20" t="s">
        <v>92</v>
      </c>
      <c r="B30" s="20" t="s">
        <v>15</v>
      </c>
      <c r="C30" s="20" t="s">
        <v>12</v>
      </c>
      <c r="D30" s="20" t="s">
        <v>68</v>
      </c>
      <c r="E30" s="20" t="s">
        <v>15</v>
      </c>
      <c r="F30" s="20" t="s">
        <v>12</v>
      </c>
      <c r="G30" s="20" t="s">
        <v>68</v>
      </c>
      <c r="H30" s="20" t="s">
        <v>15</v>
      </c>
      <c r="I30" s="20" t="s">
        <v>95</v>
      </c>
      <c r="J30" s="20" t="s">
        <v>68</v>
      </c>
      <c r="K30" s="20" t="s">
        <v>23</v>
      </c>
      <c r="L30" s="20" t="s">
        <v>17</v>
      </c>
      <c r="M30" s="20" t="s">
        <v>19</v>
      </c>
      <c r="N30" s="20" t="s">
        <v>148</v>
      </c>
    </row>
    <row r="31" spans="1:14" ht="50" x14ac:dyDescent="0.25">
      <c r="A31" s="20" t="s">
        <v>93</v>
      </c>
      <c r="B31" s="20" t="s">
        <v>15</v>
      </c>
      <c r="C31" s="20" t="s">
        <v>12</v>
      </c>
      <c r="D31" s="20" t="s">
        <v>94</v>
      </c>
      <c r="E31" s="20" t="s">
        <v>16</v>
      </c>
      <c r="F31" s="20" t="s">
        <v>19</v>
      </c>
      <c r="G31" s="20" t="s">
        <v>19</v>
      </c>
      <c r="H31" s="20" t="s">
        <v>15</v>
      </c>
      <c r="I31" s="20" t="s">
        <v>96</v>
      </c>
      <c r="J31" s="20" t="s">
        <v>94</v>
      </c>
      <c r="K31" s="20" t="s">
        <v>23</v>
      </c>
      <c r="L31" s="20" t="s">
        <v>17</v>
      </c>
      <c r="M31" s="20" t="s">
        <v>19</v>
      </c>
      <c r="N31" s="20" t="s">
        <v>19</v>
      </c>
    </row>
    <row r="32" spans="1:14" ht="37.5" x14ac:dyDescent="0.25">
      <c r="A32" s="20" t="s">
        <v>103</v>
      </c>
      <c r="B32" s="20" t="s">
        <v>15</v>
      </c>
      <c r="C32" s="20" t="s">
        <v>12</v>
      </c>
      <c r="D32" s="20" t="s">
        <v>68</v>
      </c>
      <c r="E32" s="20" t="s">
        <v>15</v>
      </c>
      <c r="F32" s="20" t="s">
        <v>12</v>
      </c>
      <c r="G32" s="20" t="s">
        <v>68</v>
      </c>
      <c r="H32" s="20" t="s">
        <v>15</v>
      </c>
      <c r="I32" s="20" t="s">
        <v>97</v>
      </c>
      <c r="J32" s="20" t="s">
        <v>68</v>
      </c>
      <c r="K32" s="20" t="s">
        <v>23</v>
      </c>
      <c r="L32" s="20" t="s">
        <v>17</v>
      </c>
      <c r="M32" s="20" t="s">
        <v>19</v>
      </c>
      <c r="N32" s="20" t="s">
        <v>19</v>
      </c>
    </row>
    <row r="33" spans="1:14" ht="37.5" x14ac:dyDescent="0.25">
      <c r="A33" s="20" t="s">
        <v>102</v>
      </c>
      <c r="B33" s="20" t="s">
        <v>15</v>
      </c>
      <c r="C33" s="20" t="s">
        <v>12</v>
      </c>
      <c r="D33" s="20" t="s">
        <v>68</v>
      </c>
      <c r="E33" s="20" t="s">
        <v>15</v>
      </c>
      <c r="F33" s="20" t="s">
        <v>12</v>
      </c>
      <c r="G33" s="20" t="s">
        <v>68</v>
      </c>
      <c r="H33" s="20" t="s">
        <v>15</v>
      </c>
      <c r="I33" s="20" t="s">
        <v>85</v>
      </c>
      <c r="J33" s="20" t="s">
        <v>68</v>
      </c>
      <c r="K33" s="20" t="s">
        <v>23</v>
      </c>
      <c r="L33" s="20" t="s">
        <v>17</v>
      </c>
      <c r="M33" s="20" t="s">
        <v>19</v>
      </c>
      <c r="N33" s="20" t="s">
        <v>19</v>
      </c>
    </row>
    <row r="34" spans="1:14" ht="50" x14ac:dyDescent="0.25">
      <c r="A34" s="20" t="s">
        <v>98</v>
      </c>
      <c r="B34" s="20" t="s">
        <v>15</v>
      </c>
      <c r="C34" s="20" t="s">
        <v>12</v>
      </c>
      <c r="D34" s="20" t="s">
        <v>68</v>
      </c>
      <c r="E34" s="20" t="s">
        <v>15</v>
      </c>
      <c r="F34" s="20" t="s">
        <v>12</v>
      </c>
      <c r="G34" s="20" t="s">
        <v>68</v>
      </c>
      <c r="H34" s="20" t="s">
        <v>15</v>
      </c>
      <c r="I34" s="20" t="s">
        <v>99</v>
      </c>
      <c r="J34" s="20" t="s">
        <v>62</v>
      </c>
      <c r="K34" s="20" t="s">
        <v>15</v>
      </c>
      <c r="L34" s="20" t="s">
        <v>99</v>
      </c>
      <c r="M34" s="20" t="s">
        <v>62</v>
      </c>
      <c r="N34" s="20" t="s">
        <v>19</v>
      </c>
    </row>
    <row r="35" spans="1:14" ht="37.5" x14ac:dyDescent="0.25">
      <c r="A35" s="20" t="s">
        <v>101</v>
      </c>
      <c r="B35" s="20" t="s">
        <v>15</v>
      </c>
      <c r="C35" s="20" t="s">
        <v>12</v>
      </c>
      <c r="D35" s="20" t="s">
        <v>184</v>
      </c>
      <c r="E35" s="20" t="s">
        <v>15</v>
      </c>
      <c r="F35" s="20" t="s">
        <v>12</v>
      </c>
      <c r="G35" s="20" t="s">
        <v>184</v>
      </c>
      <c r="H35" s="20" t="s">
        <v>15</v>
      </c>
      <c r="I35" s="20" t="s">
        <v>18</v>
      </c>
      <c r="J35" s="20" t="s">
        <v>184</v>
      </c>
      <c r="K35" s="20" t="s">
        <v>23</v>
      </c>
      <c r="L35" s="20" t="s">
        <v>17</v>
      </c>
      <c r="M35" s="20" t="s">
        <v>19</v>
      </c>
      <c r="N35" s="20" t="s">
        <v>19</v>
      </c>
    </row>
    <row r="36" spans="1:14" ht="37.5" x14ac:dyDescent="0.25">
      <c r="A36" s="20" t="s">
        <v>100</v>
      </c>
      <c r="B36" s="20" t="s">
        <v>15</v>
      </c>
      <c r="C36" s="20" t="s">
        <v>12</v>
      </c>
      <c r="D36" s="20" t="s">
        <v>14</v>
      </c>
      <c r="E36" s="20" t="s">
        <v>15</v>
      </c>
      <c r="F36" s="20" t="s">
        <v>12</v>
      </c>
      <c r="G36" s="20" t="s">
        <v>14</v>
      </c>
      <c r="H36" s="20" t="s">
        <v>15</v>
      </c>
      <c r="I36" s="20" t="s">
        <v>18</v>
      </c>
      <c r="J36" s="20" t="s">
        <v>68</v>
      </c>
      <c r="K36" s="20" t="s">
        <v>23</v>
      </c>
      <c r="L36" s="20" t="s">
        <v>17</v>
      </c>
      <c r="M36" s="20" t="s">
        <v>19</v>
      </c>
      <c r="N36" s="20" t="s">
        <v>19</v>
      </c>
    </row>
    <row r="37" spans="1:14" ht="25" x14ac:dyDescent="0.25">
      <c r="A37" s="20" t="s">
        <v>104</v>
      </c>
      <c r="B37" s="20" t="s">
        <v>23</v>
      </c>
      <c r="C37" s="20" t="s">
        <v>19</v>
      </c>
      <c r="D37" s="20" t="s">
        <v>19</v>
      </c>
      <c r="E37" s="20" t="s">
        <v>16</v>
      </c>
      <c r="F37" s="20" t="s">
        <v>17</v>
      </c>
      <c r="G37" s="20" t="s">
        <v>17</v>
      </c>
      <c r="H37" s="20" t="s">
        <v>15</v>
      </c>
      <c r="I37" s="20" t="s">
        <v>107</v>
      </c>
      <c r="J37" s="20" t="s">
        <v>108</v>
      </c>
      <c r="K37" s="20" t="s">
        <v>23</v>
      </c>
      <c r="L37" s="20" t="s">
        <v>17</v>
      </c>
      <c r="M37" s="20" t="s">
        <v>19</v>
      </c>
      <c r="N37" s="20" t="s">
        <v>19</v>
      </c>
    </row>
    <row r="38" spans="1:14" ht="75" x14ac:dyDescent="0.25">
      <c r="A38" s="20" t="s">
        <v>105</v>
      </c>
      <c r="B38" s="20" t="s">
        <v>15</v>
      </c>
      <c r="C38" s="20" t="s">
        <v>12</v>
      </c>
      <c r="D38" s="20" t="s">
        <v>106</v>
      </c>
      <c r="E38" s="20" t="s">
        <v>15</v>
      </c>
      <c r="F38" s="20" t="s">
        <v>12</v>
      </c>
      <c r="G38" s="20" t="s">
        <v>106</v>
      </c>
      <c r="H38" s="20" t="s">
        <v>15</v>
      </c>
      <c r="I38" s="20" t="s">
        <v>95</v>
      </c>
      <c r="J38" s="20" t="s">
        <v>109</v>
      </c>
      <c r="K38" s="20" t="s">
        <v>23</v>
      </c>
      <c r="L38" s="20" t="s">
        <v>17</v>
      </c>
      <c r="M38" s="20" t="s">
        <v>19</v>
      </c>
      <c r="N38" s="20" t="s">
        <v>19</v>
      </c>
    </row>
    <row r="39" spans="1:14" ht="25" x14ac:dyDescent="0.25">
      <c r="A39" s="20" t="s">
        <v>110</v>
      </c>
      <c r="B39" s="20" t="s">
        <v>23</v>
      </c>
      <c r="C39" s="20" t="s">
        <v>19</v>
      </c>
      <c r="D39" s="20" t="s">
        <v>17</v>
      </c>
      <c r="E39" s="20" t="s">
        <v>23</v>
      </c>
      <c r="F39" s="20" t="s">
        <v>19</v>
      </c>
      <c r="G39" s="20" t="s">
        <v>17</v>
      </c>
      <c r="H39" s="20" t="s">
        <v>23</v>
      </c>
      <c r="I39" s="20" t="s">
        <v>19</v>
      </c>
      <c r="J39" s="20" t="s">
        <v>17</v>
      </c>
      <c r="K39" s="20" t="s">
        <v>23</v>
      </c>
      <c r="L39" s="20" t="s">
        <v>17</v>
      </c>
      <c r="M39" s="20" t="s">
        <v>19</v>
      </c>
      <c r="N39" s="20" t="s">
        <v>19</v>
      </c>
    </row>
    <row r="40" spans="1:14" ht="25" x14ac:dyDescent="0.25">
      <c r="A40" s="20" t="s">
        <v>111</v>
      </c>
      <c r="B40" s="20" t="s">
        <v>23</v>
      </c>
      <c r="C40" s="20" t="s">
        <v>17</v>
      </c>
      <c r="D40" s="20" t="s">
        <v>17</v>
      </c>
      <c r="E40" s="20" t="s">
        <v>23</v>
      </c>
      <c r="F40" s="20" t="s">
        <v>19</v>
      </c>
      <c r="G40" s="20" t="s">
        <v>17</v>
      </c>
      <c r="H40" s="20" t="s">
        <v>15</v>
      </c>
      <c r="I40" s="20" t="s">
        <v>114</v>
      </c>
      <c r="J40" s="20" t="s">
        <v>116</v>
      </c>
      <c r="K40" s="20" t="s">
        <v>23</v>
      </c>
      <c r="L40" s="20" t="s">
        <v>17</v>
      </c>
      <c r="M40" s="20" t="s">
        <v>19</v>
      </c>
      <c r="N40" s="20" t="s">
        <v>19</v>
      </c>
    </row>
    <row r="41" spans="1:14" ht="37.5" x14ac:dyDescent="0.25">
      <c r="A41" s="20" t="s">
        <v>112</v>
      </c>
      <c r="B41" s="20" t="s">
        <v>15</v>
      </c>
      <c r="C41" s="20" t="s">
        <v>12</v>
      </c>
      <c r="D41" s="20" t="s">
        <v>113</v>
      </c>
      <c r="E41" s="20" t="s">
        <v>23</v>
      </c>
      <c r="F41" s="20" t="s">
        <v>19</v>
      </c>
      <c r="G41" s="20" t="s">
        <v>17</v>
      </c>
      <c r="H41" s="20" t="s">
        <v>15</v>
      </c>
      <c r="I41" s="20" t="s">
        <v>115</v>
      </c>
      <c r="J41" s="20" t="s">
        <v>113</v>
      </c>
      <c r="K41" s="20" t="s">
        <v>23</v>
      </c>
      <c r="L41" s="20" t="s">
        <v>17</v>
      </c>
      <c r="M41" s="20" t="s">
        <v>19</v>
      </c>
      <c r="N41" s="20" t="s">
        <v>19</v>
      </c>
    </row>
    <row r="42" spans="1:14" ht="37.5" x14ac:dyDescent="0.25">
      <c r="A42" s="20" t="s">
        <v>117</v>
      </c>
      <c r="B42" s="20" t="s">
        <v>23</v>
      </c>
      <c r="C42" s="20" t="s">
        <v>19</v>
      </c>
      <c r="D42" s="20" t="s">
        <v>19</v>
      </c>
      <c r="E42" s="20" t="s">
        <v>23</v>
      </c>
      <c r="F42" s="20" t="s">
        <v>19</v>
      </c>
      <c r="G42" s="20" t="s">
        <v>17</v>
      </c>
      <c r="H42" s="20" t="s">
        <v>15</v>
      </c>
      <c r="I42" s="20" t="s">
        <v>18</v>
      </c>
      <c r="J42" s="20" t="s">
        <v>9</v>
      </c>
      <c r="K42" s="20" t="s">
        <v>23</v>
      </c>
      <c r="L42" s="20" t="s">
        <v>17</v>
      </c>
      <c r="M42" s="20" t="s">
        <v>19</v>
      </c>
      <c r="N42" s="20" t="s">
        <v>19</v>
      </c>
    </row>
    <row r="43" spans="1:14" ht="37.5" x14ac:dyDescent="0.25">
      <c r="A43" s="20" t="s">
        <v>118</v>
      </c>
      <c r="B43" s="20" t="s">
        <v>15</v>
      </c>
      <c r="C43" s="20" t="s">
        <v>12</v>
      </c>
      <c r="D43" s="20" t="s">
        <v>83</v>
      </c>
      <c r="E43" s="20" t="s">
        <v>15</v>
      </c>
      <c r="F43" s="20" t="s">
        <v>12</v>
      </c>
      <c r="G43" s="20" t="s">
        <v>83</v>
      </c>
      <c r="H43" s="20" t="s">
        <v>23</v>
      </c>
      <c r="I43" s="20" t="s">
        <v>19</v>
      </c>
      <c r="J43" s="20" t="s">
        <v>19</v>
      </c>
      <c r="K43" s="20" t="s">
        <v>23</v>
      </c>
      <c r="L43" s="20" t="s">
        <v>17</v>
      </c>
      <c r="M43" s="20" t="s">
        <v>19</v>
      </c>
      <c r="N43" s="20" t="s">
        <v>19</v>
      </c>
    </row>
    <row r="44" spans="1:14" ht="62.5" x14ac:dyDescent="0.25">
      <c r="A44" s="20" t="s">
        <v>119</v>
      </c>
      <c r="B44" s="20" t="s">
        <v>15</v>
      </c>
      <c r="C44" s="20" t="s">
        <v>12</v>
      </c>
      <c r="D44" s="20" t="s">
        <v>121</v>
      </c>
      <c r="E44" s="20" t="s">
        <v>15</v>
      </c>
      <c r="F44" s="20" t="s">
        <v>12</v>
      </c>
      <c r="G44" s="20" t="s">
        <v>121</v>
      </c>
      <c r="H44" s="20" t="s">
        <v>15</v>
      </c>
      <c r="I44" s="20" t="s">
        <v>123</v>
      </c>
      <c r="J44" s="20" t="s">
        <v>90</v>
      </c>
      <c r="K44" s="20" t="s">
        <v>23</v>
      </c>
      <c r="L44" s="20" t="s">
        <v>17</v>
      </c>
      <c r="M44" s="20" t="s">
        <v>19</v>
      </c>
      <c r="N44" s="20" t="s">
        <v>19</v>
      </c>
    </row>
    <row r="45" spans="1:14" ht="225" x14ac:dyDescent="0.25">
      <c r="A45" s="20" t="s">
        <v>120</v>
      </c>
      <c r="B45" s="20" t="s">
        <v>15</v>
      </c>
      <c r="C45" s="20" t="s">
        <v>12</v>
      </c>
      <c r="D45" s="20" t="s">
        <v>122</v>
      </c>
      <c r="E45" s="20" t="s">
        <v>15</v>
      </c>
      <c r="F45" s="20" t="s">
        <v>12</v>
      </c>
      <c r="G45" s="20" t="s">
        <v>122</v>
      </c>
      <c r="H45" s="20" t="s">
        <v>15</v>
      </c>
      <c r="I45" s="20" t="s">
        <v>18</v>
      </c>
      <c r="J45" s="20" t="s">
        <v>124</v>
      </c>
      <c r="K45" s="20" t="s">
        <v>23</v>
      </c>
      <c r="L45" s="20" t="s">
        <v>17</v>
      </c>
      <c r="M45" s="20" t="s">
        <v>19</v>
      </c>
      <c r="N45" s="20" t="s">
        <v>147</v>
      </c>
    </row>
    <row r="46" spans="1:14" ht="37.5" x14ac:dyDescent="0.25">
      <c r="A46" s="20" t="s">
        <v>125</v>
      </c>
      <c r="B46" s="20" t="s">
        <v>15</v>
      </c>
      <c r="C46" s="20" t="s">
        <v>12</v>
      </c>
      <c r="D46" s="20" t="s">
        <v>127</v>
      </c>
      <c r="E46" s="20" t="s">
        <v>15</v>
      </c>
      <c r="F46" s="20" t="s">
        <v>12</v>
      </c>
      <c r="G46" s="20" t="s">
        <v>127</v>
      </c>
      <c r="H46" s="20" t="s">
        <v>23</v>
      </c>
      <c r="I46" s="20" t="s">
        <v>17</v>
      </c>
      <c r="J46" s="20" t="s">
        <v>17</v>
      </c>
      <c r="K46" s="20" t="s">
        <v>23</v>
      </c>
      <c r="L46" s="20" t="s">
        <v>17</v>
      </c>
      <c r="M46" s="20" t="s">
        <v>19</v>
      </c>
      <c r="N46" s="20" t="s">
        <v>19</v>
      </c>
    </row>
    <row r="47" spans="1:14" ht="37.5" x14ac:dyDescent="0.25">
      <c r="A47" s="20" t="s">
        <v>126</v>
      </c>
      <c r="B47" s="20" t="s">
        <v>23</v>
      </c>
      <c r="C47" s="20" t="s">
        <v>17</v>
      </c>
      <c r="D47" s="20" t="s">
        <v>19</v>
      </c>
      <c r="E47" s="20" t="s">
        <v>15</v>
      </c>
      <c r="F47" s="20" t="s">
        <v>12</v>
      </c>
      <c r="G47" s="20" t="s">
        <v>128</v>
      </c>
      <c r="H47" s="20" t="s">
        <v>23</v>
      </c>
      <c r="I47" s="20" t="s">
        <v>19</v>
      </c>
      <c r="J47" s="20" t="s">
        <v>19</v>
      </c>
      <c r="K47" s="20" t="s">
        <v>23</v>
      </c>
      <c r="L47" s="20" t="s">
        <v>17</v>
      </c>
      <c r="M47" s="20" t="s">
        <v>19</v>
      </c>
      <c r="N47" s="20" t="s">
        <v>19</v>
      </c>
    </row>
    <row r="48" spans="1:14" ht="37.5" x14ac:dyDescent="0.25">
      <c r="A48" s="20" t="s">
        <v>142</v>
      </c>
      <c r="B48" s="20" t="s">
        <v>23</v>
      </c>
      <c r="C48" s="20" t="s">
        <v>17</v>
      </c>
      <c r="D48" s="20" t="s">
        <v>19</v>
      </c>
      <c r="E48" s="20" t="s">
        <v>23</v>
      </c>
      <c r="F48" s="20" t="s">
        <v>17</v>
      </c>
      <c r="G48" s="20" t="s">
        <v>19</v>
      </c>
      <c r="H48" s="20" t="s">
        <v>15</v>
      </c>
      <c r="I48" s="20" t="s">
        <v>143</v>
      </c>
      <c r="J48" s="20" t="s">
        <v>9</v>
      </c>
      <c r="K48" s="20" t="s">
        <v>23</v>
      </c>
      <c r="L48" s="20" t="s">
        <v>17</v>
      </c>
      <c r="M48" s="20" t="s">
        <v>19</v>
      </c>
      <c r="N48" s="20" t="s">
        <v>19</v>
      </c>
    </row>
    <row r="49" spans="1:14" ht="25" x14ac:dyDescent="0.25">
      <c r="A49" s="20" t="s">
        <v>129</v>
      </c>
      <c r="B49" s="20" t="s">
        <v>23</v>
      </c>
      <c r="C49" s="20" t="s">
        <v>17</v>
      </c>
      <c r="D49" s="20" t="s">
        <v>19</v>
      </c>
      <c r="E49" s="20" t="s">
        <v>23</v>
      </c>
      <c r="F49" s="20" t="s">
        <v>17</v>
      </c>
      <c r="G49" s="20" t="s">
        <v>19</v>
      </c>
      <c r="H49" s="20" t="s">
        <v>15</v>
      </c>
      <c r="I49" s="20" t="s">
        <v>133</v>
      </c>
      <c r="J49" s="20" t="s">
        <v>161</v>
      </c>
      <c r="K49" s="20" t="s">
        <v>23</v>
      </c>
      <c r="L49" s="20" t="s">
        <v>17</v>
      </c>
      <c r="M49" s="20" t="s">
        <v>19</v>
      </c>
      <c r="N49" s="20" t="s">
        <v>19</v>
      </c>
    </row>
    <row r="50" spans="1:14" ht="25" x14ac:dyDescent="0.25">
      <c r="A50" s="20" t="s">
        <v>130</v>
      </c>
      <c r="B50" s="20" t="s">
        <v>23</v>
      </c>
      <c r="C50" s="20" t="s">
        <v>17</v>
      </c>
      <c r="D50" s="20" t="s">
        <v>19</v>
      </c>
      <c r="E50" s="20" t="s">
        <v>23</v>
      </c>
      <c r="F50" s="20" t="s">
        <v>17</v>
      </c>
      <c r="G50" s="20" t="s">
        <v>19</v>
      </c>
      <c r="H50" s="20" t="s">
        <v>15</v>
      </c>
      <c r="I50" s="20" t="s">
        <v>114</v>
      </c>
      <c r="J50" s="20" t="s">
        <v>9</v>
      </c>
      <c r="K50" s="20" t="s">
        <v>23</v>
      </c>
      <c r="L50" s="20" t="s">
        <v>17</v>
      </c>
      <c r="M50" s="20" t="s">
        <v>19</v>
      </c>
      <c r="N50" s="20" t="s">
        <v>19</v>
      </c>
    </row>
    <row r="51" spans="1:14" ht="50" x14ac:dyDescent="0.25">
      <c r="A51" s="20" t="s">
        <v>131</v>
      </c>
      <c r="B51" s="20" t="s">
        <v>23</v>
      </c>
      <c r="C51" s="20" t="s">
        <v>17</v>
      </c>
      <c r="D51" s="20" t="s">
        <v>19</v>
      </c>
      <c r="E51" s="20" t="s">
        <v>23</v>
      </c>
      <c r="F51" s="20" t="s">
        <v>17</v>
      </c>
      <c r="G51" s="20" t="s">
        <v>19</v>
      </c>
      <c r="H51" s="20" t="s">
        <v>15</v>
      </c>
      <c r="I51" s="20" t="s">
        <v>136</v>
      </c>
      <c r="J51" s="20" t="s">
        <v>9</v>
      </c>
      <c r="K51" s="20" t="s">
        <v>23</v>
      </c>
      <c r="L51" s="20" t="s">
        <v>17</v>
      </c>
      <c r="M51" s="20" t="s">
        <v>19</v>
      </c>
      <c r="N51" s="20" t="s">
        <v>19</v>
      </c>
    </row>
    <row r="52" spans="1:14" ht="25" x14ac:dyDescent="0.25">
      <c r="A52" s="20" t="s">
        <v>132</v>
      </c>
      <c r="B52" s="20" t="s">
        <v>23</v>
      </c>
      <c r="C52" s="20" t="s">
        <v>17</v>
      </c>
      <c r="D52" s="20" t="s">
        <v>19</v>
      </c>
      <c r="E52" s="20" t="s">
        <v>23</v>
      </c>
      <c r="F52" s="20" t="s">
        <v>17</v>
      </c>
      <c r="G52" s="20" t="s">
        <v>19</v>
      </c>
      <c r="H52" s="20" t="s">
        <v>15</v>
      </c>
      <c r="I52" s="20" t="s">
        <v>85</v>
      </c>
      <c r="J52" s="20" t="s">
        <v>121</v>
      </c>
      <c r="K52" s="20" t="s">
        <v>23</v>
      </c>
      <c r="L52" s="20" t="s">
        <v>17</v>
      </c>
      <c r="M52" s="20" t="s">
        <v>19</v>
      </c>
      <c r="N52" s="20" t="s">
        <v>19</v>
      </c>
    </row>
    <row r="53" spans="1:14" ht="100" x14ac:dyDescent="0.25">
      <c r="A53" s="20" t="s">
        <v>145</v>
      </c>
      <c r="B53" s="20" t="s">
        <v>15</v>
      </c>
      <c r="C53" s="20" t="s">
        <v>146</v>
      </c>
      <c r="D53" s="20">
        <v>2.14</v>
      </c>
      <c r="E53" s="20" t="s">
        <v>15</v>
      </c>
      <c r="F53" s="20" t="s">
        <v>146</v>
      </c>
      <c r="G53" s="20">
        <v>2.14</v>
      </c>
      <c r="H53" s="20" t="s">
        <v>23</v>
      </c>
      <c r="I53" s="20" t="s">
        <v>19</v>
      </c>
      <c r="J53" s="20" t="s">
        <v>19</v>
      </c>
      <c r="K53" s="20" t="s">
        <v>23</v>
      </c>
      <c r="L53" s="20" t="s">
        <v>17</v>
      </c>
      <c r="M53" s="20" t="s">
        <v>19</v>
      </c>
      <c r="N53" s="20" t="s">
        <v>19</v>
      </c>
    </row>
    <row r="54" spans="1:14" ht="100" x14ac:dyDescent="0.25">
      <c r="A54" s="20" t="s">
        <v>150</v>
      </c>
      <c r="B54" s="20" t="s">
        <v>23</v>
      </c>
      <c r="C54" s="20" t="s">
        <v>19</v>
      </c>
      <c r="D54" s="20" t="s">
        <v>19</v>
      </c>
      <c r="E54" s="20" t="s">
        <v>15</v>
      </c>
      <c r="F54" s="20" t="s">
        <v>12</v>
      </c>
      <c r="G54" s="20" t="s">
        <v>151</v>
      </c>
      <c r="H54" s="20" t="s">
        <v>15</v>
      </c>
      <c r="I54" s="20" t="s">
        <v>152</v>
      </c>
      <c r="J54" s="20" t="s">
        <v>153</v>
      </c>
      <c r="K54" s="20" t="s">
        <v>23</v>
      </c>
      <c r="L54" s="20" t="s">
        <v>19</v>
      </c>
      <c r="M54" s="20" t="s">
        <v>19</v>
      </c>
      <c r="N54" s="20" t="s">
        <v>19</v>
      </c>
    </row>
    <row r="55" spans="1:14" ht="25" x14ac:dyDescent="0.25">
      <c r="A55" s="20" t="s">
        <v>154</v>
      </c>
      <c r="B55" s="20" t="s">
        <v>23</v>
      </c>
      <c r="C55" s="20" t="s">
        <v>19</v>
      </c>
      <c r="D55" s="20" t="s">
        <v>19</v>
      </c>
      <c r="E55" s="20" t="s">
        <v>23</v>
      </c>
      <c r="F55" s="20" t="s">
        <v>19</v>
      </c>
      <c r="G55" s="20" t="s">
        <v>19</v>
      </c>
      <c r="H55" s="20" t="s">
        <v>15</v>
      </c>
      <c r="I55" s="20" t="s">
        <v>155</v>
      </c>
      <c r="J55" s="20" t="s">
        <v>9</v>
      </c>
      <c r="K55" s="20" t="s">
        <v>23</v>
      </c>
      <c r="L55" s="20" t="s">
        <v>19</v>
      </c>
      <c r="M55" s="20" t="s">
        <v>19</v>
      </c>
      <c r="N55" s="20"/>
    </row>
    <row r="56" spans="1:14" ht="37.5" x14ac:dyDescent="0.25">
      <c r="A56" s="20" t="s">
        <v>156</v>
      </c>
      <c r="B56" s="20" t="s">
        <v>23</v>
      </c>
      <c r="C56" s="20" t="s">
        <v>19</v>
      </c>
      <c r="D56" s="20" t="s">
        <v>19</v>
      </c>
      <c r="E56" s="20" t="s">
        <v>15</v>
      </c>
      <c r="F56" s="20" t="s">
        <v>12</v>
      </c>
      <c r="G56" s="20" t="s">
        <v>9</v>
      </c>
      <c r="H56" s="20" t="s">
        <v>23</v>
      </c>
      <c r="I56" s="20" t="s">
        <v>19</v>
      </c>
      <c r="J56" s="20" t="s">
        <v>19</v>
      </c>
      <c r="K56" s="20" t="s">
        <v>19</v>
      </c>
      <c r="L56" s="20" t="s">
        <v>19</v>
      </c>
      <c r="M56" s="20" t="s">
        <v>19</v>
      </c>
      <c r="N56" s="20" t="s">
        <v>19</v>
      </c>
    </row>
    <row r="57" spans="1:14" ht="37.5" x14ac:dyDescent="0.25">
      <c r="A57" s="20" t="s">
        <v>162</v>
      </c>
      <c r="B57" s="20" t="s">
        <v>15</v>
      </c>
      <c r="C57" s="20" t="s">
        <v>12</v>
      </c>
      <c r="D57" s="20" t="s">
        <v>174</v>
      </c>
      <c r="E57" s="20" t="s">
        <v>15</v>
      </c>
      <c r="F57" s="20" t="s">
        <v>12</v>
      </c>
      <c r="G57" s="20" t="s">
        <v>163</v>
      </c>
      <c r="H57" s="20"/>
      <c r="I57" s="20"/>
      <c r="J57" s="20"/>
      <c r="K57" s="20"/>
      <c r="L57" s="20"/>
      <c r="M57" s="20"/>
      <c r="N57" s="20"/>
    </row>
    <row r="58" spans="1:14" ht="62.5" x14ac:dyDescent="0.25">
      <c r="A58" s="20" t="s">
        <v>165</v>
      </c>
      <c r="B58" s="20" t="s">
        <v>15</v>
      </c>
      <c r="C58" s="20" t="s">
        <v>12</v>
      </c>
      <c r="D58" s="20" t="s">
        <v>166</v>
      </c>
      <c r="E58" s="20" t="s">
        <v>15</v>
      </c>
      <c r="F58" s="20" t="s">
        <v>12</v>
      </c>
      <c r="G58" s="20" t="s">
        <v>166</v>
      </c>
      <c r="H58" s="20"/>
      <c r="I58" s="20"/>
      <c r="J58" s="20"/>
      <c r="K58" s="20"/>
      <c r="L58" s="20"/>
      <c r="M58" s="20"/>
      <c r="N58" s="20"/>
    </row>
    <row r="59" spans="1:14" ht="37.5" x14ac:dyDescent="0.25">
      <c r="A59" s="20" t="s">
        <v>170</v>
      </c>
      <c r="B59" s="20" t="s">
        <v>23</v>
      </c>
      <c r="C59" s="20" t="s">
        <v>19</v>
      </c>
      <c r="D59" s="20" t="s">
        <v>19</v>
      </c>
      <c r="E59" s="20" t="s">
        <v>15</v>
      </c>
      <c r="F59" s="20" t="s">
        <v>171</v>
      </c>
      <c r="G59" s="20" t="s">
        <v>172</v>
      </c>
      <c r="H59" s="20" t="s">
        <v>23</v>
      </c>
      <c r="I59" s="20" t="s">
        <v>19</v>
      </c>
      <c r="J59" s="20" t="s">
        <v>19</v>
      </c>
      <c r="K59" s="20" t="s">
        <v>23</v>
      </c>
      <c r="L59" s="20" t="s">
        <v>19</v>
      </c>
      <c r="M59" s="20" t="s">
        <v>19</v>
      </c>
      <c r="N59" s="20" t="s">
        <v>19</v>
      </c>
    </row>
    <row r="60" spans="1:14" ht="37.5" x14ac:dyDescent="0.25">
      <c r="A60" s="20" t="s">
        <v>173</v>
      </c>
      <c r="B60" s="20" t="s">
        <v>15</v>
      </c>
      <c r="C60" s="20" t="s">
        <v>12</v>
      </c>
      <c r="D60" s="27">
        <v>700</v>
      </c>
      <c r="E60" s="20" t="s">
        <v>15</v>
      </c>
      <c r="F60" s="20" t="s">
        <v>12</v>
      </c>
      <c r="G60" s="27">
        <v>700</v>
      </c>
      <c r="H60" s="20" t="s">
        <v>23</v>
      </c>
      <c r="I60" s="20" t="s">
        <v>19</v>
      </c>
      <c r="J60" s="20" t="s">
        <v>19</v>
      </c>
      <c r="K60" s="20" t="s">
        <v>23</v>
      </c>
      <c r="L60" s="20" t="s">
        <v>19</v>
      </c>
      <c r="M60" s="20" t="s">
        <v>19</v>
      </c>
      <c r="N60" s="20" t="s">
        <v>19</v>
      </c>
    </row>
    <row r="61" spans="1:14" ht="75" x14ac:dyDescent="0.25">
      <c r="A61" s="20" t="s">
        <v>182</v>
      </c>
      <c r="B61" s="20" t="s">
        <v>15</v>
      </c>
      <c r="C61" s="20" t="s">
        <v>171</v>
      </c>
      <c r="D61" s="27">
        <v>500</v>
      </c>
      <c r="E61" s="20" t="s">
        <v>15</v>
      </c>
      <c r="F61" s="20" t="s">
        <v>171</v>
      </c>
      <c r="G61" s="27">
        <v>500</v>
      </c>
      <c r="H61" s="20" t="s">
        <v>15</v>
      </c>
      <c r="I61" s="20" t="s">
        <v>183</v>
      </c>
      <c r="J61" s="27">
        <v>500</v>
      </c>
      <c r="K61" s="20" t="s">
        <v>23</v>
      </c>
      <c r="L61" s="20" t="s">
        <v>19</v>
      </c>
      <c r="M61" s="20" t="s">
        <v>19</v>
      </c>
      <c r="N61" s="20" t="s">
        <v>19</v>
      </c>
    </row>
    <row r="62" spans="1:14" x14ac:dyDescent="0.25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</row>
    <row r="63" spans="1:14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</row>
    <row r="64" spans="1:14" x14ac:dyDescent="0.25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</row>
    <row r="65" spans="1:14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</row>
    <row r="66" spans="1:14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</row>
    <row r="67" spans="1:14" x14ac:dyDescent="0.25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</row>
    <row r="68" spans="1:14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</row>
    <row r="69" spans="1:14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</row>
    <row r="70" spans="1:14" x14ac:dyDescent="0.25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</row>
    <row r="71" spans="1:14" x14ac:dyDescent="0.25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</row>
    <row r="72" spans="1:14" x14ac:dyDescent="0.25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</row>
    <row r="73" spans="1:14" x14ac:dyDescent="0.25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</row>
    <row r="74" spans="1:14" x14ac:dyDescent="0.25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</row>
    <row r="75" spans="1:14" x14ac:dyDescent="0.25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</row>
    <row r="76" spans="1:14" x14ac:dyDescent="0.25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</row>
    <row r="77" spans="1:14" x14ac:dyDescent="0.25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</row>
    <row r="78" spans="1:14" x14ac:dyDescent="0.25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</row>
    <row r="79" spans="1:14" x14ac:dyDescent="0.25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</row>
    <row r="80" spans="1:14" x14ac:dyDescent="0.25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</row>
    <row r="81" spans="1:14" x14ac:dyDescent="0.25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</row>
    <row r="82" spans="1:14" x14ac:dyDescent="0.25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</row>
    <row r="83" spans="1:14" x14ac:dyDescent="0.25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</row>
    <row r="84" spans="1:14" x14ac:dyDescent="0.25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</row>
    <row r="85" spans="1:14" x14ac:dyDescent="0.25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</row>
    <row r="86" spans="1:14" x14ac:dyDescent="0.25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</row>
    <row r="87" spans="1:14" x14ac:dyDescent="0.25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</row>
    <row r="88" spans="1:14" x14ac:dyDescent="0.25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</row>
    <row r="89" spans="1:14" x14ac:dyDescent="0.25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</row>
    <row r="90" spans="1:14" x14ac:dyDescent="0.25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</row>
    <row r="91" spans="1:14" x14ac:dyDescent="0.25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</row>
    <row r="92" spans="1:14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</row>
    <row r="93" spans="1:14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</row>
    <row r="94" spans="1:14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</row>
    <row r="95" spans="1:14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</row>
    <row r="96" spans="1:14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</row>
    <row r="97" spans="1:14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</row>
    <row r="98" spans="1:14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</row>
    <row r="99" spans="1:14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</row>
    <row r="100" spans="1:14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</row>
    <row r="103" spans="1:14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</row>
    <row r="104" spans="1:14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</row>
    <row r="105" spans="1:14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</row>
    <row r="106" spans="1:14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</row>
    <row r="107" spans="1:14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</row>
    <row r="108" spans="1:14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</row>
    <row r="109" spans="1:14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</row>
    <row r="110" spans="1:14" x14ac:dyDescent="0.2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</row>
    <row r="111" spans="1:14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</row>
    <row r="112" spans="1:14" x14ac:dyDescent="0.2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</row>
    <row r="113" spans="1:14" x14ac:dyDescent="0.2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</row>
    <row r="114" spans="1:14" x14ac:dyDescent="0.2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</row>
    <row r="115" spans="1:14" x14ac:dyDescent="0.2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</row>
    <row r="116" spans="1:14" x14ac:dyDescent="0.2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</row>
    <row r="117" spans="1:14" x14ac:dyDescent="0.25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</row>
    <row r="118" spans="1:14" x14ac:dyDescent="0.25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</row>
    <row r="119" spans="1:14" x14ac:dyDescent="0.25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</row>
    <row r="120" spans="1:14" x14ac:dyDescent="0.25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</row>
    <row r="121" spans="1:14" x14ac:dyDescent="0.25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</row>
    <row r="122" spans="1:14" x14ac:dyDescent="0.25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</row>
    <row r="123" spans="1:14" x14ac:dyDescent="0.25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</row>
    <row r="124" spans="1:14" x14ac:dyDescent="0.25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</row>
    <row r="125" spans="1:14" x14ac:dyDescent="0.2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</row>
    <row r="126" spans="1:14" x14ac:dyDescent="0.2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</row>
    <row r="127" spans="1:14" x14ac:dyDescent="0.2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</row>
    <row r="128" spans="1:14" x14ac:dyDescent="0.2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</row>
    <row r="129" spans="1:14" x14ac:dyDescent="0.2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</row>
    <row r="130" spans="1:14" x14ac:dyDescent="0.2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</row>
    <row r="131" spans="1:14" x14ac:dyDescent="0.25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</row>
    <row r="132" spans="1:14" x14ac:dyDescent="0.25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</row>
    <row r="133" spans="1:14" x14ac:dyDescent="0.25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</row>
    <row r="134" spans="1:14" x14ac:dyDescent="0.25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</row>
    <row r="135" spans="1:14" x14ac:dyDescent="0.25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</row>
    <row r="136" spans="1:14" x14ac:dyDescent="0.25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</row>
    <row r="137" spans="1:14" x14ac:dyDescent="0.25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</row>
    <row r="138" spans="1:14" x14ac:dyDescent="0.25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</row>
    <row r="139" spans="1:14" x14ac:dyDescent="0.25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</row>
    <row r="140" spans="1:14" x14ac:dyDescent="0.25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</row>
    <row r="141" spans="1:14" x14ac:dyDescent="0.25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</row>
    <row r="142" spans="1:14" x14ac:dyDescent="0.25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</row>
    <row r="143" spans="1:14" x14ac:dyDescent="0.25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</row>
    <row r="144" spans="1:14" x14ac:dyDescent="0.25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</row>
    <row r="145" spans="1:14" x14ac:dyDescent="0.25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</row>
    <row r="146" spans="1:14" x14ac:dyDescent="0.25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</row>
    <row r="147" spans="1:14" x14ac:dyDescent="0.25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</row>
    <row r="148" spans="1:14" x14ac:dyDescent="0.25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</row>
    <row r="149" spans="1:14" x14ac:dyDescent="0.25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</row>
    <row r="150" spans="1:14" x14ac:dyDescent="0.25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</row>
    <row r="151" spans="1:14" x14ac:dyDescent="0.25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</row>
    <row r="152" spans="1:14" x14ac:dyDescent="0.25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</row>
    <row r="153" spans="1:14" x14ac:dyDescent="0.25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</row>
    <row r="154" spans="1:14" x14ac:dyDescent="0.25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</row>
    <row r="155" spans="1:14" x14ac:dyDescent="0.25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</row>
    <row r="156" spans="1:14" x14ac:dyDescent="0.25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</row>
    <row r="157" spans="1:14" x14ac:dyDescent="0.25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</row>
    <row r="158" spans="1:14" x14ac:dyDescent="0.25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</row>
    <row r="159" spans="1:14" x14ac:dyDescent="0.25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</row>
    <row r="160" spans="1:14" x14ac:dyDescent="0.25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</row>
    <row r="161" spans="1:14" x14ac:dyDescent="0.25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</row>
    <row r="162" spans="1:14" x14ac:dyDescent="0.25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</row>
    <row r="163" spans="1:14" x14ac:dyDescent="0.25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</row>
    <row r="164" spans="1:14" x14ac:dyDescent="0.25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</row>
    <row r="165" spans="1:14" x14ac:dyDescent="0.25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</row>
    <row r="166" spans="1:14" x14ac:dyDescent="0.25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</row>
    <row r="167" spans="1:14" x14ac:dyDescent="0.25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</row>
    <row r="168" spans="1:14" x14ac:dyDescent="0.25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</row>
  </sheetData>
  <autoFilter ref="A1:M61" xr:uid="{2037DAEE-C349-4BE6-A90B-E18F9B4C8D29}"/>
  <phoneticPr fontId="16" type="noConversion"/>
  <pageMargins left="0.7" right="0.7" top="0.75" bottom="0.75" header="0.3" footer="0.3"/>
  <pageSetup paperSize="9" orientation="portrait" horizontalDpi="360" verticalDpi="360" r:id="rId1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BDF2D73D90DB418AD37F554AD94FD0" ma:contentTypeVersion="1" ma:contentTypeDescription="Crear nuevo documento." ma:contentTypeScope="" ma:versionID="a3dd7d9ffd6b33b959dc54f63e715b46">
  <xsd:schema xmlns:xsd="http://www.w3.org/2001/XMLSchema" xmlns:xs="http://www.w3.org/2001/XMLSchema" xmlns:p="http://schemas.microsoft.com/office/2006/metadata/properties" xmlns:ns2="8a0a4788-06ca-437b-bfc6-ffe2f4a28eed" targetNamespace="http://schemas.microsoft.com/office/2006/metadata/properties" ma:root="true" ma:fieldsID="d57a313703f793972c19d0f6f39a7679" ns2:_="">
    <xsd:import namespace="8a0a4788-06ca-437b-bfc6-ffe2f4a28ee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a4788-06ca-437b-bfc6-ffe2f4a28ee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10887BE-B031-4C96-BD60-0F0DF2DC4EC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CB930EC-0BC0-44B3-B171-2DBB252B793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E4E146-6EBC-4B20-A57B-CD423100D5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0a4788-06ca-437b-bfc6-ffe2f4a28e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Consulta por Entidad</vt:lpstr>
      <vt:lpstr>Datos Totales por Afiliado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Tarifas Sinpe Móvil entidades</dc:title>
  <dc:creator>QUINTERO MELENDEZ NIDIA PATRICIA</dc:creator>
  <cp:lastModifiedBy>QUINTERO MELENDEZ NIDIA PATRICIA</cp:lastModifiedBy>
  <dcterms:created xsi:type="dcterms:W3CDTF">2021-08-05T16:36:38Z</dcterms:created>
  <dcterms:modified xsi:type="dcterms:W3CDTF">2025-02-17T21:24:01Z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0x01010014BDF2D73D90DB418AD37F554AD94FD0</vt:lpwstr>
  </property>
  <property fmtid="{D5CDD505-2E9C-101B-9397-08002B2CF9AE}" pid="3" name="MSIP_Label_b8b4be34-365a-4a68-b9fb-75c1b6874315_Enabled">
    <vt:lpwstr>true</vt:lpwstr>
  </property>
  <property fmtid="{D5CDD505-2E9C-101B-9397-08002B2CF9AE}" pid="4" name="MSIP_Label_b8b4be34-365a-4a68-b9fb-75c1b6874315_SetDate">
    <vt:lpwstr>2023-01-11T14:16:22Z</vt:lpwstr>
  </property>
  <property fmtid="{D5CDD505-2E9C-101B-9397-08002B2CF9AE}" pid="5" name="MSIP_Label_b8b4be34-365a-4a68-b9fb-75c1b6874315_Method">
    <vt:lpwstr>Standard</vt:lpwstr>
  </property>
  <property fmtid="{D5CDD505-2E9C-101B-9397-08002B2CF9AE}" pid="6" name="MSIP_Label_b8b4be34-365a-4a68-b9fb-75c1b6874315_Name">
    <vt:lpwstr>b8b4be34-365a-4a68-b9fb-75c1b6874315</vt:lpwstr>
  </property>
  <property fmtid="{D5CDD505-2E9C-101B-9397-08002B2CF9AE}" pid="7" name="MSIP_Label_b8b4be34-365a-4a68-b9fb-75c1b6874315_SiteId">
    <vt:lpwstr>618d0a45-25a6-4618-9f80-8f70a435ee52</vt:lpwstr>
  </property>
  <property fmtid="{D5CDD505-2E9C-101B-9397-08002B2CF9AE}" pid="8" name="MSIP_Label_b8b4be34-365a-4a68-b9fb-75c1b6874315_ActionId">
    <vt:lpwstr>c184c11f-83da-47aa-bd79-0000a1b725e6</vt:lpwstr>
  </property>
  <property fmtid="{D5CDD505-2E9C-101B-9397-08002B2CF9AE}" pid="9" name="MSIP_Label_b8b4be34-365a-4a68-b9fb-75c1b6874315_ContentBits">
    <vt:lpwstr>2</vt:lpwstr>
  </property>
</Properties>
</file>