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munCSI\SCN\CTAS ANUALES Y PROY\"/>
    </mc:Choice>
  </mc:AlternateContent>
  <xr:revisionPtr revIDLastSave="0" documentId="8_{1E7EF1D9-C9A1-438D-BCB9-AA81BBBD9780}" xr6:coauthVersionLast="47" xr6:coauthVersionMax="47" xr10:uidLastSave="{00000000-0000-0000-0000-000000000000}"/>
  <bookViews>
    <workbookView xWindow="-120" yWindow="-120" windowWidth="29040" windowHeight="15840" tabRatio="839" xr2:uid="{3F3D46FE-8C82-4BBF-A1FE-43D2BD000F20}"/>
  </bookViews>
  <sheets>
    <sheet name="🏚 Portada" sheetId="1" r:id="rId1"/>
    <sheet name="Gasto - Nominal" sheetId="3" r:id="rId2"/>
    <sheet name="Producción - Nominal" sheetId="4" r:id="rId3"/>
    <sheet name="Ingreso - Nominal" sheetId="9" r:id="rId4"/>
    <sheet name="Gasto - Volumen" sheetId="5" r:id="rId5"/>
    <sheet name="Producción - Volumen" sheetId="6" r:id="rId6"/>
    <sheet name="Gasto - Tasa de variación" sheetId="7" r:id="rId7"/>
    <sheet name="Producción - Tasa de variación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9" i="8" l="1"/>
  <c r="AL10" i="8"/>
  <c r="AL11" i="8"/>
  <c r="AL65" i="8" s="1"/>
  <c r="AL12" i="8"/>
  <c r="AL13" i="8"/>
  <c r="AL14" i="8"/>
  <c r="AL15" i="8"/>
  <c r="AL69" i="8" s="1"/>
  <c r="AL16" i="8"/>
  <c r="AL70" i="8" s="1"/>
  <c r="AL17" i="8"/>
  <c r="AL71" i="8" s="1"/>
  <c r="AL18" i="8"/>
  <c r="AL72" i="8" s="1"/>
  <c r="AL19" i="8"/>
  <c r="AL73" i="8" s="1"/>
  <c r="AL20" i="8"/>
  <c r="AL74" i="8" s="1"/>
  <c r="AL21" i="8"/>
  <c r="AL22" i="8"/>
  <c r="AL23" i="8"/>
  <c r="AL77" i="8" s="1"/>
  <c r="AL24" i="8"/>
  <c r="AL25" i="8"/>
  <c r="AL26" i="8"/>
  <c r="AL27" i="8"/>
  <c r="AL81" i="8" s="1"/>
  <c r="AL28" i="8"/>
  <c r="AL82" i="8" s="1"/>
  <c r="AL29" i="8"/>
  <c r="AL30" i="8"/>
  <c r="AL84" i="8" s="1"/>
  <c r="AL31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8" i="8"/>
  <c r="AL63" i="8"/>
  <c r="AL64" i="8"/>
  <c r="AL66" i="8"/>
  <c r="AL67" i="8"/>
  <c r="AL68" i="8"/>
  <c r="AL75" i="8"/>
  <c r="AL76" i="8"/>
  <c r="AL78" i="8"/>
  <c r="AL79" i="8"/>
  <c r="AL80" i="8"/>
  <c r="AK9" i="7"/>
  <c r="AK10" i="7"/>
  <c r="AK11" i="7"/>
  <c r="AK12" i="7"/>
  <c r="AK14" i="7"/>
  <c r="AK15" i="7"/>
  <c r="AK16" i="7"/>
  <c r="AK17" i="7"/>
  <c r="AK18" i="7"/>
  <c r="AK19" i="7"/>
  <c r="AK52" i="7" s="1"/>
  <c r="AK20" i="7"/>
  <c r="AK21" i="7"/>
  <c r="AK54" i="7" s="1"/>
  <c r="AK22" i="7"/>
  <c r="AK27" i="7"/>
  <c r="AK28" i="7"/>
  <c r="AK29" i="7"/>
  <c r="AK26" i="7" s="1"/>
  <c r="AK30" i="7"/>
  <c r="AK32" i="7"/>
  <c r="AK31" i="7" s="1"/>
  <c r="AK33" i="7"/>
  <c r="AK35" i="7"/>
  <c r="AK34" i="7" s="1"/>
  <c r="AK36" i="7"/>
  <c r="AK38" i="7"/>
  <c r="AK43" i="7"/>
  <c r="AK42" i="7" s="1"/>
  <c r="AK53" i="7" s="1"/>
  <c r="AK44" i="7"/>
  <c r="AK45" i="7"/>
  <c r="AK47" i="7"/>
  <c r="AK48" i="7"/>
  <c r="AK49" i="7"/>
  <c r="AK51" i="7"/>
  <c r="AK50" i="7" s="1"/>
  <c r="AK55" i="7"/>
  <c r="AL83" i="8" l="1"/>
  <c r="AL85" i="8" s="1"/>
  <c r="AK37" i="7"/>
  <c r="AK39" i="7" s="1"/>
  <c r="AK9" i="8" l="1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J9" i="7"/>
  <c r="AJ10" i="7"/>
  <c r="AJ11" i="7"/>
  <c r="AJ12" i="7"/>
  <c r="AJ14" i="7"/>
  <c r="AJ15" i="7"/>
  <c r="AJ16" i="7"/>
  <c r="AJ17" i="7"/>
  <c r="AJ18" i="7"/>
  <c r="AJ19" i="7"/>
  <c r="AJ20" i="7"/>
  <c r="AJ21" i="7"/>
  <c r="AJ22" i="7"/>
  <c r="AJ27" i="7"/>
  <c r="AJ28" i="7"/>
  <c r="AJ29" i="7"/>
  <c r="AJ30" i="7"/>
  <c r="AJ32" i="7"/>
  <c r="AJ31" i="7" s="1"/>
  <c r="AJ33" i="7"/>
  <c r="AJ35" i="7"/>
  <c r="AJ36" i="7"/>
  <c r="AJ34" i="7" s="1"/>
  <c r="AJ38" i="7"/>
  <c r="AJ26" i="7" l="1"/>
  <c r="AJ37" i="7" s="1"/>
  <c r="AJ39" i="7" s="1"/>
  <c r="AK43" i="8" l="1"/>
  <c r="AK51" i="8"/>
  <c r="AK36" i="8"/>
  <c r="AK44" i="8"/>
  <c r="AK52" i="8"/>
  <c r="AK42" i="8"/>
  <c r="AK37" i="8"/>
  <c r="AK45" i="8"/>
  <c r="AK53" i="8"/>
  <c r="AK38" i="8"/>
  <c r="AK46" i="8"/>
  <c r="AK54" i="8"/>
  <c r="AK58" i="8"/>
  <c r="AK39" i="8"/>
  <c r="AK47" i="8"/>
  <c r="AK55" i="8"/>
  <c r="AK40" i="8"/>
  <c r="AK48" i="8"/>
  <c r="AK56" i="8"/>
  <c r="AK41" i="8"/>
  <c r="AK49" i="8"/>
  <c r="AK57" i="8"/>
  <c r="AK50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I9" i="7"/>
  <c r="AI10" i="7"/>
  <c r="AI11" i="7"/>
  <c r="AI12" i="7"/>
  <c r="AI14" i="7"/>
  <c r="AI15" i="7"/>
  <c r="AI16" i="7"/>
  <c r="AI17" i="7"/>
  <c r="AI18" i="7"/>
  <c r="AI19" i="7"/>
  <c r="AI20" i="7"/>
  <c r="AI21" i="7"/>
  <c r="AI22" i="7"/>
  <c r="AI27" i="7"/>
  <c r="AJ43" i="7" s="1"/>
  <c r="AI28" i="7"/>
  <c r="AJ44" i="7" s="1"/>
  <c r="AI29" i="7"/>
  <c r="AJ45" i="7" s="1"/>
  <c r="AI30" i="7"/>
  <c r="AI32" i="7"/>
  <c r="AI33" i="7"/>
  <c r="AJ49" i="7" s="1"/>
  <c r="AI35" i="7"/>
  <c r="AJ51" i="7" s="1"/>
  <c r="AI36" i="7"/>
  <c r="AJ52" i="7" s="1"/>
  <c r="AI38" i="7"/>
  <c r="AJ54" i="7" s="1"/>
  <c r="AJ50" i="7" l="1"/>
  <c r="AI31" i="7"/>
  <c r="AJ48" i="7"/>
  <c r="AJ47" i="7" s="1"/>
  <c r="AJ42" i="7"/>
  <c r="AI26" i="7"/>
  <c r="AI34" i="7"/>
  <c r="AJ53" i="7" l="1"/>
  <c r="AI37" i="7"/>
  <c r="AI39" i="7" s="1"/>
  <c r="AJ55" i="7" s="1"/>
  <c r="AJ37" i="8"/>
  <c r="AK64" i="8" s="1"/>
  <c r="AJ54" i="8"/>
  <c r="AK81" i="8" s="1"/>
  <c r="AJ58" i="8"/>
  <c r="AJ40" i="8"/>
  <c r="AK67" i="8" s="1"/>
  <c r="AJ48" i="8"/>
  <c r="AK75" i="8" s="1"/>
  <c r="AJ56" i="8"/>
  <c r="AJ55" i="8"/>
  <c r="AK82" i="8" s="1"/>
  <c r="AJ36" i="8"/>
  <c r="AK63" i="8" s="1"/>
  <c r="AJ44" i="8"/>
  <c r="AK71" i="8" s="1"/>
  <c r="AJ52" i="8"/>
  <c r="AK79" i="8" s="1"/>
  <c r="AJ57" i="8"/>
  <c r="AK84" i="8" s="1"/>
  <c r="V9" i="8"/>
  <c r="K10" i="8"/>
  <c r="L10" i="8"/>
  <c r="V11" i="8"/>
  <c r="X11" i="8"/>
  <c r="N12" i="8"/>
  <c r="AH12" i="8"/>
  <c r="D13" i="8"/>
  <c r="Z13" i="8"/>
  <c r="P14" i="8"/>
  <c r="AB15" i="8"/>
  <c r="H17" i="8"/>
  <c r="H18" i="8"/>
  <c r="I18" i="8"/>
  <c r="AB20" i="8"/>
  <c r="H22" i="8"/>
  <c r="I22" i="8"/>
  <c r="X22" i="8"/>
  <c r="Y22" i="8"/>
  <c r="L25" i="8"/>
  <c r="AB25" i="8"/>
  <c r="L26" i="8"/>
  <c r="M26" i="8"/>
  <c r="AB26" i="8"/>
  <c r="AC26" i="8"/>
  <c r="P29" i="8"/>
  <c r="AF29" i="8"/>
  <c r="P30" i="8"/>
  <c r="Q30" i="8"/>
  <c r="AF30" i="8"/>
  <c r="AG30" i="8"/>
  <c r="AG22" i="7"/>
  <c r="Q22" i="7"/>
  <c r="Q21" i="7"/>
  <c r="AH20" i="7"/>
  <c r="Q20" i="7"/>
  <c r="E20" i="7"/>
  <c r="AC19" i="7"/>
  <c r="U19" i="7"/>
  <c r="M19" i="7"/>
  <c r="E19" i="7"/>
  <c r="AC18" i="7"/>
  <c r="U18" i="7"/>
  <c r="M18" i="7"/>
  <c r="E18" i="7"/>
  <c r="AC17" i="7"/>
  <c r="U17" i="7"/>
  <c r="M17" i="7"/>
  <c r="E17" i="7"/>
  <c r="AC16" i="7"/>
  <c r="U16" i="7"/>
  <c r="M16" i="7"/>
  <c r="E16" i="7"/>
  <c r="AC15" i="7"/>
  <c r="U15" i="7"/>
  <c r="M15" i="7"/>
  <c r="E15" i="7"/>
  <c r="AC14" i="7"/>
  <c r="U14" i="7"/>
  <c r="M14" i="7"/>
  <c r="E14" i="7"/>
  <c r="AC12" i="7"/>
  <c r="U12" i="7"/>
  <c r="M12" i="7"/>
  <c r="E12" i="7"/>
  <c r="AC11" i="7"/>
  <c r="U11" i="7"/>
  <c r="M11" i="7"/>
  <c r="E11" i="7"/>
  <c r="AC10" i="7"/>
  <c r="U10" i="7"/>
  <c r="M10" i="7"/>
  <c r="E10" i="7"/>
  <c r="AC9" i="7"/>
  <c r="U9" i="7"/>
  <c r="M9" i="7"/>
  <c r="E9" i="7"/>
  <c r="D9" i="8"/>
  <c r="F9" i="8"/>
  <c r="G9" i="8"/>
  <c r="H9" i="8"/>
  <c r="J9" i="8"/>
  <c r="K9" i="8"/>
  <c r="L9" i="8"/>
  <c r="N9" i="8"/>
  <c r="O9" i="8"/>
  <c r="P9" i="8"/>
  <c r="R9" i="8"/>
  <c r="S9" i="8"/>
  <c r="T9" i="8"/>
  <c r="W9" i="8"/>
  <c r="X9" i="8"/>
  <c r="Z9" i="8"/>
  <c r="AA9" i="8"/>
  <c r="AB9" i="8"/>
  <c r="AD9" i="8"/>
  <c r="AE9" i="8"/>
  <c r="AF9" i="8"/>
  <c r="AH9" i="8"/>
  <c r="D10" i="8"/>
  <c r="F10" i="8"/>
  <c r="G10" i="8"/>
  <c r="H10" i="8"/>
  <c r="J10" i="8"/>
  <c r="N10" i="8"/>
  <c r="O10" i="8"/>
  <c r="P10" i="8"/>
  <c r="R10" i="8"/>
  <c r="S10" i="8"/>
  <c r="T10" i="8"/>
  <c r="U10" i="8"/>
  <c r="V10" i="8"/>
  <c r="W10" i="8"/>
  <c r="X10" i="8"/>
  <c r="Z10" i="8"/>
  <c r="AA10" i="8"/>
  <c r="AB10" i="8"/>
  <c r="AD10" i="8"/>
  <c r="AE10" i="8"/>
  <c r="AF10" i="8"/>
  <c r="AH10" i="8"/>
  <c r="D11" i="8"/>
  <c r="F11" i="8"/>
  <c r="G11" i="8"/>
  <c r="H11" i="8"/>
  <c r="J11" i="8"/>
  <c r="K11" i="8"/>
  <c r="L11" i="8"/>
  <c r="M11" i="8"/>
  <c r="N11" i="8"/>
  <c r="O11" i="8"/>
  <c r="P11" i="8"/>
  <c r="R11" i="8"/>
  <c r="S11" i="8"/>
  <c r="T11" i="8"/>
  <c r="W11" i="8"/>
  <c r="Z11" i="8"/>
  <c r="AA11" i="8"/>
  <c r="AB11" i="8"/>
  <c r="AD11" i="8"/>
  <c r="AE11" i="8"/>
  <c r="AF11" i="8"/>
  <c r="AG11" i="8"/>
  <c r="AH11" i="8"/>
  <c r="D12" i="8"/>
  <c r="F12" i="8"/>
  <c r="G12" i="8"/>
  <c r="H12" i="8"/>
  <c r="J12" i="8"/>
  <c r="K12" i="8"/>
  <c r="L12" i="8"/>
  <c r="O12" i="8"/>
  <c r="P12" i="8"/>
  <c r="R12" i="8"/>
  <c r="S12" i="8"/>
  <c r="T12" i="8"/>
  <c r="V12" i="8"/>
  <c r="W12" i="8"/>
  <c r="X12" i="8"/>
  <c r="Y12" i="8"/>
  <c r="Z12" i="8"/>
  <c r="AA12" i="8"/>
  <c r="AB12" i="8"/>
  <c r="AD12" i="8"/>
  <c r="AE12" i="8"/>
  <c r="AF12" i="8"/>
  <c r="F13" i="8"/>
  <c r="G13" i="8"/>
  <c r="H13" i="8"/>
  <c r="J13" i="8"/>
  <c r="K13" i="8"/>
  <c r="L13" i="8"/>
  <c r="N13" i="8"/>
  <c r="O13" i="8"/>
  <c r="P13" i="8"/>
  <c r="R13" i="8"/>
  <c r="S13" i="8"/>
  <c r="T13" i="8"/>
  <c r="V13" i="8"/>
  <c r="W13" i="8"/>
  <c r="X13" i="8"/>
  <c r="AA13" i="8"/>
  <c r="AB13" i="8"/>
  <c r="AD13" i="8"/>
  <c r="AE13" i="8"/>
  <c r="AF13" i="8"/>
  <c r="AH13" i="8"/>
  <c r="D14" i="8"/>
  <c r="E14" i="8"/>
  <c r="F14" i="8"/>
  <c r="H14" i="8"/>
  <c r="J14" i="8"/>
  <c r="L14" i="8"/>
  <c r="N14" i="8"/>
  <c r="R14" i="8"/>
  <c r="T14" i="8"/>
  <c r="V14" i="8"/>
  <c r="X14" i="8"/>
  <c r="Y14" i="8"/>
  <c r="Z14" i="8"/>
  <c r="AB14" i="8"/>
  <c r="AD14" i="8"/>
  <c r="AF14" i="8"/>
  <c r="AH14" i="8"/>
  <c r="D15" i="8"/>
  <c r="F15" i="8"/>
  <c r="H15" i="8"/>
  <c r="J15" i="8"/>
  <c r="L15" i="8"/>
  <c r="N15" i="8"/>
  <c r="P15" i="8"/>
  <c r="Q15" i="8"/>
  <c r="R15" i="8"/>
  <c r="T15" i="8"/>
  <c r="V15" i="8"/>
  <c r="X15" i="8"/>
  <c r="Y15" i="8"/>
  <c r="Z15" i="8"/>
  <c r="AC15" i="8"/>
  <c r="AD15" i="8"/>
  <c r="AF15" i="8"/>
  <c r="AG15" i="8"/>
  <c r="AH15" i="8"/>
  <c r="D16" i="8"/>
  <c r="E16" i="8"/>
  <c r="F16" i="8"/>
  <c r="H16" i="8"/>
  <c r="I16" i="8"/>
  <c r="J16" i="8"/>
  <c r="L16" i="8"/>
  <c r="M16" i="8"/>
  <c r="N16" i="8"/>
  <c r="P16" i="8"/>
  <c r="Q16" i="8"/>
  <c r="R16" i="8"/>
  <c r="T16" i="8"/>
  <c r="U16" i="8"/>
  <c r="V16" i="8"/>
  <c r="X16" i="8"/>
  <c r="Y16" i="8"/>
  <c r="Z16" i="8"/>
  <c r="AB16" i="8"/>
  <c r="AC16" i="8"/>
  <c r="AD16" i="8"/>
  <c r="AF16" i="8"/>
  <c r="AG16" i="8"/>
  <c r="AH16" i="8"/>
  <c r="D17" i="8"/>
  <c r="E17" i="8"/>
  <c r="F17" i="8"/>
  <c r="I17" i="8"/>
  <c r="J17" i="8"/>
  <c r="L17" i="8"/>
  <c r="M17" i="8"/>
  <c r="N17" i="8"/>
  <c r="P17" i="8"/>
  <c r="Q17" i="8"/>
  <c r="R17" i="8"/>
  <c r="T17" i="8"/>
  <c r="U17" i="8"/>
  <c r="V17" i="8"/>
  <c r="W17" i="8"/>
  <c r="X17" i="8"/>
  <c r="Y17" i="8"/>
  <c r="Z17" i="8"/>
  <c r="AB17" i="8"/>
  <c r="AC17" i="8"/>
  <c r="AD17" i="8"/>
  <c r="AF17" i="8"/>
  <c r="AG17" i="8"/>
  <c r="AH17" i="8"/>
  <c r="D18" i="8"/>
  <c r="E18" i="8"/>
  <c r="F18" i="8"/>
  <c r="J18" i="8"/>
  <c r="L18" i="8"/>
  <c r="M18" i="8"/>
  <c r="N18" i="8"/>
  <c r="P18" i="8"/>
  <c r="Q18" i="8"/>
  <c r="R18" i="8"/>
  <c r="T18" i="8"/>
  <c r="U18" i="8"/>
  <c r="V18" i="8"/>
  <c r="X18" i="8"/>
  <c r="Y18" i="8"/>
  <c r="Z18" i="8"/>
  <c r="AB18" i="8"/>
  <c r="AC18" i="8"/>
  <c r="AD18" i="8"/>
  <c r="AF18" i="8"/>
  <c r="AG18" i="8"/>
  <c r="AH18" i="8"/>
  <c r="D19" i="8"/>
  <c r="E19" i="8"/>
  <c r="F19" i="8"/>
  <c r="H19" i="8"/>
  <c r="I19" i="8"/>
  <c r="J19" i="8"/>
  <c r="L19" i="8"/>
  <c r="M19" i="8"/>
  <c r="N19" i="8"/>
  <c r="P19" i="8"/>
  <c r="Q19" i="8"/>
  <c r="R19" i="8"/>
  <c r="T19" i="8"/>
  <c r="U19" i="8"/>
  <c r="V19" i="8"/>
  <c r="X19" i="8"/>
  <c r="Y19" i="8"/>
  <c r="Z19" i="8"/>
  <c r="AB19" i="8"/>
  <c r="AC19" i="8"/>
  <c r="AD19" i="8"/>
  <c r="AF19" i="8"/>
  <c r="AG19" i="8"/>
  <c r="AH19" i="8"/>
  <c r="D20" i="8"/>
  <c r="E20" i="8"/>
  <c r="F20" i="8"/>
  <c r="H20" i="8"/>
  <c r="I20" i="8"/>
  <c r="J20" i="8"/>
  <c r="L20" i="8"/>
  <c r="M20" i="8"/>
  <c r="N20" i="8"/>
  <c r="P20" i="8"/>
  <c r="Q20" i="8"/>
  <c r="R20" i="8"/>
  <c r="T20" i="8"/>
  <c r="U20" i="8"/>
  <c r="V20" i="8"/>
  <c r="X20" i="8"/>
  <c r="Y20" i="8"/>
  <c r="Z20" i="8"/>
  <c r="AC20" i="8"/>
  <c r="AD20" i="8"/>
  <c r="AF20" i="8"/>
  <c r="AG20" i="8"/>
  <c r="AH20" i="8"/>
  <c r="D21" i="8"/>
  <c r="E21" i="8"/>
  <c r="F21" i="8"/>
  <c r="G21" i="8"/>
  <c r="H21" i="8"/>
  <c r="I21" i="8"/>
  <c r="J21" i="8"/>
  <c r="L21" i="8"/>
  <c r="M21" i="8"/>
  <c r="N21" i="8"/>
  <c r="P21" i="8"/>
  <c r="Q21" i="8"/>
  <c r="R21" i="8"/>
  <c r="T21" i="8"/>
  <c r="U21" i="8"/>
  <c r="V21" i="8"/>
  <c r="X21" i="8"/>
  <c r="Y21" i="8"/>
  <c r="Z21" i="8"/>
  <c r="AB21" i="8"/>
  <c r="AC21" i="8"/>
  <c r="AD21" i="8"/>
  <c r="AF21" i="8"/>
  <c r="AG21" i="8"/>
  <c r="AH21" i="8"/>
  <c r="D22" i="8"/>
  <c r="E22" i="8"/>
  <c r="F22" i="8"/>
  <c r="J22" i="8"/>
  <c r="L22" i="8"/>
  <c r="M22" i="8"/>
  <c r="N22" i="8"/>
  <c r="P22" i="8"/>
  <c r="Q22" i="8"/>
  <c r="R22" i="8"/>
  <c r="T22" i="8"/>
  <c r="U22" i="8"/>
  <c r="V22" i="8"/>
  <c r="Z22" i="8"/>
  <c r="AB22" i="8"/>
  <c r="AC22" i="8"/>
  <c r="AD22" i="8"/>
  <c r="AF22" i="8"/>
  <c r="AG22" i="8"/>
  <c r="AH22" i="8"/>
  <c r="D23" i="8"/>
  <c r="E23" i="8"/>
  <c r="F23" i="8"/>
  <c r="H23" i="8"/>
  <c r="I23" i="8"/>
  <c r="J23" i="8"/>
  <c r="L23" i="8"/>
  <c r="M23" i="8"/>
  <c r="N23" i="8"/>
  <c r="P23" i="8"/>
  <c r="Q23" i="8"/>
  <c r="R23" i="8"/>
  <c r="T23" i="8"/>
  <c r="U23" i="8"/>
  <c r="V23" i="8"/>
  <c r="X23" i="8"/>
  <c r="Y23" i="8"/>
  <c r="Z23" i="8"/>
  <c r="AB23" i="8"/>
  <c r="AC23" i="8"/>
  <c r="AD23" i="8"/>
  <c r="AF23" i="8"/>
  <c r="AG23" i="8"/>
  <c r="AH23" i="8"/>
  <c r="D24" i="8"/>
  <c r="E24" i="8"/>
  <c r="F24" i="8"/>
  <c r="H24" i="8"/>
  <c r="I24" i="8"/>
  <c r="K24" i="8"/>
  <c r="L24" i="8"/>
  <c r="M24" i="8"/>
  <c r="N24" i="8"/>
  <c r="P24" i="8"/>
  <c r="Q24" i="8"/>
  <c r="R24" i="8"/>
  <c r="S24" i="8"/>
  <c r="T24" i="8"/>
  <c r="U24" i="8"/>
  <c r="V24" i="8"/>
  <c r="X24" i="8"/>
  <c r="Y24" i="8"/>
  <c r="Z24" i="8"/>
  <c r="AB24" i="8"/>
  <c r="AC24" i="8"/>
  <c r="AD24" i="8"/>
  <c r="AF24" i="8"/>
  <c r="AG24" i="8"/>
  <c r="AH24" i="8"/>
  <c r="D25" i="8"/>
  <c r="E25" i="8"/>
  <c r="F25" i="8"/>
  <c r="H25" i="8"/>
  <c r="I25" i="8"/>
  <c r="J25" i="8"/>
  <c r="M25" i="8"/>
  <c r="N25" i="8"/>
  <c r="P25" i="8"/>
  <c r="Q25" i="8"/>
  <c r="R25" i="8"/>
  <c r="S25" i="8"/>
  <c r="T25" i="8"/>
  <c r="U25" i="8"/>
  <c r="V25" i="8"/>
  <c r="X25" i="8"/>
  <c r="Y25" i="8"/>
  <c r="Z25" i="8"/>
  <c r="AC25" i="8"/>
  <c r="AD25" i="8"/>
  <c r="AF25" i="8"/>
  <c r="AG25" i="8"/>
  <c r="AH25" i="8"/>
  <c r="D26" i="8"/>
  <c r="E26" i="8"/>
  <c r="F26" i="8"/>
  <c r="H26" i="8"/>
  <c r="I26" i="8"/>
  <c r="J26" i="8"/>
  <c r="N26" i="8"/>
  <c r="P26" i="8"/>
  <c r="Q26" i="8"/>
  <c r="R26" i="8"/>
  <c r="T26" i="8"/>
  <c r="U26" i="8"/>
  <c r="V26" i="8"/>
  <c r="X26" i="8"/>
  <c r="Y26" i="8"/>
  <c r="Z26" i="8"/>
  <c r="AD26" i="8"/>
  <c r="AF26" i="8"/>
  <c r="AG26" i="8"/>
  <c r="AH26" i="8"/>
  <c r="D27" i="8"/>
  <c r="E27" i="8"/>
  <c r="F27" i="8"/>
  <c r="H27" i="8"/>
  <c r="I27" i="8"/>
  <c r="J27" i="8"/>
  <c r="L27" i="8"/>
  <c r="M27" i="8"/>
  <c r="N27" i="8"/>
  <c r="P27" i="8"/>
  <c r="Q27" i="8"/>
  <c r="R27" i="8"/>
  <c r="T27" i="8"/>
  <c r="U27" i="8"/>
  <c r="V27" i="8"/>
  <c r="X27" i="8"/>
  <c r="Y27" i="8"/>
  <c r="Z27" i="8"/>
  <c r="AB27" i="8"/>
  <c r="AC27" i="8"/>
  <c r="AD27" i="8"/>
  <c r="AF27" i="8"/>
  <c r="AG27" i="8"/>
  <c r="AH27" i="8"/>
  <c r="D28" i="8"/>
  <c r="E28" i="8"/>
  <c r="F28" i="8"/>
  <c r="G28" i="8"/>
  <c r="H28" i="8"/>
  <c r="I28" i="8"/>
  <c r="J28" i="8"/>
  <c r="L28" i="8"/>
  <c r="M28" i="8"/>
  <c r="N28" i="8"/>
  <c r="P28" i="8"/>
  <c r="Q28" i="8"/>
  <c r="R28" i="8"/>
  <c r="T28" i="8"/>
  <c r="U28" i="8"/>
  <c r="V28" i="8"/>
  <c r="W28" i="8"/>
  <c r="X28" i="8"/>
  <c r="Y28" i="8"/>
  <c r="Z28" i="8"/>
  <c r="AB28" i="8"/>
  <c r="AC28" i="8"/>
  <c r="AE28" i="8"/>
  <c r="AF28" i="8"/>
  <c r="AG28" i="8"/>
  <c r="AH28" i="8"/>
  <c r="D29" i="8"/>
  <c r="E29" i="8"/>
  <c r="F29" i="8"/>
  <c r="G29" i="8"/>
  <c r="H29" i="8"/>
  <c r="I29" i="8"/>
  <c r="J29" i="8"/>
  <c r="L29" i="8"/>
  <c r="M29" i="8"/>
  <c r="N29" i="8"/>
  <c r="Q29" i="8"/>
  <c r="R29" i="8"/>
  <c r="T29" i="8"/>
  <c r="U29" i="8"/>
  <c r="V29" i="8"/>
  <c r="W29" i="8"/>
  <c r="X29" i="8"/>
  <c r="Y29" i="8"/>
  <c r="Z29" i="8"/>
  <c r="AB29" i="8"/>
  <c r="AC29" i="8"/>
  <c r="AD29" i="8"/>
  <c r="AG29" i="8"/>
  <c r="AH29" i="8"/>
  <c r="D30" i="8"/>
  <c r="E30" i="8"/>
  <c r="F30" i="8"/>
  <c r="H30" i="8"/>
  <c r="I30" i="8"/>
  <c r="J30" i="8"/>
  <c r="L30" i="8"/>
  <c r="M30" i="8"/>
  <c r="N30" i="8"/>
  <c r="R30" i="8"/>
  <c r="T30" i="8"/>
  <c r="U30" i="8"/>
  <c r="V30" i="8"/>
  <c r="X30" i="8"/>
  <c r="Y30" i="8"/>
  <c r="Z30" i="8"/>
  <c r="AB30" i="8"/>
  <c r="AC30" i="8"/>
  <c r="AD30" i="8"/>
  <c r="AH30" i="8"/>
  <c r="D31" i="8"/>
  <c r="E31" i="8"/>
  <c r="F31" i="8"/>
  <c r="H31" i="8"/>
  <c r="I31" i="8"/>
  <c r="J31" i="8"/>
  <c r="L31" i="8"/>
  <c r="M31" i="8"/>
  <c r="N31" i="8"/>
  <c r="P31" i="8"/>
  <c r="Q31" i="8"/>
  <c r="R31" i="8"/>
  <c r="T31" i="8"/>
  <c r="U31" i="8"/>
  <c r="V31" i="8"/>
  <c r="X31" i="8"/>
  <c r="Y31" i="8"/>
  <c r="Z31" i="8"/>
  <c r="AB31" i="8"/>
  <c r="AC31" i="8"/>
  <c r="AD31" i="8"/>
  <c r="AF31" i="8"/>
  <c r="AG31" i="8"/>
  <c r="AH31" i="8"/>
  <c r="AI25" i="8"/>
  <c r="AI24" i="8"/>
  <c r="AI21" i="8"/>
  <c r="AI13" i="8"/>
  <c r="AI16" i="8"/>
  <c r="AI20" i="8"/>
  <c r="AI12" i="8"/>
  <c r="AI11" i="8"/>
  <c r="AI10" i="8"/>
  <c r="AI9" i="8"/>
  <c r="D9" i="7"/>
  <c r="F9" i="7"/>
  <c r="H9" i="7"/>
  <c r="I9" i="7"/>
  <c r="J9" i="7"/>
  <c r="L9" i="7"/>
  <c r="N9" i="7"/>
  <c r="P9" i="7"/>
  <c r="Q9" i="7"/>
  <c r="R9" i="7"/>
  <c r="T9" i="7"/>
  <c r="V9" i="7"/>
  <c r="X9" i="7"/>
  <c r="Y9" i="7"/>
  <c r="Z9" i="7"/>
  <c r="AB9" i="7"/>
  <c r="D10" i="7"/>
  <c r="F10" i="7"/>
  <c r="H10" i="7"/>
  <c r="I10" i="7"/>
  <c r="J10" i="7"/>
  <c r="L10" i="7"/>
  <c r="N10" i="7"/>
  <c r="P10" i="7"/>
  <c r="Q10" i="7"/>
  <c r="R10" i="7"/>
  <c r="T10" i="7"/>
  <c r="V10" i="7"/>
  <c r="X10" i="7"/>
  <c r="Y10" i="7"/>
  <c r="Z10" i="7"/>
  <c r="AB10" i="7"/>
  <c r="D11" i="7"/>
  <c r="F11" i="7"/>
  <c r="H11" i="7"/>
  <c r="I11" i="7"/>
  <c r="J11" i="7"/>
  <c r="L11" i="7"/>
  <c r="N11" i="7"/>
  <c r="P11" i="7"/>
  <c r="Q11" i="7"/>
  <c r="R11" i="7"/>
  <c r="T11" i="7"/>
  <c r="V11" i="7"/>
  <c r="X11" i="7"/>
  <c r="Y11" i="7"/>
  <c r="Z11" i="7"/>
  <c r="AB11" i="7"/>
  <c r="D12" i="7"/>
  <c r="F12" i="7"/>
  <c r="H12" i="7"/>
  <c r="I12" i="7"/>
  <c r="J12" i="7"/>
  <c r="L12" i="7"/>
  <c r="N12" i="7"/>
  <c r="P12" i="7"/>
  <c r="Q12" i="7"/>
  <c r="R12" i="7"/>
  <c r="T12" i="7"/>
  <c r="V12" i="7"/>
  <c r="X12" i="7"/>
  <c r="Y12" i="7"/>
  <c r="Z12" i="7"/>
  <c r="AB12" i="7"/>
  <c r="C14" i="7"/>
  <c r="F14" i="7"/>
  <c r="G14" i="7"/>
  <c r="I14" i="7"/>
  <c r="J14" i="7"/>
  <c r="K14" i="7"/>
  <c r="N14" i="7"/>
  <c r="O14" i="7"/>
  <c r="Q14" i="7"/>
  <c r="R14" i="7"/>
  <c r="S14" i="7"/>
  <c r="V14" i="7"/>
  <c r="W14" i="7"/>
  <c r="Y14" i="7"/>
  <c r="Z14" i="7"/>
  <c r="AA14" i="7"/>
  <c r="C15" i="7"/>
  <c r="F15" i="7"/>
  <c r="G15" i="7"/>
  <c r="I15" i="7"/>
  <c r="J15" i="7"/>
  <c r="K15" i="7"/>
  <c r="N15" i="7"/>
  <c r="O15" i="7"/>
  <c r="Q15" i="7"/>
  <c r="R15" i="7"/>
  <c r="S15" i="7"/>
  <c r="V15" i="7"/>
  <c r="W15" i="7"/>
  <c r="Y15" i="7"/>
  <c r="Z15" i="7"/>
  <c r="AA15" i="7"/>
  <c r="C16" i="7"/>
  <c r="F16" i="7"/>
  <c r="G16" i="7"/>
  <c r="I16" i="7"/>
  <c r="J16" i="7"/>
  <c r="K16" i="7"/>
  <c r="N16" i="7"/>
  <c r="O16" i="7"/>
  <c r="Q16" i="7"/>
  <c r="R16" i="7"/>
  <c r="S16" i="7"/>
  <c r="V16" i="7"/>
  <c r="W16" i="7"/>
  <c r="Y16" i="7"/>
  <c r="Z16" i="7"/>
  <c r="AA16" i="7"/>
  <c r="C17" i="7"/>
  <c r="F17" i="7"/>
  <c r="G17" i="7"/>
  <c r="I17" i="7"/>
  <c r="J17" i="7"/>
  <c r="K17" i="7"/>
  <c r="N17" i="7"/>
  <c r="O17" i="7"/>
  <c r="Q17" i="7"/>
  <c r="R17" i="7"/>
  <c r="S17" i="7"/>
  <c r="V17" i="7"/>
  <c r="W17" i="7"/>
  <c r="Y17" i="7"/>
  <c r="Z17" i="7"/>
  <c r="AA17" i="7"/>
  <c r="C18" i="7"/>
  <c r="F18" i="7"/>
  <c r="G18" i="7"/>
  <c r="I18" i="7"/>
  <c r="J18" i="7"/>
  <c r="K18" i="7"/>
  <c r="N18" i="7"/>
  <c r="O18" i="7"/>
  <c r="Q18" i="7"/>
  <c r="R18" i="7"/>
  <c r="S18" i="7"/>
  <c r="V18" i="7"/>
  <c r="W18" i="7"/>
  <c r="Y18" i="7"/>
  <c r="Z18" i="7"/>
  <c r="AA18" i="7"/>
  <c r="C19" i="7"/>
  <c r="F19" i="7"/>
  <c r="G19" i="7"/>
  <c r="I19" i="7"/>
  <c r="J19" i="7"/>
  <c r="K19" i="7"/>
  <c r="N19" i="7"/>
  <c r="O19" i="7"/>
  <c r="Q19" i="7"/>
  <c r="R19" i="7"/>
  <c r="S19" i="7"/>
  <c r="V19" i="7"/>
  <c r="W19" i="7"/>
  <c r="Y19" i="7"/>
  <c r="Z19" i="7"/>
  <c r="AA19" i="7"/>
  <c r="C20" i="7"/>
  <c r="F20" i="7"/>
  <c r="G20" i="7"/>
  <c r="I20" i="7"/>
  <c r="J20" i="7"/>
  <c r="K20" i="7"/>
  <c r="M20" i="7"/>
  <c r="N20" i="7"/>
  <c r="O20" i="7"/>
  <c r="R20" i="7"/>
  <c r="S20" i="7"/>
  <c r="U20" i="7"/>
  <c r="V20" i="7"/>
  <c r="W20" i="7"/>
  <c r="Y20" i="7"/>
  <c r="Z20" i="7"/>
  <c r="AA20" i="7"/>
  <c r="AC20" i="7"/>
  <c r="C21" i="7"/>
  <c r="E21" i="7"/>
  <c r="F21" i="7"/>
  <c r="G21" i="7"/>
  <c r="I21" i="7"/>
  <c r="J21" i="7"/>
  <c r="K21" i="7"/>
  <c r="M21" i="7"/>
  <c r="N21" i="7"/>
  <c r="O21" i="7"/>
  <c r="R21" i="7"/>
  <c r="S21" i="7"/>
  <c r="U21" i="7"/>
  <c r="V21" i="7"/>
  <c r="W21" i="7"/>
  <c r="Y21" i="7"/>
  <c r="Z21" i="7"/>
  <c r="AA21" i="7"/>
  <c r="AC21" i="7"/>
  <c r="C22" i="7"/>
  <c r="E22" i="7"/>
  <c r="F22" i="7"/>
  <c r="G22" i="7"/>
  <c r="I22" i="7"/>
  <c r="J22" i="7"/>
  <c r="K22" i="7"/>
  <c r="M22" i="7"/>
  <c r="N22" i="7"/>
  <c r="O22" i="7"/>
  <c r="R22" i="7"/>
  <c r="S22" i="7"/>
  <c r="U22" i="7"/>
  <c r="V22" i="7"/>
  <c r="W22" i="7"/>
  <c r="Y22" i="7"/>
  <c r="Z22" i="7"/>
  <c r="AA22" i="7"/>
  <c r="AC22" i="7"/>
  <c r="AD22" i="7"/>
  <c r="AF22" i="7"/>
  <c r="AH22" i="7"/>
  <c r="AD21" i="7"/>
  <c r="AE21" i="7"/>
  <c r="AF21" i="7"/>
  <c r="AG21" i="7"/>
  <c r="AD20" i="7"/>
  <c r="AE20" i="7"/>
  <c r="AF20" i="7"/>
  <c r="AJ51" i="8" l="1"/>
  <c r="AK78" i="8" s="1"/>
  <c r="AJ47" i="8"/>
  <c r="AK74" i="8" s="1"/>
  <c r="AJ43" i="8"/>
  <c r="AK70" i="8" s="1"/>
  <c r="AJ39" i="8"/>
  <c r="AK66" i="8" s="1"/>
  <c r="AJ50" i="8"/>
  <c r="AK77" i="8" s="1"/>
  <c r="AJ46" i="8"/>
  <c r="AK73" i="8" s="1"/>
  <c r="AJ42" i="8"/>
  <c r="AK69" i="8" s="1"/>
  <c r="AJ38" i="8"/>
  <c r="AK65" i="8" s="1"/>
  <c r="AJ53" i="8"/>
  <c r="AK80" i="8" s="1"/>
  <c r="AJ49" i="8"/>
  <c r="AK76" i="8" s="1"/>
  <c r="AJ45" i="8"/>
  <c r="AK72" i="8" s="1"/>
  <c r="AJ41" i="8"/>
  <c r="AK68" i="8" s="1"/>
  <c r="O28" i="8"/>
  <c r="AA24" i="8"/>
  <c r="S21" i="8"/>
  <c r="G20" i="8"/>
  <c r="AI31" i="8"/>
  <c r="AI19" i="8"/>
  <c r="AI22" i="8"/>
  <c r="AH21" i="7"/>
  <c r="AI17" i="8"/>
  <c r="AE29" i="8"/>
  <c r="O29" i="8"/>
  <c r="AD28" i="8"/>
  <c r="AA25" i="8"/>
  <c r="K25" i="8"/>
  <c r="J24" i="8"/>
  <c r="AA20" i="8"/>
  <c r="G17" i="8"/>
  <c r="O14" i="8"/>
  <c r="AI30" i="8"/>
  <c r="AI18" i="8"/>
  <c r="AI14" i="8"/>
  <c r="AI23" i="8"/>
  <c r="AI28" i="8"/>
  <c r="AG10" i="8"/>
  <c r="AG20" i="7"/>
  <c r="AI15" i="8"/>
  <c r="AI26" i="8"/>
  <c r="AE22" i="7"/>
  <c r="AB22" i="7"/>
  <c r="X22" i="7"/>
  <c r="T22" i="7"/>
  <c r="P22" i="7"/>
  <c r="L22" i="7"/>
  <c r="H22" i="7"/>
  <c r="D22" i="7"/>
  <c r="AB21" i="7"/>
  <c r="X21" i="7"/>
  <c r="T21" i="7"/>
  <c r="P21" i="7"/>
  <c r="L21" i="7"/>
  <c r="H21" i="7"/>
  <c r="D21" i="7"/>
  <c r="AB20" i="7"/>
  <c r="X20" i="7"/>
  <c r="T20" i="7"/>
  <c r="P20" i="7"/>
  <c r="L20" i="7"/>
  <c r="H20" i="7"/>
  <c r="D20" i="7"/>
  <c r="AB19" i="7"/>
  <c r="X19" i="7"/>
  <c r="T19" i="7"/>
  <c r="P19" i="7"/>
  <c r="L19" i="7"/>
  <c r="H19" i="7"/>
  <c r="D19" i="7"/>
  <c r="AB18" i="7"/>
  <c r="X18" i="7"/>
  <c r="T18" i="7"/>
  <c r="P18" i="7"/>
  <c r="L18" i="7"/>
  <c r="H18" i="7"/>
  <c r="D18" i="7"/>
  <c r="AB17" i="7"/>
  <c r="X17" i="7"/>
  <c r="T17" i="7"/>
  <c r="P17" i="7"/>
  <c r="L17" i="7"/>
  <c r="H17" i="7"/>
  <c r="D17" i="7"/>
  <c r="AB16" i="7"/>
  <c r="X16" i="7"/>
  <c r="T16" i="7"/>
  <c r="P16" i="7"/>
  <c r="L16" i="7"/>
  <c r="H16" i="7"/>
  <c r="D16" i="7"/>
  <c r="AB15" i="7"/>
  <c r="X15" i="7"/>
  <c r="T15" i="7"/>
  <c r="P15" i="7"/>
  <c r="L15" i="7"/>
  <c r="H15" i="7"/>
  <c r="D15" i="7"/>
  <c r="AB14" i="7"/>
  <c r="X14" i="7"/>
  <c r="T14" i="7"/>
  <c r="P14" i="7"/>
  <c r="L14" i="7"/>
  <c r="H14" i="7"/>
  <c r="D14" i="7"/>
  <c r="AA12" i="7"/>
  <c r="W12" i="7"/>
  <c r="S12" i="7"/>
  <c r="O12" i="7"/>
  <c r="K12" i="7"/>
  <c r="G12" i="7"/>
  <c r="C12" i="7"/>
  <c r="AA11" i="7"/>
  <c r="W11" i="7"/>
  <c r="S11" i="7"/>
  <c r="O11" i="7"/>
  <c r="K11" i="7"/>
  <c r="G11" i="7"/>
  <c r="C11" i="7"/>
  <c r="AA10" i="7"/>
  <c r="W10" i="7"/>
  <c r="S10" i="7"/>
  <c r="O10" i="7"/>
  <c r="K10" i="7"/>
  <c r="G10" i="7"/>
  <c r="C10" i="7"/>
  <c r="AA9" i="7"/>
  <c r="W9" i="7"/>
  <c r="S9" i="7"/>
  <c r="O9" i="7"/>
  <c r="K9" i="7"/>
  <c r="G9" i="7"/>
  <c r="C9" i="7"/>
  <c r="AI29" i="8"/>
  <c r="AI27" i="8"/>
  <c r="AE31" i="8"/>
  <c r="AA31" i="8"/>
  <c r="W31" i="8"/>
  <c r="S31" i="8"/>
  <c r="O31" i="8"/>
  <c r="K31" i="8"/>
  <c r="G31" i="8"/>
  <c r="AE30" i="8"/>
  <c r="AA30" i="8"/>
  <c r="W30" i="8"/>
  <c r="S30" i="8"/>
  <c r="O30" i="8"/>
  <c r="K30" i="8"/>
  <c r="G30" i="8"/>
  <c r="AA29" i="8"/>
  <c r="S29" i="8"/>
  <c r="K29" i="8"/>
  <c r="AA28" i="8"/>
  <c r="S28" i="8"/>
  <c r="K28" i="8"/>
  <c r="AE27" i="8"/>
  <c r="AA27" i="8"/>
  <c r="W27" i="8"/>
  <c r="S27" i="8"/>
  <c r="O27" i="8"/>
  <c r="K27" i="8"/>
  <c r="G27" i="8"/>
  <c r="AE26" i="8"/>
  <c r="AA26" i="8"/>
  <c r="W26" i="8"/>
  <c r="S26" i="8"/>
  <c r="O26" i="8"/>
  <c r="K26" i="8"/>
  <c r="G26" i="8"/>
  <c r="AE25" i="8"/>
  <c r="W25" i="8"/>
  <c r="O25" i="8"/>
  <c r="G25" i="8"/>
  <c r="AE24" i="8"/>
  <c r="W24" i="8"/>
  <c r="O24" i="8"/>
  <c r="G24" i="8"/>
  <c r="AE23" i="8"/>
  <c r="AA23" i="8"/>
  <c r="W23" i="8"/>
  <c r="S23" i="8"/>
  <c r="O23" i="8"/>
  <c r="K23" i="8"/>
  <c r="G23" i="8"/>
  <c r="AE22" i="8"/>
  <c r="AA22" i="8"/>
  <c r="W22" i="8"/>
  <c r="S22" i="8"/>
  <c r="O22" i="8"/>
  <c r="K22" i="8"/>
  <c r="G22" i="8"/>
  <c r="AE21" i="8"/>
  <c r="AA21" i="8"/>
  <c r="W21" i="8"/>
  <c r="O21" i="8"/>
  <c r="K21" i="8"/>
  <c r="AE20" i="8"/>
  <c r="W20" i="8"/>
  <c r="S20" i="8"/>
  <c r="O20" i="8"/>
  <c r="K20" i="8"/>
  <c r="AE19" i="8"/>
  <c r="AA19" i="8"/>
  <c r="W19" i="8"/>
  <c r="S19" i="8"/>
  <c r="O19" i="8"/>
  <c r="K19" i="8"/>
  <c r="G19" i="8"/>
  <c r="AE18" i="8"/>
  <c r="AA18" i="8"/>
  <c r="W18" i="8"/>
  <c r="S18" i="8"/>
  <c r="O18" i="8"/>
  <c r="K18" i="8"/>
  <c r="G18" i="8"/>
  <c r="AE17" i="8"/>
  <c r="AA17" i="8"/>
  <c r="S17" i="8"/>
  <c r="O17" i="8"/>
  <c r="K17" i="8"/>
  <c r="AE16" i="8"/>
  <c r="AA16" i="8"/>
  <c r="W16" i="8"/>
  <c r="S16" i="8"/>
  <c r="O16" i="8"/>
  <c r="K16" i="8"/>
  <c r="G16" i="8"/>
  <c r="AE15" i="8"/>
  <c r="AA15" i="8"/>
  <c r="W15" i="8"/>
  <c r="S15" i="8"/>
  <c r="O15" i="8"/>
  <c r="K15" i="8"/>
  <c r="G15" i="8"/>
  <c r="AE14" i="8"/>
  <c r="AA14" i="8"/>
  <c r="W14" i="8"/>
  <c r="S14" i="8"/>
  <c r="K14" i="8"/>
  <c r="G14" i="8"/>
  <c r="E15" i="8"/>
  <c r="M12" i="8"/>
  <c r="U15" i="8"/>
  <c r="M15" i="8"/>
  <c r="I15" i="8"/>
  <c r="AG14" i="8"/>
  <c r="AC14" i="8"/>
  <c r="U14" i="8"/>
  <c r="Q14" i="8"/>
  <c r="M14" i="8"/>
  <c r="I14" i="8"/>
  <c r="AG13" i="8"/>
  <c r="AC13" i="8"/>
  <c r="Y13" i="8"/>
  <c r="U13" i="8"/>
  <c r="Q13" i="8"/>
  <c r="M13" i="8"/>
  <c r="I13" i="8"/>
  <c r="E13" i="8"/>
  <c r="AG12" i="8"/>
  <c r="AC12" i="8"/>
  <c r="U12" i="8"/>
  <c r="Q12" i="8"/>
  <c r="I12" i="8"/>
  <c r="E12" i="8"/>
  <c r="AC11" i="8"/>
  <c r="Y11" i="8"/>
  <c r="U11" i="8"/>
  <c r="Q11" i="8"/>
  <c r="I11" i="8"/>
  <c r="E11" i="8"/>
  <c r="AC10" i="8"/>
  <c r="Y10" i="8"/>
  <c r="Q10" i="8"/>
  <c r="M10" i="8"/>
  <c r="I10" i="8"/>
  <c r="E10" i="8"/>
  <c r="AG9" i="8"/>
  <c r="AC9" i="8"/>
  <c r="Y9" i="8"/>
  <c r="U9" i="8"/>
  <c r="Q9" i="8"/>
  <c r="M9" i="8"/>
  <c r="I9" i="8"/>
  <c r="E9" i="8"/>
  <c r="AD14" i="7"/>
  <c r="AE14" i="7"/>
  <c r="AF14" i="7"/>
  <c r="AH14" i="7"/>
  <c r="AD15" i="7"/>
  <c r="AE15" i="7"/>
  <c r="AG15" i="7"/>
  <c r="AH15" i="7"/>
  <c r="AD16" i="7"/>
  <c r="AF16" i="7"/>
  <c r="AG16" i="7"/>
  <c r="AH16" i="7"/>
  <c r="AD17" i="7"/>
  <c r="AE17" i="7"/>
  <c r="AF17" i="7"/>
  <c r="AG17" i="7"/>
  <c r="AD18" i="7"/>
  <c r="AE18" i="7"/>
  <c r="AF18" i="7"/>
  <c r="AH18" i="7"/>
  <c r="AD19" i="7"/>
  <c r="AE19" i="7"/>
  <c r="AG19" i="7"/>
  <c r="AH19" i="7"/>
  <c r="AD10" i="7"/>
  <c r="AF10" i="7"/>
  <c r="AG10" i="7"/>
  <c r="AH10" i="7"/>
  <c r="AD11" i="7"/>
  <c r="AE11" i="7"/>
  <c r="AF11" i="7"/>
  <c r="AG11" i="7"/>
  <c r="AD12" i="7"/>
  <c r="AE12" i="7"/>
  <c r="AF12" i="7"/>
  <c r="AH12" i="7"/>
  <c r="AD9" i="7"/>
  <c r="AE9" i="7"/>
  <c r="AG9" i="7"/>
  <c r="AH9" i="7"/>
  <c r="AF35" i="7"/>
  <c r="AH36" i="7"/>
  <c r="AI52" i="7" s="1"/>
  <c r="AG36" i="7"/>
  <c r="AH35" i="7"/>
  <c r="AI51" i="7" s="1"/>
  <c r="AI50" i="7" s="1"/>
  <c r="AH33" i="7"/>
  <c r="AI49" i="7" s="1"/>
  <c r="AG33" i="7"/>
  <c r="AF33" i="7"/>
  <c r="AH32" i="7"/>
  <c r="AI48" i="7" s="1"/>
  <c r="AG32" i="7"/>
  <c r="AH29" i="7"/>
  <c r="AI45" i="7" s="1"/>
  <c r="AG29" i="7"/>
  <c r="AH28" i="7"/>
  <c r="AI44" i="7" s="1"/>
  <c r="AG28" i="7"/>
  <c r="AH27" i="7"/>
  <c r="AF36" i="7"/>
  <c r="AF29" i="7"/>
  <c r="AK83" i="8" l="1"/>
  <c r="AK85" i="8" s="1"/>
  <c r="AI43" i="7"/>
  <c r="AH49" i="7"/>
  <c r="AI47" i="7"/>
  <c r="AI42" i="7"/>
  <c r="AH31" i="7"/>
  <c r="AH58" i="8"/>
  <c r="AF38" i="7"/>
  <c r="AG54" i="7" s="1"/>
  <c r="AH34" i="7"/>
  <c r="AH48" i="7"/>
  <c r="AF30" i="7"/>
  <c r="AG49" i="7"/>
  <c r="AF27" i="7"/>
  <c r="AG43" i="7" s="1"/>
  <c r="AF32" i="7"/>
  <c r="AG48" i="7" s="1"/>
  <c r="AG30" i="7"/>
  <c r="AG38" i="7"/>
  <c r="AH54" i="7" s="1"/>
  <c r="AH45" i="7"/>
  <c r="AG52" i="7"/>
  <c r="AG31" i="7"/>
  <c r="AH52" i="7"/>
  <c r="AF28" i="7"/>
  <c r="AG44" i="7" s="1"/>
  <c r="AI58" i="8"/>
  <c r="AG27" i="7"/>
  <c r="AH30" i="7"/>
  <c r="AH26" i="7" s="1"/>
  <c r="AG35" i="7"/>
  <c r="AG34" i="7" s="1"/>
  <c r="AH38" i="7"/>
  <c r="AI54" i="7" s="1"/>
  <c r="AF9" i="7"/>
  <c r="AG12" i="7"/>
  <c r="AG45" i="7" s="1"/>
  <c r="AH11" i="7"/>
  <c r="AH44" i="7" s="1"/>
  <c r="AE10" i="7"/>
  <c r="AF19" i="7"/>
  <c r="AG18" i="7"/>
  <c r="AG51" i="7" s="1"/>
  <c r="AH17" i="7"/>
  <c r="AE16" i="7"/>
  <c r="AF15" i="7"/>
  <c r="AG14" i="7"/>
  <c r="AG30" i="4"/>
  <c r="AG29" i="4"/>
  <c r="AF34" i="7"/>
  <c r="AH47" i="7" l="1"/>
  <c r="AH41" i="8"/>
  <c r="AI68" i="8" s="1"/>
  <c r="AH52" i="8"/>
  <c r="AI79" i="8" s="1"/>
  <c r="AH38" i="8"/>
  <c r="AI65" i="8" s="1"/>
  <c r="AH48" i="8"/>
  <c r="AI75" i="8" s="1"/>
  <c r="AH36" i="8"/>
  <c r="AI63" i="8" s="1"/>
  <c r="AH54" i="8"/>
  <c r="AI81" i="8" s="1"/>
  <c r="AH51" i="8"/>
  <c r="AI78" i="8" s="1"/>
  <c r="AI53" i="7"/>
  <c r="AH49" i="8"/>
  <c r="AI76" i="8" s="1"/>
  <c r="AH53" i="8"/>
  <c r="AI80" i="8" s="1"/>
  <c r="AH43" i="8"/>
  <c r="AI70" i="8" s="1"/>
  <c r="AH37" i="8"/>
  <c r="AI64" i="8" s="1"/>
  <c r="AH40" i="8"/>
  <c r="AI67" i="8" s="1"/>
  <c r="AH42" i="8"/>
  <c r="AI69" i="8" s="1"/>
  <c r="AH39" i="8"/>
  <c r="AI66" i="8" s="1"/>
  <c r="AH45" i="8"/>
  <c r="AI72" i="8" s="1"/>
  <c r="AH50" i="8"/>
  <c r="AI77" i="8" s="1"/>
  <c r="AI51" i="8"/>
  <c r="AJ78" i="8" s="1"/>
  <c r="AH47" i="8"/>
  <c r="AI74" i="8" s="1"/>
  <c r="AH55" i="8"/>
  <c r="AI82" i="8" s="1"/>
  <c r="AH46" i="8"/>
  <c r="AI73" i="8" s="1"/>
  <c r="AH57" i="8"/>
  <c r="AI84" i="8" s="1"/>
  <c r="AH44" i="8"/>
  <c r="AI71" i="8" s="1"/>
  <c r="AH56" i="8"/>
  <c r="AF26" i="7"/>
  <c r="AG50" i="7"/>
  <c r="AF31" i="7"/>
  <c r="AF37" i="7" s="1"/>
  <c r="AF39" i="7" s="1"/>
  <c r="AG55" i="7" s="1"/>
  <c r="AH37" i="7"/>
  <c r="AH39" i="7" s="1"/>
  <c r="AI55" i="7" s="1"/>
  <c r="AI36" i="8"/>
  <c r="AJ63" i="8" s="1"/>
  <c r="AI57" i="8"/>
  <c r="AJ84" i="8" s="1"/>
  <c r="AI43" i="8"/>
  <c r="AJ70" i="8" s="1"/>
  <c r="AI50" i="8"/>
  <c r="AJ77" i="8" s="1"/>
  <c r="AI44" i="8"/>
  <c r="AJ71" i="8" s="1"/>
  <c r="AI42" i="8"/>
  <c r="AJ69" i="8" s="1"/>
  <c r="AI55" i="8"/>
  <c r="AJ82" i="8" s="1"/>
  <c r="AH51" i="7"/>
  <c r="AH50" i="7" s="1"/>
  <c r="AI52" i="8"/>
  <c r="AJ79" i="8" s="1"/>
  <c r="AI45" i="8"/>
  <c r="AJ72" i="8" s="1"/>
  <c r="AG26" i="7"/>
  <c r="AG37" i="7" s="1"/>
  <c r="AG39" i="7" s="1"/>
  <c r="AH55" i="7" s="1"/>
  <c r="AI56" i="8"/>
  <c r="AI49" i="8"/>
  <c r="AJ76" i="8" s="1"/>
  <c r="AI46" i="8"/>
  <c r="AJ73" i="8" s="1"/>
  <c r="AI41" i="8"/>
  <c r="AJ68" i="8" s="1"/>
  <c r="AG47" i="7"/>
  <c r="AI40" i="8"/>
  <c r="AJ67" i="8" s="1"/>
  <c r="AI37" i="8"/>
  <c r="AJ64" i="8" s="1"/>
  <c r="AI54" i="8"/>
  <c r="AJ81" i="8" s="1"/>
  <c r="AH43" i="7"/>
  <c r="AH42" i="7" s="1"/>
  <c r="AG31" i="4"/>
  <c r="AG58" i="8" s="1"/>
  <c r="AI53" i="8"/>
  <c r="AJ80" i="8" s="1"/>
  <c r="AI39" i="8"/>
  <c r="AJ66" i="8" s="1"/>
  <c r="AI47" i="8"/>
  <c r="AJ74" i="8" s="1"/>
  <c r="AG42" i="7"/>
  <c r="AI38" i="8"/>
  <c r="AJ65" i="8" s="1"/>
  <c r="AI48" i="8"/>
  <c r="AJ75" i="8" s="1"/>
  <c r="AG44" i="8" l="1"/>
  <c r="AH71" i="8" s="1"/>
  <c r="AG56" i="8"/>
  <c r="AG52" i="8"/>
  <c r="AH79" i="8" s="1"/>
  <c r="AG38" i="8"/>
  <c r="AH65" i="8" s="1"/>
  <c r="AG37" i="8"/>
  <c r="AH64" i="8" s="1"/>
  <c r="AG40" i="8"/>
  <c r="AH67" i="8" s="1"/>
  <c r="AG57" i="8"/>
  <c r="AH84" i="8" s="1"/>
  <c r="AG45" i="8"/>
  <c r="AH72" i="8" s="1"/>
  <c r="AG39" i="8"/>
  <c r="AH66" i="8" s="1"/>
  <c r="AG53" i="8"/>
  <c r="AH80" i="8" s="1"/>
  <c r="AG49" i="8"/>
  <c r="AH76" i="8" s="1"/>
  <c r="AG43" i="8"/>
  <c r="AH70" i="8" s="1"/>
  <c r="AI83" i="8"/>
  <c r="AI85" i="8" s="1"/>
  <c r="AG53" i="7"/>
  <c r="AJ83" i="8"/>
  <c r="AJ85" i="8" s="1"/>
  <c r="AG55" i="8"/>
  <c r="AH82" i="8" s="1"/>
  <c r="AG36" i="8"/>
  <c r="AH63" i="8" s="1"/>
  <c r="AG46" i="8"/>
  <c r="AH73" i="8" s="1"/>
  <c r="AG48" i="8"/>
  <c r="AH75" i="8" s="1"/>
  <c r="AG51" i="8"/>
  <c r="AH78" i="8" s="1"/>
  <c r="AG42" i="8"/>
  <c r="AH69" i="8" s="1"/>
  <c r="AG41" i="8"/>
  <c r="AH68" i="8" s="1"/>
  <c r="AG54" i="8"/>
  <c r="AH81" i="8" s="1"/>
  <c r="AH53" i="7"/>
  <c r="AG50" i="8"/>
  <c r="AH77" i="8" s="1"/>
  <c r="AG47" i="8"/>
  <c r="AH74" i="8" s="1"/>
  <c r="AF30" i="4"/>
  <c r="AE30" i="4"/>
  <c r="AH83" i="8" l="1"/>
  <c r="AH85" i="8" s="1"/>
  <c r="AF29" i="4"/>
  <c r="AD30" i="4"/>
  <c r="AB17" i="3"/>
  <c r="AA14" i="3"/>
  <c r="Z14" i="3"/>
  <c r="Y14" i="3"/>
  <c r="X17" i="3"/>
  <c r="W17" i="3"/>
  <c r="U14" i="3"/>
  <c r="T17" i="3"/>
  <c r="Q14" i="3"/>
  <c r="P17" i="3"/>
  <c r="P14" i="3"/>
  <c r="M17" i="3"/>
  <c r="K14" i="3"/>
  <c r="J17" i="3"/>
  <c r="J14" i="3"/>
  <c r="I14" i="3"/>
  <c r="G17" i="3"/>
  <c r="G14" i="3"/>
  <c r="F9" i="3"/>
  <c r="E14" i="3"/>
  <c r="D14" i="3"/>
  <c r="AF31" i="4" l="1"/>
  <c r="T14" i="3"/>
  <c r="AB14" i="3"/>
  <c r="AC17" i="3"/>
  <c r="C17" i="3"/>
  <c r="K17" i="3"/>
  <c r="O17" i="3"/>
  <c r="Q17" i="3"/>
  <c r="F17" i="3"/>
  <c r="G9" i="3"/>
  <c r="G20" i="3" s="1"/>
  <c r="G22" i="3" s="1"/>
  <c r="I17" i="3"/>
  <c r="M14" i="3"/>
  <c r="R14" i="3"/>
  <c r="H14" i="3"/>
  <c r="K9" i="3"/>
  <c r="R17" i="3"/>
  <c r="H17" i="3"/>
  <c r="V17" i="3"/>
  <c r="X9" i="3"/>
  <c r="Z17" i="3"/>
  <c r="N9" i="3"/>
  <c r="X14" i="3"/>
  <c r="AC14" i="3"/>
  <c r="C9" i="3"/>
  <c r="E17" i="3"/>
  <c r="S9" i="3"/>
  <c r="Y9" i="3"/>
  <c r="S14" i="3"/>
  <c r="W9" i="3"/>
  <c r="D17" i="3"/>
  <c r="K20" i="3"/>
  <c r="K22" i="3" s="1"/>
  <c r="L9" i="3"/>
  <c r="V9" i="3"/>
  <c r="AA9" i="3"/>
  <c r="E9" i="3"/>
  <c r="F14" i="3"/>
  <c r="F20" i="3" s="1"/>
  <c r="F22" i="3" s="1"/>
  <c r="L14" i="3"/>
  <c r="C14" i="3"/>
  <c r="H9" i="3"/>
  <c r="L17" i="3"/>
  <c r="O9" i="3"/>
  <c r="S17" i="3"/>
  <c r="Y17" i="3"/>
  <c r="Y20" i="3" s="1"/>
  <c r="Y22" i="3" s="1"/>
  <c r="AC9" i="3"/>
  <c r="AB9" i="3"/>
  <c r="AB20" i="3" s="1"/>
  <c r="AB22" i="3" s="1"/>
  <c r="W14" i="3"/>
  <c r="M9" i="3"/>
  <c r="O14" i="3"/>
  <c r="T9" i="3"/>
  <c r="T20" i="3" s="1"/>
  <c r="T22" i="3" s="1"/>
  <c r="U9" i="3"/>
  <c r="Z9" i="3"/>
  <c r="V14" i="3"/>
  <c r="D9" i="3"/>
  <c r="N14" i="3"/>
  <c r="J9" i="3"/>
  <c r="J20" i="3" s="1"/>
  <c r="N17" i="3"/>
  <c r="Q9" i="3"/>
  <c r="R9" i="3"/>
  <c r="AE33" i="7"/>
  <c r="AF49" i="7" s="1"/>
  <c r="AE27" i="7"/>
  <c r="AF43" i="7" s="1"/>
  <c r="AE29" i="7"/>
  <c r="AF45" i="7" s="1"/>
  <c r="I9" i="3"/>
  <c r="P9" i="3"/>
  <c r="P20" i="3" s="1"/>
  <c r="U17" i="3"/>
  <c r="AA17" i="3"/>
  <c r="P22" i="3"/>
  <c r="AE29" i="4"/>
  <c r="AD29" i="4"/>
  <c r="AD31" i="4" s="1"/>
  <c r="AD51" i="8" s="1"/>
  <c r="N20" i="3" l="1"/>
  <c r="N22" i="3" s="1"/>
  <c r="M20" i="3"/>
  <c r="M22" i="3" s="1"/>
  <c r="AF54" i="8"/>
  <c r="AG81" i="8" s="1"/>
  <c r="AF41" i="8"/>
  <c r="AG68" i="8" s="1"/>
  <c r="AF55" i="8"/>
  <c r="AG82" i="8" s="1"/>
  <c r="AF38" i="8"/>
  <c r="AG65" i="8" s="1"/>
  <c r="AF48" i="8"/>
  <c r="AG75" i="8" s="1"/>
  <c r="AF57" i="8"/>
  <c r="AG84" i="8" s="1"/>
  <c r="AF45" i="8"/>
  <c r="AG72" i="8" s="1"/>
  <c r="AF56" i="8"/>
  <c r="AF43" i="8"/>
  <c r="AG70" i="8" s="1"/>
  <c r="AF49" i="8"/>
  <c r="AG76" i="8" s="1"/>
  <c r="AF36" i="8"/>
  <c r="AG63" i="8" s="1"/>
  <c r="AF58" i="8"/>
  <c r="AF42" i="8"/>
  <c r="AG69" i="8" s="1"/>
  <c r="AF44" i="8"/>
  <c r="AG71" i="8" s="1"/>
  <c r="AF51" i="8"/>
  <c r="AG78" i="8" s="1"/>
  <c r="AF37" i="8"/>
  <c r="AG64" i="8" s="1"/>
  <c r="AF52" i="8"/>
  <c r="AG79" i="8" s="1"/>
  <c r="AF53" i="8"/>
  <c r="AG80" i="8" s="1"/>
  <c r="AF40" i="8"/>
  <c r="AG67" i="8" s="1"/>
  <c r="AF50" i="8"/>
  <c r="AG77" i="8" s="1"/>
  <c r="AF47" i="8"/>
  <c r="AG74" i="8" s="1"/>
  <c r="AF46" i="8"/>
  <c r="AG73" i="8" s="1"/>
  <c r="AF39" i="8"/>
  <c r="AG66" i="8" s="1"/>
  <c r="AC20" i="3"/>
  <c r="AC22" i="3" s="1"/>
  <c r="L20" i="3"/>
  <c r="L22" i="3" s="1"/>
  <c r="I20" i="3"/>
  <c r="I22" i="3" s="1"/>
  <c r="U20" i="3"/>
  <c r="U22" i="3" s="1"/>
  <c r="V20" i="3"/>
  <c r="V22" i="3" s="1"/>
  <c r="R20" i="3"/>
  <c r="R22" i="3" s="1"/>
  <c r="X20" i="3"/>
  <c r="X22" i="3" s="1"/>
  <c r="Q20" i="3"/>
  <c r="Q22" i="3" s="1"/>
  <c r="C20" i="3"/>
  <c r="C22" i="3" s="1"/>
  <c r="S20" i="3"/>
  <c r="S22" i="3" s="1"/>
  <c r="AE31" i="4"/>
  <c r="H20" i="3"/>
  <c r="H22" i="3" s="1"/>
  <c r="E20" i="3"/>
  <c r="Z20" i="3"/>
  <c r="Z22" i="3" s="1"/>
  <c r="D20" i="3"/>
  <c r="D22" i="3" s="1"/>
  <c r="AE32" i="7"/>
  <c r="AF48" i="7" s="1"/>
  <c r="AA20" i="3"/>
  <c r="AA22" i="3" s="1"/>
  <c r="AD38" i="8"/>
  <c r="AE65" i="8" s="1"/>
  <c r="AD39" i="8"/>
  <c r="AE66" i="8" s="1"/>
  <c r="W20" i="3"/>
  <c r="W22" i="3" s="1"/>
  <c r="O20" i="3"/>
  <c r="O22" i="3" s="1"/>
  <c r="AE38" i="7"/>
  <c r="AF54" i="7" s="1"/>
  <c r="AE28" i="7"/>
  <c r="AF44" i="7" s="1"/>
  <c r="AE35" i="7"/>
  <c r="AF51" i="7" s="1"/>
  <c r="AE36" i="7"/>
  <c r="AF52" i="7" s="1"/>
  <c r="AE30" i="7"/>
  <c r="AD50" i="8"/>
  <c r="AE77" i="8" s="1"/>
  <c r="AE78" i="8"/>
  <c r="AD49" i="8"/>
  <c r="AE76" i="8" s="1"/>
  <c r="J22" i="3"/>
  <c r="E22" i="3"/>
  <c r="AD40" i="8"/>
  <c r="AE67" i="8" s="1"/>
  <c r="AD52" i="8"/>
  <c r="AE79" i="8" s="1"/>
  <c r="AD41" i="8"/>
  <c r="AE68" i="8" s="1"/>
  <c r="AD53" i="8"/>
  <c r="AE80" i="8" s="1"/>
  <c r="AD43" i="8"/>
  <c r="AE70" i="8" s="1"/>
  <c r="AD55" i="8"/>
  <c r="AE82" i="8" s="1"/>
  <c r="AD42" i="8"/>
  <c r="AE69" i="8" s="1"/>
  <c r="AD54" i="8"/>
  <c r="AE81" i="8" s="1"/>
  <c r="AD44" i="8"/>
  <c r="AE71" i="8" s="1"/>
  <c r="AD56" i="8"/>
  <c r="AD45" i="8"/>
  <c r="AE72" i="8" s="1"/>
  <c r="AD57" i="8"/>
  <c r="AE84" i="8" s="1"/>
  <c r="AD47" i="8"/>
  <c r="AE74" i="8" s="1"/>
  <c r="AD46" i="8"/>
  <c r="AE73" i="8" s="1"/>
  <c r="AD58" i="8"/>
  <c r="AD36" i="8"/>
  <c r="AE63" i="8" s="1"/>
  <c r="AD48" i="8"/>
  <c r="AE75" i="8" s="1"/>
  <c r="AD37" i="8"/>
  <c r="AE64" i="8" s="1"/>
  <c r="AG83" i="8" l="1"/>
  <c r="AG85" i="8" s="1"/>
  <c r="AE31" i="7"/>
  <c r="AF47" i="7" s="1"/>
  <c r="AE41" i="8"/>
  <c r="AF68" i="8" s="1"/>
  <c r="AE52" i="8"/>
  <c r="AF79" i="8" s="1"/>
  <c r="AE58" i="8"/>
  <c r="AE46" i="8"/>
  <c r="AF73" i="8" s="1"/>
  <c r="AE42" i="8"/>
  <c r="AF69" i="8" s="1"/>
  <c r="AE47" i="8"/>
  <c r="AF74" i="8" s="1"/>
  <c r="AE40" i="8"/>
  <c r="AF67" i="8" s="1"/>
  <c r="AE50" i="8"/>
  <c r="AF77" i="8" s="1"/>
  <c r="AE38" i="8"/>
  <c r="AF65" i="8" s="1"/>
  <c r="AE55" i="8"/>
  <c r="AF82" i="8" s="1"/>
  <c r="AE43" i="8"/>
  <c r="AF70" i="8" s="1"/>
  <c r="AE49" i="8"/>
  <c r="AF76" i="8" s="1"/>
  <c r="AE48" i="8"/>
  <c r="AF75" i="8" s="1"/>
  <c r="AE51" i="8"/>
  <c r="AF78" i="8" s="1"/>
  <c r="AE36" i="8"/>
  <c r="AF63" i="8" s="1"/>
  <c r="AE44" i="8"/>
  <c r="AF71" i="8" s="1"/>
  <c r="AE56" i="8"/>
  <c r="AE37" i="8"/>
  <c r="AF64" i="8" s="1"/>
  <c r="AE57" i="8"/>
  <c r="AF84" i="8" s="1"/>
  <c r="AE54" i="8"/>
  <c r="AF81" i="8" s="1"/>
  <c r="AE39" i="8"/>
  <c r="AF66" i="8" s="1"/>
  <c r="AE45" i="8"/>
  <c r="AF72" i="8" s="1"/>
  <c r="AE53" i="8"/>
  <c r="AF80" i="8" s="1"/>
  <c r="AE26" i="7"/>
  <c r="AF42" i="7" s="1"/>
  <c r="AE34" i="7"/>
  <c r="AF50" i="7" s="1"/>
  <c r="AE83" i="8"/>
  <c r="AE85" i="8" s="1"/>
  <c r="AF53" i="7" l="1"/>
  <c r="AE37" i="7"/>
  <c r="AE39" i="7" s="1"/>
  <c r="AF55" i="7" s="1"/>
  <c r="AF83" i="8"/>
  <c r="AF85" i="8" s="1"/>
  <c r="AD30" i="7" l="1"/>
  <c r="AD27" i="7"/>
  <c r="AE43" i="7" s="1"/>
  <c r="AD29" i="7"/>
  <c r="AE45" i="7" s="1"/>
  <c r="AD28" i="7"/>
  <c r="AE44" i="7" s="1"/>
  <c r="AD38" i="7"/>
  <c r="AE54" i="7" s="1"/>
  <c r="AD33" i="7"/>
  <c r="AD32" i="7"/>
  <c r="AE48" i="7" s="1"/>
  <c r="AD36" i="7"/>
  <c r="AE52" i="7" s="1"/>
  <c r="AD35" i="7"/>
  <c r="AE51" i="7" s="1"/>
  <c r="AE42" i="7" l="1"/>
  <c r="AE50" i="7"/>
  <c r="AD31" i="7"/>
  <c r="AE49" i="7"/>
  <c r="AE47" i="7" s="1"/>
  <c r="AD34" i="7"/>
  <c r="AD26" i="7"/>
  <c r="AC29" i="7"/>
  <c r="AD45" i="7" s="1"/>
  <c r="AC28" i="7"/>
  <c r="AD44" i="7" s="1"/>
  <c r="AC32" i="7"/>
  <c r="AC30" i="7"/>
  <c r="AC27" i="7"/>
  <c r="AC36" i="7"/>
  <c r="AD52" i="7" s="1"/>
  <c r="AC38" i="7"/>
  <c r="AD54" i="7" s="1"/>
  <c r="AC35" i="7"/>
  <c r="AC33" i="7"/>
  <c r="AD49" i="7" s="1"/>
  <c r="V29" i="4"/>
  <c r="G29" i="4"/>
  <c r="O29" i="4"/>
  <c r="S29" i="4"/>
  <c r="Z29" i="4"/>
  <c r="U29" i="4"/>
  <c r="D29" i="4"/>
  <c r="X29" i="4"/>
  <c r="C29" i="4"/>
  <c r="Y29" i="4"/>
  <c r="W29" i="4"/>
  <c r="K29" i="4"/>
  <c r="I29" i="4"/>
  <c r="J29" i="4"/>
  <c r="AA29" i="4"/>
  <c r="L29" i="4"/>
  <c r="AB29" i="4"/>
  <c r="T29" i="4"/>
  <c r="H29" i="4"/>
  <c r="M29" i="4"/>
  <c r="N29" i="4"/>
  <c r="AC29" i="4"/>
  <c r="Q29" i="4"/>
  <c r="E29" i="4"/>
  <c r="P29" i="4"/>
  <c r="F29" i="4"/>
  <c r="R29" i="4"/>
  <c r="AD37" i="7" l="1"/>
  <c r="AD39" i="7" s="1"/>
  <c r="AE55" i="7" s="1"/>
  <c r="AE53" i="7"/>
  <c r="AC34" i="7"/>
  <c r="AD51" i="7"/>
  <c r="AD50" i="7" s="1"/>
  <c r="AC26" i="7"/>
  <c r="AD43" i="7"/>
  <c r="AD42" i="7"/>
  <c r="AC31" i="7"/>
  <c r="AD48" i="7"/>
  <c r="AD47" i="7" s="1"/>
  <c r="AC37" i="7" l="1"/>
  <c r="AC39" i="7" s="1"/>
  <c r="AD55" i="7" s="1"/>
  <c r="AD53" i="7"/>
  <c r="C30" i="4" l="1"/>
  <c r="T30" i="4" l="1"/>
  <c r="O30" i="4"/>
  <c r="U30" i="4"/>
  <c r="H30" i="4"/>
  <c r="Q30" i="4"/>
  <c r="AA30" i="4"/>
  <c r="J30" i="4"/>
  <c r="AC30" i="4"/>
  <c r="N30" i="4"/>
  <c r="P30" i="4"/>
  <c r="AB30" i="4"/>
  <c r="K30" i="4"/>
  <c r="I30" i="4"/>
  <c r="W30" i="4"/>
  <c r="Z30" i="4"/>
  <c r="V30" i="4"/>
  <c r="E30" i="4"/>
  <c r="F30" i="4"/>
  <c r="L30" i="4"/>
  <c r="R30" i="4"/>
  <c r="B14" i="3"/>
  <c r="G30" i="4"/>
  <c r="M30" i="4"/>
  <c r="C31" i="4"/>
  <c r="D30" i="4"/>
  <c r="X30" i="4"/>
  <c r="B17" i="3"/>
  <c r="S30" i="4"/>
  <c r="Y30" i="4"/>
  <c r="V31" i="4" l="1"/>
  <c r="I31" i="4"/>
  <c r="N31" i="4"/>
  <c r="H31" i="4"/>
  <c r="S31" i="4"/>
  <c r="D31" i="4"/>
  <c r="W31" i="4"/>
  <c r="Q31" i="4"/>
  <c r="T31" i="4"/>
  <c r="C58" i="8"/>
  <c r="C48" i="8"/>
  <c r="D75" i="8" s="1"/>
  <c r="C55" i="8"/>
  <c r="D82" i="8" s="1"/>
  <c r="C42" i="8"/>
  <c r="D69" i="8" s="1"/>
  <c r="C39" i="8"/>
  <c r="D66" i="8" s="1"/>
  <c r="C52" i="8"/>
  <c r="D79" i="8" s="1"/>
  <c r="C36" i="8"/>
  <c r="D63" i="8" s="1"/>
  <c r="C37" i="8"/>
  <c r="D64" i="8" s="1"/>
  <c r="C46" i="8"/>
  <c r="D73" i="8" s="1"/>
  <c r="C43" i="8"/>
  <c r="D70" i="8" s="1"/>
  <c r="C40" i="8"/>
  <c r="D67" i="8" s="1"/>
  <c r="C50" i="8"/>
  <c r="D77" i="8" s="1"/>
  <c r="C53" i="8"/>
  <c r="D80" i="8" s="1"/>
  <c r="C41" i="8"/>
  <c r="D68" i="8" s="1"/>
  <c r="C49" i="8"/>
  <c r="D76" i="8" s="1"/>
  <c r="C47" i="8"/>
  <c r="D74" i="8" s="1"/>
  <c r="C45" i="8"/>
  <c r="D72" i="8" s="1"/>
  <c r="C54" i="8"/>
  <c r="D81" i="8" s="1"/>
  <c r="C44" i="8"/>
  <c r="D71" i="8" s="1"/>
  <c r="C38" i="8"/>
  <c r="D65" i="8" s="1"/>
  <c r="C51" i="8"/>
  <c r="D78" i="8" s="1"/>
  <c r="C56" i="8"/>
  <c r="K31" i="4"/>
  <c r="AA31" i="4"/>
  <c r="C57" i="8"/>
  <c r="D84" i="8" s="1"/>
  <c r="P31" i="4"/>
  <c r="U31" i="4"/>
  <c r="M31" i="4"/>
  <c r="L31" i="4"/>
  <c r="E31" i="4"/>
  <c r="AB31" i="4"/>
  <c r="AC31" i="4"/>
  <c r="Z31" i="4"/>
  <c r="O31" i="4"/>
  <c r="R31" i="4"/>
  <c r="Y31" i="4"/>
  <c r="X31" i="4"/>
  <c r="G31" i="4"/>
  <c r="F31" i="4"/>
  <c r="J31" i="4"/>
  <c r="N57" i="8" l="1"/>
  <c r="O84" i="8" s="1"/>
  <c r="J57" i="8"/>
  <c r="K84" i="8" s="1"/>
  <c r="U57" i="8"/>
  <c r="V84" i="8" s="1"/>
  <c r="W57" i="8"/>
  <c r="X84" i="8" s="1"/>
  <c r="V57" i="8"/>
  <c r="W84" i="8" s="1"/>
  <c r="S57" i="8"/>
  <c r="T84" i="8" s="1"/>
  <c r="F57" i="8"/>
  <c r="G84" i="8" s="1"/>
  <c r="D57" i="8"/>
  <c r="E84" i="8" s="1"/>
  <c r="L57" i="8"/>
  <c r="M84" i="8" s="1"/>
  <c r="R57" i="8"/>
  <c r="S84" i="8" s="1"/>
  <c r="O57" i="8"/>
  <c r="P84" i="8" s="1"/>
  <c r="G57" i="8"/>
  <c r="H84" i="8" s="1"/>
  <c r="AB57" i="8"/>
  <c r="P58" i="8"/>
  <c r="P41" i="8"/>
  <c r="Q68" i="8" s="1"/>
  <c r="P45" i="8"/>
  <c r="Q72" i="8" s="1"/>
  <c r="P38" i="8"/>
  <c r="Q65" i="8" s="1"/>
  <c r="P40" i="8"/>
  <c r="Q67" i="8" s="1"/>
  <c r="P37" i="8"/>
  <c r="Q64" i="8" s="1"/>
  <c r="P46" i="8"/>
  <c r="Q73" i="8" s="1"/>
  <c r="P42" i="8"/>
  <c r="Q69" i="8" s="1"/>
  <c r="P44" i="8"/>
  <c r="Q71" i="8" s="1"/>
  <c r="P49" i="8"/>
  <c r="Q76" i="8" s="1"/>
  <c r="P43" i="8"/>
  <c r="Q70" i="8" s="1"/>
  <c r="P55" i="8"/>
  <c r="Q82" i="8" s="1"/>
  <c r="P52" i="8"/>
  <c r="Q79" i="8" s="1"/>
  <c r="P36" i="8"/>
  <c r="Q63" i="8" s="1"/>
  <c r="P47" i="8"/>
  <c r="Q74" i="8" s="1"/>
  <c r="P54" i="8"/>
  <c r="Q81" i="8" s="1"/>
  <c r="P50" i="8"/>
  <c r="Q77" i="8" s="1"/>
  <c r="P39" i="8"/>
  <c r="Q66" i="8" s="1"/>
  <c r="P53" i="8"/>
  <c r="Q80" i="8" s="1"/>
  <c r="P51" i="8"/>
  <c r="Q78" i="8" s="1"/>
  <c r="P48" i="8"/>
  <c r="Q75" i="8" s="1"/>
  <c r="P56" i="8"/>
  <c r="AA58" i="8"/>
  <c r="AA39" i="8"/>
  <c r="AB66" i="8" s="1"/>
  <c r="AA52" i="8"/>
  <c r="AB79" i="8" s="1"/>
  <c r="AA36" i="8"/>
  <c r="AB63" i="8" s="1"/>
  <c r="AA37" i="8"/>
  <c r="AB64" i="8" s="1"/>
  <c r="AA43" i="8"/>
  <c r="AB70" i="8" s="1"/>
  <c r="AA40" i="8"/>
  <c r="AB67" i="8" s="1"/>
  <c r="AA50" i="8"/>
  <c r="AB77" i="8" s="1"/>
  <c r="AA41" i="8"/>
  <c r="AB68" i="8" s="1"/>
  <c r="AA53" i="8"/>
  <c r="AB80" i="8" s="1"/>
  <c r="AA47" i="8"/>
  <c r="AB74" i="8" s="1"/>
  <c r="AA44" i="8"/>
  <c r="AB71" i="8" s="1"/>
  <c r="AA51" i="8"/>
  <c r="AB78" i="8" s="1"/>
  <c r="AA54" i="8"/>
  <c r="AB81" i="8" s="1"/>
  <c r="AA45" i="8"/>
  <c r="AB72" i="8" s="1"/>
  <c r="AA38" i="8"/>
  <c r="AB65" i="8" s="1"/>
  <c r="AA48" i="8"/>
  <c r="AB75" i="8" s="1"/>
  <c r="AA55" i="8"/>
  <c r="AB82" i="8" s="1"/>
  <c r="AA49" i="8"/>
  <c r="AB76" i="8" s="1"/>
  <c r="AA46" i="8"/>
  <c r="AB73" i="8" s="1"/>
  <c r="AA42" i="8"/>
  <c r="AB69" i="8" s="1"/>
  <c r="AA56" i="8"/>
  <c r="Q58" i="8"/>
  <c r="Q54" i="8"/>
  <c r="R81" i="8" s="1"/>
  <c r="Q36" i="8"/>
  <c r="R63" i="8" s="1"/>
  <c r="Q51" i="8"/>
  <c r="R78" i="8" s="1"/>
  <c r="Q47" i="8"/>
  <c r="R74" i="8" s="1"/>
  <c r="Q55" i="8"/>
  <c r="R82" i="8" s="1"/>
  <c r="Q41" i="8"/>
  <c r="R68" i="8" s="1"/>
  <c r="Q40" i="8"/>
  <c r="R67" i="8" s="1"/>
  <c r="Q46" i="8"/>
  <c r="R73" i="8" s="1"/>
  <c r="Q43" i="8"/>
  <c r="R70" i="8" s="1"/>
  <c r="Q45" i="8"/>
  <c r="R72" i="8" s="1"/>
  <c r="Q44" i="8"/>
  <c r="R71" i="8" s="1"/>
  <c r="Q53" i="8"/>
  <c r="R80" i="8" s="1"/>
  <c r="Q37" i="8"/>
  <c r="R64" i="8" s="1"/>
  <c r="Q52" i="8"/>
  <c r="R79" i="8" s="1"/>
  <c r="Q48" i="8"/>
  <c r="R75" i="8" s="1"/>
  <c r="Q38" i="8"/>
  <c r="R65" i="8" s="1"/>
  <c r="Q50" i="8"/>
  <c r="R77" i="8" s="1"/>
  <c r="Q39" i="8"/>
  <c r="R66" i="8" s="1"/>
  <c r="Q49" i="8"/>
  <c r="R76" i="8" s="1"/>
  <c r="Q42" i="8"/>
  <c r="R69" i="8" s="1"/>
  <c r="Q56" i="8"/>
  <c r="I58" i="8"/>
  <c r="I45" i="8"/>
  <c r="J72" i="8" s="1"/>
  <c r="I42" i="8"/>
  <c r="J69" i="8" s="1"/>
  <c r="I49" i="8"/>
  <c r="J76" i="8" s="1"/>
  <c r="I52" i="8"/>
  <c r="J79" i="8" s="1"/>
  <c r="I43" i="8"/>
  <c r="J70" i="8" s="1"/>
  <c r="I55" i="8"/>
  <c r="J82" i="8" s="1"/>
  <c r="I46" i="8"/>
  <c r="J73" i="8" s="1"/>
  <c r="I53" i="8"/>
  <c r="J80" i="8" s="1"/>
  <c r="I47" i="8"/>
  <c r="J74" i="8" s="1"/>
  <c r="I37" i="8"/>
  <c r="J64" i="8" s="1"/>
  <c r="I50" i="8"/>
  <c r="J77" i="8" s="1"/>
  <c r="I44" i="8"/>
  <c r="J71" i="8" s="1"/>
  <c r="I54" i="8"/>
  <c r="J81" i="8" s="1"/>
  <c r="I38" i="8"/>
  <c r="J65" i="8" s="1"/>
  <c r="I39" i="8"/>
  <c r="J66" i="8" s="1"/>
  <c r="I48" i="8"/>
  <c r="J75" i="8" s="1"/>
  <c r="I40" i="8"/>
  <c r="J67" i="8" s="1"/>
  <c r="I51" i="8"/>
  <c r="J78" i="8" s="1"/>
  <c r="I41" i="8"/>
  <c r="J68" i="8" s="1"/>
  <c r="I36" i="8"/>
  <c r="J63" i="8" s="1"/>
  <c r="I56" i="8"/>
  <c r="P57" i="8"/>
  <c r="AA57" i="8"/>
  <c r="AB84" i="8" s="1"/>
  <c r="Q57" i="8"/>
  <c r="R84" i="8" s="1"/>
  <c r="I57" i="8"/>
  <c r="J84" i="8" s="1"/>
  <c r="E58" i="8"/>
  <c r="E53" i="8"/>
  <c r="F80" i="8" s="1"/>
  <c r="E37" i="8"/>
  <c r="F64" i="8" s="1"/>
  <c r="E52" i="8"/>
  <c r="F79" i="8" s="1"/>
  <c r="E42" i="8"/>
  <c r="F69" i="8" s="1"/>
  <c r="E54" i="8"/>
  <c r="F81" i="8" s="1"/>
  <c r="E36" i="8"/>
  <c r="F63" i="8" s="1"/>
  <c r="E41" i="8"/>
  <c r="F68" i="8" s="1"/>
  <c r="E40" i="8"/>
  <c r="F67" i="8" s="1"/>
  <c r="E46" i="8"/>
  <c r="F73" i="8" s="1"/>
  <c r="E43" i="8"/>
  <c r="F70" i="8" s="1"/>
  <c r="E47" i="8"/>
  <c r="F74" i="8" s="1"/>
  <c r="E45" i="8"/>
  <c r="F72" i="8" s="1"/>
  <c r="E44" i="8"/>
  <c r="F71" i="8" s="1"/>
  <c r="E39" i="8"/>
  <c r="F66" i="8" s="1"/>
  <c r="E50" i="8"/>
  <c r="F77" i="8" s="1"/>
  <c r="E51" i="8"/>
  <c r="F78" i="8" s="1"/>
  <c r="E49" i="8"/>
  <c r="F76" i="8" s="1"/>
  <c r="E55" i="8"/>
  <c r="F82" i="8" s="1"/>
  <c r="E48" i="8"/>
  <c r="F75" i="8" s="1"/>
  <c r="E38" i="8"/>
  <c r="F65" i="8" s="1"/>
  <c r="E56" i="8"/>
  <c r="J58" i="8"/>
  <c r="J51" i="8"/>
  <c r="K78" i="8" s="1"/>
  <c r="J53" i="8"/>
  <c r="K80" i="8" s="1"/>
  <c r="J44" i="8"/>
  <c r="K71" i="8" s="1"/>
  <c r="J39" i="8"/>
  <c r="K66" i="8" s="1"/>
  <c r="J46" i="8"/>
  <c r="K73" i="8" s="1"/>
  <c r="J43" i="8"/>
  <c r="K70" i="8" s="1"/>
  <c r="J37" i="8"/>
  <c r="K64" i="8" s="1"/>
  <c r="J49" i="8"/>
  <c r="K76" i="8" s="1"/>
  <c r="J50" i="8"/>
  <c r="K77" i="8" s="1"/>
  <c r="J45" i="8"/>
  <c r="K72" i="8" s="1"/>
  <c r="J48" i="8"/>
  <c r="K75" i="8" s="1"/>
  <c r="J36" i="8"/>
  <c r="K63" i="8" s="1"/>
  <c r="J54" i="8"/>
  <c r="K81" i="8" s="1"/>
  <c r="J38" i="8"/>
  <c r="K65" i="8" s="1"/>
  <c r="J42" i="8"/>
  <c r="K69" i="8" s="1"/>
  <c r="J55" i="8"/>
  <c r="K82" i="8" s="1"/>
  <c r="J41" i="8"/>
  <c r="K68" i="8" s="1"/>
  <c r="J47" i="8"/>
  <c r="K74" i="8" s="1"/>
  <c r="J40" i="8"/>
  <c r="K67" i="8" s="1"/>
  <c r="J52" i="8"/>
  <c r="K79" i="8" s="1"/>
  <c r="J56" i="8"/>
  <c r="E57" i="8"/>
  <c r="F84" i="8" s="1"/>
  <c r="V58" i="8"/>
  <c r="V46" i="8"/>
  <c r="W73" i="8" s="1"/>
  <c r="V37" i="8"/>
  <c r="W64" i="8" s="1"/>
  <c r="V53" i="8"/>
  <c r="W80" i="8" s="1"/>
  <c r="V52" i="8"/>
  <c r="W79" i="8" s="1"/>
  <c r="V48" i="8"/>
  <c r="W75" i="8" s="1"/>
  <c r="V56" i="8"/>
  <c r="V43" i="8"/>
  <c r="W70" i="8" s="1"/>
  <c r="V50" i="8"/>
  <c r="W77" i="8" s="1"/>
  <c r="V49" i="8"/>
  <c r="W76" i="8" s="1"/>
  <c r="V44" i="8"/>
  <c r="W71" i="8" s="1"/>
  <c r="V36" i="8"/>
  <c r="W63" i="8" s="1"/>
  <c r="V51" i="8"/>
  <c r="W78" i="8" s="1"/>
  <c r="V54" i="8"/>
  <c r="W81" i="8" s="1"/>
  <c r="V38" i="8"/>
  <c r="W65" i="8" s="1"/>
  <c r="V55" i="8"/>
  <c r="W82" i="8" s="1"/>
  <c r="V45" i="8"/>
  <c r="W72" i="8" s="1"/>
  <c r="V47" i="8"/>
  <c r="W74" i="8" s="1"/>
  <c r="V39" i="8"/>
  <c r="W66" i="8" s="1"/>
  <c r="V41" i="8"/>
  <c r="W68" i="8" s="1"/>
  <c r="V40" i="8"/>
  <c r="W67" i="8" s="1"/>
  <c r="V42" i="8"/>
  <c r="W69" i="8" s="1"/>
  <c r="H58" i="8"/>
  <c r="H42" i="8"/>
  <c r="I69" i="8" s="1"/>
  <c r="H46" i="8"/>
  <c r="I73" i="8" s="1"/>
  <c r="H52" i="8"/>
  <c r="I79" i="8" s="1"/>
  <c r="H51" i="8"/>
  <c r="I78" i="8" s="1"/>
  <c r="H41" i="8"/>
  <c r="I68" i="8" s="1"/>
  <c r="H53" i="8"/>
  <c r="I80" i="8" s="1"/>
  <c r="H36" i="8"/>
  <c r="I63" i="8" s="1"/>
  <c r="H40" i="8"/>
  <c r="I67" i="8" s="1"/>
  <c r="H55" i="8"/>
  <c r="I82" i="8" s="1"/>
  <c r="H39" i="8"/>
  <c r="I66" i="8" s="1"/>
  <c r="H45" i="8"/>
  <c r="I72" i="8" s="1"/>
  <c r="H54" i="8"/>
  <c r="I81" i="8" s="1"/>
  <c r="H50" i="8"/>
  <c r="I77" i="8" s="1"/>
  <c r="H48" i="8"/>
  <c r="I75" i="8" s="1"/>
  <c r="H47" i="8"/>
  <c r="I74" i="8" s="1"/>
  <c r="H43" i="8"/>
  <c r="I70" i="8" s="1"/>
  <c r="H49" i="8"/>
  <c r="I76" i="8" s="1"/>
  <c r="H37" i="8"/>
  <c r="I64" i="8" s="1"/>
  <c r="H38" i="8"/>
  <c r="I65" i="8" s="1"/>
  <c r="H44" i="8"/>
  <c r="I71" i="8" s="1"/>
  <c r="H56" i="8"/>
  <c r="D58" i="8"/>
  <c r="D52" i="8"/>
  <c r="E79" i="8" s="1"/>
  <c r="D36" i="8"/>
  <c r="E63" i="8" s="1"/>
  <c r="D38" i="8"/>
  <c r="E65" i="8" s="1"/>
  <c r="D37" i="8"/>
  <c r="E64" i="8" s="1"/>
  <c r="D40" i="8"/>
  <c r="E67" i="8" s="1"/>
  <c r="D43" i="8"/>
  <c r="E70" i="8" s="1"/>
  <c r="D51" i="8"/>
  <c r="E78" i="8" s="1"/>
  <c r="D53" i="8"/>
  <c r="E80" i="8" s="1"/>
  <c r="D50" i="8"/>
  <c r="E77" i="8" s="1"/>
  <c r="D42" i="8"/>
  <c r="E69" i="8" s="1"/>
  <c r="D44" i="8"/>
  <c r="E71" i="8" s="1"/>
  <c r="D55" i="8"/>
  <c r="E82" i="8" s="1"/>
  <c r="D47" i="8"/>
  <c r="E74" i="8" s="1"/>
  <c r="D49" i="8"/>
  <c r="E76" i="8" s="1"/>
  <c r="D54" i="8"/>
  <c r="E81" i="8" s="1"/>
  <c r="D39" i="8"/>
  <c r="E66" i="8" s="1"/>
  <c r="D41" i="8"/>
  <c r="E68" i="8" s="1"/>
  <c r="D46" i="8"/>
  <c r="E73" i="8" s="1"/>
  <c r="D48" i="8"/>
  <c r="E75" i="8" s="1"/>
  <c r="D45" i="8"/>
  <c r="E72" i="8" s="1"/>
  <c r="D56" i="8"/>
  <c r="L58" i="8"/>
  <c r="L53" i="8"/>
  <c r="M80" i="8" s="1"/>
  <c r="L37" i="8"/>
  <c r="M64" i="8" s="1"/>
  <c r="L38" i="8"/>
  <c r="M65" i="8" s="1"/>
  <c r="L47" i="8"/>
  <c r="M74" i="8" s="1"/>
  <c r="L44" i="8"/>
  <c r="M71" i="8" s="1"/>
  <c r="L41" i="8"/>
  <c r="M68" i="8" s="1"/>
  <c r="L48" i="8"/>
  <c r="M75" i="8" s="1"/>
  <c r="L51" i="8"/>
  <c r="M78" i="8" s="1"/>
  <c r="L42" i="8"/>
  <c r="M69" i="8" s="1"/>
  <c r="L45" i="8"/>
  <c r="M72" i="8" s="1"/>
  <c r="L52" i="8"/>
  <c r="M79" i="8" s="1"/>
  <c r="L55" i="8"/>
  <c r="M82" i="8" s="1"/>
  <c r="L46" i="8"/>
  <c r="M73" i="8" s="1"/>
  <c r="L54" i="8"/>
  <c r="M81" i="8" s="1"/>
  <c r="L40" i="8"/>
  <c r="M67" i="8" s="1"/>
  <c r="L49" i="8"/>
  <c r="M76" i="8" s="1"/>
  <c r="L50" i="8"/>
  <c r="M77" i="8" s="1"/>
  <c r="L39" i="8"/>
  <c r="M66" i="8" s="1"/>
  <c r="L36" i="8"/>
  <c r="M63" i="8" s="1"/>
  <c r="L43" i="8"/>
  <c r="M70" i="8" s="1"/>
  <c r="L56" i="8"/>
  <c r="U58" i="8"/>
  <c r="U42" i="8"/>
  <c r="V69" i="8" s="1"/>
  <c r="U49" i="8"/>
  <c r="V76" i="8" s="1"/>
  <c r="U52" i="8"/>
  <c r="V79" i="8" s="1"/>
  <c r="U43" i="8"/>
  <c r="V70" i="8" s="1"/>
  <c r="U36" i="8"/>
  <c r="V63" i="8" s="1"/>
  <c r="U51" i="8"/>
  <c r="V78" i="8" s="1"/>
  <c r="U46" i="8"/>
  <c r="V73" i="8" s="1"/>
  <c r="U53" i="8"/>
  <c r="V80" i="8" s="1"/>
  <c r="U47" i="8"/>
  <c r="V74" i="8" s="1"/>
  <c r="U40" i="8"/>
  <c r="V67" i="8" s="1"/>
  <c r="U37" i="8"/>
  <c r="V64" i="8" s="1"/>
  <c r="U50" i="8"/>
  <c r="V77" i="8" s="1"/>
  <c r="U45" i="8"/>
  <c r="V72" i="8" s="1"/>
  <c r="U41" i="8"/>
  <c r="V68" i="8" s="1"/>
  <c r="U38" i="8"/>
  <c r="V65" i="8" s="1"/>
  <c r="U44" i="8"/>
  <c r="V71" i="8" s="1"/>
  <c r="U55" i="8"/>
  <c r="V82" i="8" s="1"/>
  <c r="U54" i="8"/>
  <c r="V81" i="8" s="1"/>
  <c r="U39" i="8"/>
  <c r="V66" i="8" s="1"/>
  <c r="U48" i="8"/>
  <c r="V75" i="8" s="1"/>
  <c r="U56" i="8"/>
  <c r="H57" i="8"/>
  <c r="I84" i="8" s="1"/>
  <c r="W58" i="8"/>
  <c r="W53" i="8"/>
  <c r="X80" i="8" s="1"/>
  <c r="W47" i="8"/>
  <c r="X74" i="8" s="1"/>
  <c r="W46" i="8"/>
  <c r="X73" i="8" s="1"/>
  <c r="W36" i="8"/>
  <c r="X63" i="8" s="1"/>
  <c r="W51" i="8"/>
  <c r="X78" i="8" s="1"/>
  <c r="W50" i="8"/>
  <c r="X77" i="8" s="1"/>
  <c r="W40" i="8"/>
  <c r="X67" i="8" s="1"/>
  <c r="W45" i="8"/>
  <c r="X72" i="8" s="1"/>
  <c r="W52" i="8"/>
  <c r="X79" i="8" s="1"/>
  <c r="W37" i="8"/>
  <c r="X64" i="8" s="1"/>
  <c r="W55" i="8"/>
  <c r="X82" i="8" s="1"/>
  <c r="W39" i="8"/>
  <c r="X66" i="8" s="1"/>
  <c r="W54" i="8"/>
  <c r="X81" i="8" s="1"/>
  <c r="W38" i="8"/>
  <c r="X65" i="8" s="1"/>
  <c r="W44" i="8"/>
  <c r="X71" i="8" s="1"/>
  <c r="W41" i="8"/>
  <c r="X68" i="8" s="1"/>
  <c r="W49" i="8"/>
  <c r="X76" i="8" s="1"/>
  <c r="W42" i="8"/>
  <c r="X69" i="8" s="1"/>
  <c r="W48" i="8"/>
  <c r="X75" i="8" s="1"/>
  <c r="W43" i="8"/>
  <c r="X70" i="8" s="1"/>
  <c r="W56" i="8"/>
  <c r="AC58" i="8"/>
  <c r="AC41" i="8"/>
  <c r="AD68" i="8" s="1"/>
  <c r="AC40" i="8"/>
  <c r="AD67" i="8" s="1"/>
  <c r="AC46" i="8"/>
  <c r="AD73" i="8" s="1"/>
  <c r="AC47" i="8"/>
  <c r="AD74" i="8" s="1"/>
  <c r="AC43" i="8"/>
  <c r="AD70" i="8" s="1"/>
  <c r="AC45" i="8"/>
  <c r="AD72" i="8" s="1"/>
  <c r="AC44" i="8"/>
  <c r="AD71" i="8" s="1"/>
  <c r="AC39" i="8"/>
  <c r="AD66" i="8" s="1"/>
  <c r="AC49" i="8"/>
  <c r="AD76" i="8" s="1"/>
  <c r="AC48" i="8"/>
  <c r="AD75" i="8" s="1"/>
  <c r="AC38" i="8"/>
  <c r="AD65" i="8" s="1"/>
  <c r="AC51" i="8"/>
  <c r="AD78" i="8" s="1"/>
  <c r="AC53" i="8"/>
  <c r="AD80" i="8" s="1"/>
  <c r="AC37" i="8"/>
  <c r="AD64" i="8" s="1"/>
  <c r="AC52" i="8"/>
  <c r="AD79" i="8" s="1"/>
  <c r="AC36" i="8"/>
  <c r="AD63" i="8" s="1"/>
  <c r="AC55" i="8"/>
  <c r="AD82" i="8" s="1"/>
  <c r="AC54" i="8"/>
  <c r="AD81" i="8" s="1"/>
  <c r="AC50" i="8"/>
  <c r="AD77" i="8" s="1"/>
  <c r="AC42" i="8"/>
  <c r="AD69" i="8" s="1"/>
  <c r="AC56" i="8"/>
  <c r="T58" i="8"/>
  <c r="T46" i="8"/>
  <c r="U73" i="8" s="1"/>
  <c r="T52" i="8"/>
  <c r="U79" i="8" s="1"/>
  <c r="T36" i="8"/>
  <c r="U63" i="8" s="1"/>
  <c r="T51" i="8"/>
  <c r="U78" i="8" s="1"/>
  <c r="T41" i="8"/>
  <c r="U68" i="8" s="1"/>
  <c r="T53" i="8"/>
  <c r="U80" i="8" s="1"/>
  <c r="T50" i="8"/>
  <c r="U77" i="8" s="1"/>
  <c r="T38" i="8"/>
  <c r="U65" i="8" s="1"/>
  <c r="T40" i="8"/>
  <c r="U67" i="8" s="1"/>
  <c r="T55" i="8"/>
  <c r="U82" i="8" s="1"/>
  <c r="T39" i="8"/>
  <c r="U66" i="8" s="1"/>
  <c r="T42" i="8"/>
  <c r="U69" i="8" s="1"/>
  <c r="T44" i="8"/>
  <c r="U71" i="8" s="1"/>
  <c r="T43" i="8"/>
  <c r="U70" i="8" s="1"/>
  <c r="T49" i="8"/>
  <c r="U76" i="8" s="1"/>
  <c r="T48" i="8"/>
  <c r="U75" i="8" s="1"/>
  <c r="T47" i="8"/>
  <c r="U74" i="8" s="1"/>
  <c r="T37" i="8"/>
  <c r="U64" i="8" s="1"/>
  <c r="T54" i="8"/>
  <c r="U81" i="8" s="1"/>
  <c r="T45" i="8"/>
  <c r="U72" i="8" s="1"/>
  <c r="T56" i="8"/>
  <c r="G58" i="8"/>
  <c r="G56" i="8"/>
  <c r="G46" i="8"/>
  <c r="H73" i="8" s="1"/>
  <c r="G38" i="8"/>
  <c r="H65" i="8" s="1"/>
  <c r="G40" i="8"/>
  <c r="H67" i="8" s="1"/>
  <c r="G51" i="8"/>
  <c r="H78" i="8" s="1"/>
  <c r="G36" i="8"/>
  <c r="H63" i="8" s="1"/>
  <c r="G37" i="8"/>
  <c r="H64" i="8" s="1"/>
  <c r="G55" i="8"/>
  <c r="H82" i="8" s="1"/>
  <c r="G39" i="8"/>
  <c r="H66" i="8" s="1"/>
  <c r="G44" i="8"/>
  <c r="H71" i="8" s="1"/>
  <c r="G42" i="8"/>
  <c r="H69" i="8" s="1"/>
  <c r="G49" i="8"/>
  <c r="H76" i="8" s="1"/>
  <c r="G41" i="8"/>
  <c r="H68" i="8" s="1"/>
  <c r="G52" i="8"/>
  <c r="H79" i="8" s="1"/>
  <c r="G47" i="8"/>
  <c r="H74" i="8" s="1"/>
  <c r="G54" i="8"/>
  <c r="H81" i="8" s="1"/>
  <c r="G45" i="8"/>
  <c r="H72" i="8" s="1"/>
  <c r="G48" i="8"/>
  <c r="H75" i="8" s="1"/>
  <c r="G43" i="8"/>
  <c r="H70" i="8" s="1"/>
  <c r="G50" i="8"/>
  <c r="H77" i="8" s="1"/>
  <c r="G53" i="8"/>
  <c r="H80" i="8" s="1"/>
  <c r="X58" i="8"/>
  <c r="X44" i="8"/>
  <c r="Y71" i="8" s="1"/>
  <c r="X41" i="8"/>
  <c r="Y68" i="8" s="1"/>
  <c r="X48" i="8"/>
  <c r="Y75" i="8" s="1"/>
  <c r="X51" i="8"/>
  <c r="Y78" i="8" s="1"/>
  <c r="X50" i="8"/>
  <c r="Y77" i="8" s="1"/>
  <c r="X42" i="8"/>
  <c r="Y69" i="8" s="1"/>
  <c r="X54" i="8"/>
  <c r="Y81" i="8" s="1"/>
  <c r="X45" i="8"/>
  <c r="Y72" i="8" s="1"/>
  <c r="X52" i="8"/>
  <c r="Y79" i="8" s="1"/>
  <c r="X55" i="8"/>
  <c r="Y82" i="8" s="1"/>
  <c r="X46" i="8"/>
  <c r="Y73" i="8" s="1"/>
  <c r="X36" i="8"/>
  <c r="Y63" i="8" s="1"/>
  <c r="X40" i="8"/>
  <c r="Y67" i="8" s="1"/>
  <c r="X53" i="8"/>
  <c r="Y80" i="8" s="1"/>
  <c r="X37" i="8"/>
  <c r="Y64" i="8" s="1"/>
  <c r="X38" i="8"/>
  <c r="Y65" i="8" s="1"/>
  <c r="X49" i="8"/>
  <c r="Y76" i="8" s="1"/>
  <c r="X47" i="8"/>
  <c r="Y74" i="8" s="1"/>
  <c r="X39" i="8"/>
  <c r="Y66" i="8" s="1"/>
  <c r="X43" i="8"/>
  <c r="Y70" i="8" s="1"/>
  <c r="X56" i="8"/>
  <c r="X57" i="8"/>
  <c r="Y84" i="8" s="1"/>
  <c r="K58" i="8"/>
  <c r="K47" i="8"/>
  <c r="L74" i="8" s="1"/>
  <c r="K46" i="8"/>
  <c r="L73" i="8" s="1"/>
  <c r="K36" i="8"/>
  <c r="L63" i="8" s="1"/>
  <c r="K49" i="8"/>
  <c r="L76" i="8" s="1"/>
  <c r="K51" i="8"/>
  <c r="L78" i="8" s="1"/>
  <c r="K50" i="8"/>
  <c r="L77" i="8" s="1"/>
  <c r="K41" i="8"/>
  <c r="L68" i="8" s="1"/>
  <c r="K52" i="8"/>
  <c r="L79" i="8" s="1"/>
  <c r="K55" i="8"/>
  <c r="L82" i="8" s="1"/>
  <c r="K39" i="8"/>
  <c r="L66" i="8" s="1"/>
  <c r="K54" i="8"/>
  <c r="L81" i="8" s="1"/>
  <c r="K38" i="8"/>
  <c r="L65" i="8" s="1"/>
  <c r="K44" i="8"/>
  <c r="L71" i="8" s="1"/>
  <c r="K53" i="8"/>
  <c r="L80" i="8" s="1"/>
  <c r="K43" i="8"/>
  <c r="L70" i="8" s="1"/>
  <c r="K42" i="8"/>
  <c r="L69" i="8" s="1"/>
  <c r="K40" i="8"/>
  <c r="L67" i="8" s="1"/>
  <c r="K45" i="8"/>
  <c r="L72" i="8" s="1"/>
  <c r="K37" i="8"/>
  <c r="L64" i="8" s="1"/>
  <c r="K48" i="8"/>
  <c r="L75" i="8" s="1"/>
  <c r="K56" i="8"/>
  <c r="R58" i="8"/>
  <c r="R48" i="8"/>
  <c r="S75" i="8" s="1"/>
  <c r="R52" i="8"/>
  <c r="S79" i="8" s="1"/>
  <c r="R47" i="8"/>
  <c r="S74" i="8" s="1"/>
  <c r="R54" i="8"/>
  <c r="S81" i="8" s="1"/>
  <c r="R38" i="8"/>
  <c r="S65" i="8" s="1"/>
  <c r="R51" i="8"/>
  <c r="S78" i="8" s="1"/>
  <c r="R36" i="8"/>
  <c r="S63" i="8" s="1"/>
  <c r="R42" i="8"/>
  <c r="S69" i="8" s="1"/>
  <c r="R55" i="8"/>
  <c r="S82" i="8" s="1"/>
  <c r="R39" i="8"/>
  <c r="S66" i="8" s="1"/>
  <c r="R40" i="8"/>
  <c r="S67" i="8" s="1"/>
  <c r="R49" i="8"/>
  <c r="S76" i="8" s="1"/>
  <c r="R43" i="8"/>
  <c r="S70" i="8" s="1"/>
  <c r="R50" i="8"/>
  <c r="S77" i="8" s="1"/>
  <c r="R53" i="8"/>
  <c r="S80" i="8" s="1"/>
  <c r="R44" i="8"/>
  <c r="S71" i="8" s="1"/>
  <c r="R46" i="8"/>
  <c r="S73" i="8" s="1"/>
  <c r="R45" i="8"/>
  <c r="S72" i="8" s="1"/>
  <c r="R37" i="8"/>
  <c r="S64" i="8" s="1"/>
  <c r="R41" i="8"/>
  <c r="S68" i="8" s="1"/>
  <c r="R56" i="8"/>
  <c r="AC57" i="8"/>
  <c r="AD84" i="8" s="1"/>
  <c r="K57" i="8"/>
  <c r="L84" i="8" s="1"/>
  <c r="T57" i="8"/>
  <c r="U84" i="8" s="1"/>
  <c r="N58" i="8"/>
  <c r="N42" i="8"/>
  <c r="O69" i="8" s="1"/>
  <c r="N41" i="8"/>
  <c r="O68" i="8" s="1"/>
  <c r="N47" i="8"/>
  <c r="O74" i="8" s="1"/>
  <c r="N44" i="8"/>
  <c r="O71" i="8" s="1"/>
  <c r="N48" i="8"/>
  <c r="O75" i="8" s="1"/>
  <c r="N52" i="8"/>
  <c r="O79" i="8" s="1"/>
  <c r="N46" i="8"/>
  <c r="O73" i="8" s="1"/>
  <c r="N45" i="8"/>
  <c r="O72" i="8" s="1"/>
  <c r="N36" i="8"/>
  <c r="O63" i="8" s="1"/>
  <c r="N40" i="8"/>
  <c r="O67" i="8" s="1"/>
  <c r="N50" i="8"/>
  <c r="O77" i="8" s="1"/>
  <c r="N49" i="8"/>
  <c r="O76" i="8" s="1"/>
  <c r="N39" i="8"/>
  <c r="O66" i="8" s="1"/>
  <c r="N51" i="8"/>
  <c r="O78" i="8" s="1"/>
  <c r="N55" i="8"/>
  <c r="O82" i="8" s="1"/>
  <c r="N53" i="8"/>
  <c r="O80" i="8" s="1"/>
  <c r="N38" i="8"/>
  <c r="O65" i="8" s="1"/>
  <c r="N37" i="8"/>
  <c r="O64" i="8" s="1"/>
  <c r="N54" i="8"/>
  <c r="O81" i="8" s="1"/>
  <c r="N43" i="8"/>
  <c r="O70" i="8" s="1"/>
  <c r="N56" i="8"/>
  <c r="D83" i="8"/>
  <c r="D85" i="8" s="1"/>
  <c r="Z58" i="8"/>
  <c r="Z48" i="8"/>
  <c r="AA75" i="8" s="1"/>
  <c r="Z52" i="8"/>
  <c r="AA79" i="8" s="1"/>
  <c r="Z46" i="8"/>
  <c r="AA73" i="8" s="1"/>
  <c r="Z45" i="8"/>
  <c r="AA72" i="8" s="1"/>
  <c r="Z40" i="8"/>
  <c r="AA67" i="8" s="1"/>
  <c r="Z44" i="8"/>
  <c r="AA71" i="8" s="1"/>
  <c r="Z50" i="8"/>
  <c r="AA77" i="8" s="1"/>
  <c r="Z49" i="8"/>
  <c r="AA76" i="8" s="1"/>
  <c r="Z39" i="8"/>
  <c r="AA66" i="8" s="1"/>
  <c r="Z51" i="8"/>
  <c r="AA78" i="8" s="1"/>
  <c r="Z42" i="8"/>
  <c r="AA69" i="8" s="1"/>
  <c r="Z41" i="8"/>
  <c r="AA68" i="8" s="1"/>
  <c r="Z56" i="8"/>
  <c r="Z38" i="8"/>
  <c r="AA65" i="8" s="1"/>
  <c r="Z36" i="8"/>
  <c r="AA63" i="8" s="1"/>
  <c r="Z37" i="8"/>
  <c r="AA64" i="8" s="1"/>
  <c r="Z55" i="8"/>
  <c r="AA82" i="8" s="1"/>
  <c r="Z54" i="8"/>
  <c r="AA81" i="8" s="1"/>
  <c r="Z47" i="8"/>
  <c r="AA74" i="8" s="1"/>
  <c r="Z43" i="8"/>
  <c r="AA70" i="8" s="1"/>
  <c r="Z53" i="8"/>
  <c r="AA80" i="8" s="1"/>
  <c r="AB58" i="8"/>
  <c r="AB38" i="8"/>
  <c r="AC65" i="8" s="1"/>
  <c r="AB40" i="8"/>
  <c r="AC67" i="8" s="1"/>
  <c r="AB51" i="8"/>
  <c r="AC78" i="8" s="1"/>
  <c r="AB49" i="8"/>
  <c r="AC76" i="8" s="1"/>
  <c r="AB50" i="8"/>
  <c r="AC77" i="8" s="1"/>
  <c r="AB42" i="8"/>
  <c r="AC69" i="8" s="1"/>
  <c r="AB44" i="8"/>
  <c r="AC71" i="8" s="1"/>
  <c r="AB47" i="8"/>
  <c r="AC74" i="8" s="1"/>
  <c r="AB53" i="8"/>
  <c r="AC80" i="8" s="1"/>
  <c r="AB54" i="8"/>
  <c r="AC81" i="8" s="1"/>
  <c r="AB48" i="8"/>
  <c r="AC75" i="8" s="1"/>
  <c r="AB52" i="8"/>
  <c r="AC79" i="8" s="1"/>
  <c r="AB36" i="8"/>
  <c r="AC63" i="8" s="1"/>
  <c r="AB41" i="8"/>
  <c r="AC68" i="8" s="1"/>
  <c r="AB55" i="8"/>
  <c r="AC82" i="8" s="1"/>
  <c r="AB45" i="8"/>
  <c r="AC72" i="8" s="1"/>
  <c r="AB46" i="8"/>
  <c r="AC73" i="8" s="1"/>
  <c r="AB37" i="8"/>
  <c r="AC64" i="8" s="1"/>
  <c r="AB43" i="8"/>
  <c r="AC70" i="8" s="1"/>
  <c r="AB39" i="8"/>
  <c r="AC66" i="8" s="1"/>
  <c r="AB56" i="8"/>
  <c r="M58" i="8"/>
  <c r="M41" i="8"/>
  <c r="N68" i="8" s="1"/>
  <c r="M54" i="8"/>
  <c r="N81" i="8" s="1"/>
  <c r="M44" i="8"/>
  <c r="N71" i="8" s="1"/>
  <c r="M52" i="8"/>
  <c r="N79" i="8" s="1"/>
  <c r="M43" i="8"/>
  <c r="N70" i="8" s="1"/>
  <c r="M47" i="8"/>
  <c r="N74" i="8" s="1"/>
  <c r="M45" i="8"/>
  <c r="N72" i="8" s="1"/>
  <c r="M46" i="8"/>
  <c r="N73" i="8" s="1"/>
  <c r="M36" i="8"/>
  <c r="N63" i="8" s="1"/>
  <c r="M48" i="8"/>
  <c r="N75" i="8" s="1"/>
  <c r="M49" i="8"/>
  <c r="N76" i="8" s="1"/>
  <c r="M38" i="8"/>
  <c r="N65" i="8" s="1"/>
  <c r="M40" i="8"/>
  <c r="N67" i="8" s="1"/>
  <c r="M55" i="8"/>
  <c r="N82" i="8" s="1"/>
  <c r="M51" i="8"/>
  <c r="N78" i="8" s="1"/>
  <c r="M50" i="8"/>
  <c r="N77" i="8" s="1"/>
  <c r="M39" i="8"/>
  <c r="N66" i="8" s="1"/>
  <c r="M53" i="8"/>
  <c r="N80" i="8" s="1"/>
  <c r="M37" i="8"/>
  <c r="N64" i="8" s="1"/>
  <c r="M42" i="8"/>
  <c r="N69" i="8" s="1"/>
  <c r="M56" i="8"/>
  <c r="O58" i="8"/>
  <c r="O39" i="8"/>
  <c r="P66" i="8" s="1"/>
  <c r="O52" i="8"/>
  <c r="P79" i="8" s="1"/>
  <c r="O36" i="8"/>
  <c r="P63" i="8" s="1"/>
  <c r="O37" i="8"/>
  <c r="P64" i="8" s="1"/>
  <c r="O49" i="8"/>
  <c r="P76" i="8" s="1"/>
  <c r="O43" i="8"/>
  <c r="P70" i="8" s="1"/>
  <c r="O40" i="8"/>
  <c r="P67" i="8" s="1"/>
  <c r="O50" i="8"/>
  <c r="P77" i="8" s="1"/>
  <c r="O41" i="8"/>
  <c r="P68" i="8" s="1"/>
  <c r="O56" i="8"/>
  <c r="O47" i="8"/>
  <c r="P74" i="8" s="1"/>
  <c r="O48" i="8"/>
  <c r="P75" i="8" s="1"/>
  <c r="O55" i="8"/>
  <c r="P82" i="8" s="1"/>
  <c r="O53" i="8"/>
  <c r="P80" i="8" s="1"/>
  <c r="O54" i="8"/>
  <c r="P81" i="8" s="1"/>
  <c r="O44" i="8"/>
  <c r="P71" i="8" s="1"/>
  <c r="O46" i="8"/>
  <c r="P73" i="8" s="1"/>
  <c r="O38" i="8"/>
  <c r="P65" i="8" s="1"/>
  <c r="O42" i="8"/>
  <c r="P69" i="8" s="1"/>
  <c r="O45" i="8"/>
  <c r="P72" i="8" s="1"/>
  <c r="O51" i="8"/>
  <c r="P78" i="8" s="1"/>
  <c r="Y58" i="8"/>
  <c r="Y46" i="8"/>
  <c r="Z73" i="8" s="1"/>
  <c r="Y44" i="8"/>
  <c r="Z71" i="8" s="1"/>
  <c r="Y43" i="8"/>
  <c r="Z70" i="8" s="1"/>
  <c r="Y38" i="8"/>
  <c r="Z65" i="8" s="1"/>
  <c r="Y45" i="8"/>
  <c r="Z72" i="8" s="1"/>
  <c r="Y51" i="8"/>
  <c r="Z78" i="8" s="1"/>
  <c r="Y36" i="8"/>
  <c r="Z63" i="8" s="1"/>
  <c r="Y49" i="8"/>
  <c r="Z76" i="8" s="1"/>
  <c r="Y42" i="8"/>
  <c r="Z69" i="8" s="1"/>
  <c r="Y55" i="8"/>
  <c r="Z82" i="8" s="1"/>
  <c r="Y40" i="8"/>
  <c r="Z67" i="8" s="1"/>
  <c r="Y52" i="8"/>
  <c r="Z79" i="8" s="1"/>
  <c r="Y47" i="8"/>
  <c r="Z74" i="8" s="1"/>
  <c r="Y48" i="8"/>
  <c r="Z75" i="8" s="1"/>
  <c r="Y39" i="8"/>
  <c r="Z66" i="8" s="1"/>
  <c r="Y50" i="8"/>
  <c r="Z77" i="8" s="1"/>
  <c r="Y41" i="8"/>
  <c r="Z68" i="8" s="1"/>
  <c r="Y53" i="8"/>
  <c r="Z80" i="8" s="1"/>
  <c r="Y54" i="8"/>
  <c r="Z81" i="8" s="1"/>
  <c r="Y37" i="8"/>
  <c r="Z64" i="8" s="1"/>
  <c r="Y56" i="8"/>
  <c r="F58" i="8"/>
  <c r="F48" i="8"/>
  <c r="G75" i="8" s="1"/>
  <c r="F47" i="8"/>
  <c r="G74" i="8" s="1"/>
  <c r="F54" i="8"/>
  <c r="G81" i="8" s="1"/>
  <c r="F38" i="8"/>
  <c r="G65" i="8" s="1"/>
  <c r="F51" i="8"/>
  <c r="G78" i="8" s="1"/>
  <c r="F36" i="8"/>
  <c r="G63" i="8" s="1"/>
  <c r="F45" i="8"/>
  <c r="G72" i="8" s="1"/>
  <c r="F52" i="8"/>
  <c r="G79" i="8" s="1"/>
  <c r="F42" i="8"/>
  <c r="G69" i="8" s="1"/>
  <c r="F46" i="8"/>
  <c r="G73" i="8" s="1"/>
  <c r="F43" i="8"/>
  <c r="G70" i="8" s="1"/>
  <c r="F50" i="8"/>
  <c r="G77" i="8" s="1"/>
  <c r="F53" i="8"/>
  <c r="G80" i="8" s="1"/>
  <c r="F44" i="8"/>
  <c r="G71" i="8" s="1"/>
  <c r="F39" i="8"/>
  <c r="G66" i="8" s="1"/>
  <c r="F37" i="8"/>
  <c r="G64" i="8" s="1"/>
  <c r="F55" i="8"/>
  <c r="G82" i="8" s="1"/>
  <c r="F40" i="8"/>
  <c r="G67" i="8" s="1"/>
  <c r="F49" i="8"/>
  <c r="G76" i="8" s="1"/>
  <c r="F41" i="8"/>
  <c r="G68" i="8" s="1"/>
  <c r="F56" i="8"/>
  <c r="Y57" i="8"/>
  <c r="Z84" i="8" s="1"/>
  <c r="Z57" i="8"/>
  <c r="AA84" i="8" s="1"/>
  <c r="AC84" i="8"/>
  <c r="M57" i="8"/>
  <c r="N84" i="8" s="1"/>
  <c r="Q84" i="8"/>
  <c r="S58" i="8"/>
  <c r="S54" i="8"/>
  <c r="T81" i="8" s="1"/>
  <c r="S53" i="8"/>
  <c r="T80" i="8" s="1"/>
  <c r="S49" i="8"/>
  <c r="T76" i="8" s="1"/>
  <c r="S51" i="8"/>
  <c r="T78" i="8" s="1"/>
  <c r="S50" i="8"/>
  <c r="T77" i="8" s="1"/>
  <c r="S36" i="8"/>
  <c r="T63" i="8" s="1"/>
  <c r="S37" i="8"/>
  <c r="T64" i="8" s="1"/>
  <c r="S56" i="8"/>
  <c r="S55" i="8"/>
  <c r="T82" i="8" s="1"/>
  <c r="S39" i="8"/>
  <c r="T66" i="8" s="1"/>
  <c r="S42" i="8"/>
  <c r="T69" i="8" s="1"/>
  <c r="S46" i="8"/>
  <c r="T73" i="8" s="1"/>
  <c r="S41" i="8"/>
  <c r="T68" i="8" s="1"/>
  <c r="S43" i="8"/>
  <c r="T70" i="8" s="1"/>
  <c r="S44" i="8"/>
  <c r="T71" i="8" s="1"/>
  <c r="S47" i="8"/>
  <c r="T74" i="8" s="1"/>
  <c r="S40" i="8"/>
  <c r="T67" i="8" s="1"/>
  <c r="S45" i="8"/>
  <c r="T72" i="8" s="1"/>
  <c r="S38" i="8"/>
  <c r="T65" i="8" s="1"/>
  <c r="S52" i="8"/>
  <c r="T79" i="8" s="1"/>
  <c r="S48" i="8"/>
  <c r="T75" i="8" s="1"/>
  <c r="AD83" i="8" l="1"/>
  <c r="AD85" i="8" s="1"/>
  <c r="T83" i="8"/>
  <c r="T85" i="8" s="1"/>
  <c r="O83" i="8"/>
  <c r="O85" i="8" s="1"/>
  <c r="M83" i="8"/>
  <c r="M85" i="8" s="1"/>
  <c r="I83" i="8"/>
  <c r="I85" i="8" s="1"/>
  <c r="F83" i="8"/>
  <c r="F85" i="8" s="1"/>
  <c r="N83" i="8"/>
  <c r="N85" i="8" s="1"/>
  <c r="Z83" i="8"/>
  <c r="Z85" i="8" s="1"/>
  <c r="AA83" i="8"/>
  <c r="AA85" i="8" s="1"/>
  <c r="G83" i="8"/>
  <c r="G85" i="8" s="1"/>
  <c r="S83" i="8"/>
  <c r="S85" i="8" s="1"/>
  <c r="H83" i="8"/>
  <c r="H85" i="8" s="1"/>
  <c r="X83" i="8"/>
  <c r="X85" i="8" s="1"/>
  <c r="J83" i="8"/>
  <c r="J85" i="8" s="1"/>
  <c r="P83" i="8"/>
  <c r="P85" i="8" s="1"/>
  <c r="AC83" i="8"/>
  <c r="AC85" i="8" s="1"/>
  <c r="V83" i="8"/>
  <c r="V85" i="8" s="1"/>
  <c r="Y83" i="8"/>
  <c r="Y85" i="8" s="1"/>
  <c r="E83" i="8"/>
  <c r="E85" i="8" s="1"/>
  <c r="AB83" i="8"/>
  <c r="AB85" i="8" s="1"/>
  <c r="L83" i="8"/>
  <c r="L85" i="8" s="1"/>
  <c r="U83" i="8"/>
  <c r="U85" i="8" s="1"/>
  <c r="Q83" i="8"/>
  <c r="Q85" i="8" s="1"/>
  <c r="W83" i="8"/>
  <c r="W85" i="8" s="1"/>
  <c r="K83" i="8"/>
  <c r="K85" i="8" s="1"/>
  <c r="R83" i="8"/>
  <c r="R85" i="8" s="1"/>
  <c r="B9" i="3" l="1"/>
  <c r="AB38" i="7" l="1"/>
  <c r="AC54" i="7" s="1"/>
  <c r="AB33" i="7"/>
  <c r="AC49" i="7" s="1"/>
  <c r="AB35" i="7"/>
  <c r="AC51" i="7" s="1"/>
  <c r="AB32" i="7"/>
  <c r="AB36" i="7"/>
  <c r="AC52" i="7" s="1"/>
  <c r="AB30" i="7"/>
  <c r="AB28" i="7"/>
  <c r="AB29" i="7"/>
  <c r="AC45" i="7" s="1"/>
  <c r="B20" i="3"/>
  <c r="AC50" i="7" l="1"/>
  <c r="AB31" i="7"/>
  <c r="AC48" i="7"/>
  <c r="AC47" i="7" s="1"/>
  <c r="AC44" i="7"/>
  <c r="AB27" i="7"/>
  <c r="AC43" i="7" s="1"/>
  <c r="AB34" i="7"/>
  <c r="T32" i="7"/>
  <c r="T38" i="7"/>
  <c r="U54" i="7" s="1"/>
  <c r="T36" i="7"/>
  <c r="U52" i="7" s="1"/>
  <c r="T33" i="7"/>
  <c r="U49" i="7" s="1"/>
  <c r="T35" i="7"/>
  <c r="T28" i="7"/>
  <c r="U44" i="7" s="1"/>
  <c r="T30" i="7"/>
  <c r="T29" i="7"/>
  <c r="U45" i="7" s="1"/>
  <c r="T27" i="7"/>
  <c r="AA38" i="7"/>
  <c r="AB54" i="7" s="1"/>
  <c r="AA35" i="7"/>
  <c r="AA32" i="7"/>
  <c r="AA33" i="7"/>
  <c r="AB49" i="7" s="1"/>
  <c r="AA36" i="7"/>
  <c r="AB52" i="7" s="1"/>
  <c r="AA28" i="7"/>
  <c r="AA30" i="7"/>
  <c r="AA29" i="7"/>
  <c r="AB45" i="7" s="1"/>
  <c r="AA27" i="7"/>
  <c r="AB43" i="7" s="1"/>
  <c r="E32" i="7"/>
  <c r="F48" i="7" s="1"/>
  <c r="E35" i="7"/>
  <c r="E36" i="7"/>
  <c r="F52" i="7" s="1"/>
  <c r="E33" i="7"/>
  <c r="E38" i="7"/>
  <c r="F54" i="7" s="1"/>
  <c r="E30" i="7"/>
  <c r="E28" i="7"/>
  <c r="F44" i="7" s="1"/>
  <c r="E29" i="7"/>
  <c r="F45" i="7" s="1"/>
  <c r="E27" i="7"/>
  <c r="P35" i="7"/>
  <c r="P32" i="7"/>
  <c r="P33" i="7"/>
  <c r="Q49" i="7" s="1"/>
  <c r="P38" i="7"/>
  <c r="Q54" i="7" s="1"/>
  <c r="P36" i="7"/>
  <c r="Q52" i="7" s="1"/>
  <c r="P28" i="7"/>
  <c r="P30" i="7"/>
  <c r="P29" i="7"/>
  <c r="Q45" i="7" s="1"/>
  <c r="P27" i="7"/>
  <c r="Q43" i="7" s="1"/>
  <c r="D33" i="7"/>
  <c r="E49" i="7" s="1"/>
  <c r="D38" i="7"/>
  <c r="E54" i="7" s="1"/>
  <c r="D35" i="7"/>
  <c r="D36" i="7"/>
  <c r="E52" i="7" s="1"/>
  <c r="D32" i="7"/>
  <c r="D30" i="7"/>
  <c r="D28" i="7"/>
  <c r="D29" i="7"/>
  <c r="E45" i="7" s="1"/>
  <c r="D27" i="7"/>
  <c r="E43" i="7" s="1"/>
  <c r="M35" i="7"/>
  <c r="M32" i="7"/>
  <c r="M36" i="7"/>
  <c r="N52" i="7" s="1"/>
  <c r="M38" i="7"/>
  <c r="N54" i="7" s="1"/>
  <c r="M33" i="7"/>
  <c r="N49" i="7" s="1"/>
  <c r="M28" i="7"/>
  <c r="N44" i="7" s="1"/>
  <c r="M30" i="7"/>
  <c r="M29" i="7"/>
  <c r="N45" i="7" s="1"/>
  <c r="M27" i="7"/>
  <c r="W32" i="7"/>
  <c r="W33" i="7"/>
  <c r="X49" i="7" s="1"/>
  <c r="W36" i="7"/>
  <c r="W35" i="7"/>
  <c r="X51" i="7" s="1"/>
  <c r="W38" i="7"/>
  <c r="X54" i="7" s="1"/>
  <c r="W30" i="7"/>
  <c r="W28" i="7"/>
  <c r="X44" i="7" s="1"/>
  <c r="W29" i="7"/>
  <c r="X45" i="7" s="1"/>
  <c r="W27" i="7"/>
  <c r="H35" i="7"/>
  <c r="H33" i="7"/>
  <c r="I49" i="7" s="1"/>
  <c r="H36" i="7"/>
  <c r="I52" i="7" s="1"/>
  <c r="H38" i="7"/>
  <c r="I54" i="7" s="1"/>
  <c r="H32" i="7"/>
  <c r="H30" i="7"/>
  <c r="H28" i="7"/>
  <c r="I44" i="7" s="1"/>
  <c r="H29" i="7"/>
  <c r="I45" i="7" s="1"/>
  <c r="H27" i="7"/>
  <c r="U32" i="7"/>
  <c r="U35" i="7"/>
  <c r="U33" i="7"/>
  <c r="V49" i="7" s="1"/>
  <c r="U36" i="7"/>
  <c r="V52" i="7" s="1"/>
  <c r="U38" i="7"/>
  <c r="V54" i="7" s="1"/>
  <c r="U30" i="7"/>
  <c r="U28" i="7"/>
  <c r="V44" i="7" s="1"/>
  <c r="U29" i="7"/>
  <c r="V45" i="7" s="1"/>
  <c r="U27" i="7"/>
  <c r="I35" i="7"/>
  <c r="I33" i="7"/>
  <c r="J49" i="7" s="1"/>
  <c r="I36" i="7"/>
  <c r="J52" i="7" s="1"/>
  <c r="I32" i="7"/>
  <c r="I38" i="7"/>
  <c r="J54" i="7" s="1"/>
  <c r="I30" i="7"/>
  <c r="I28" i="7"/>
  <c r="J44" i="7" s="1"/>
  <c r="I29" i="7"/>
  <c r="J45" i="7" s="1"/>
  <c r="I27" i="7"/>
  <c r="L35" i="7"/>
  <c r="M51" i="7" s="1"/>
  <c r="L38" i="7"/>
  <c r="M54" i="7" s="1"/>
  <c r="L32" i="7"/>
  <c r="L33" i="7"/>
  <c r="M49" i="7" s="1"/>
  <c r="L36" i="7"/>
  <c r="L30" i="7"/>
  <c r="L28" i="7"/>
  <c r="M44" i="7" s="1"/>
  <c r="L29" i="7"/>
  <c r="M45" i="7" s="1"/>
  <c r="L27" i="7"/>
  <c r="Y38" i="7"/>
  <c r="Z54" i="7" s="1"/>
  <c r="Y32" i="7"/>
  <c r="Y36" i="7"/>
  <c r="Z52" i="7" s="1"/>
  <c r="Y33" i="7"/>
  <c r="Z49" i="7" s="1"/>
  <c r="Y35" i="7"/>
  <c r="Y28" i="7"/>
  <c r="Z44" i="7" s="1"/>
  <c r="Y30" i="7"/>
  <c r="Y29" i="7"/>
  <c r="Z45" i="7" s="1"/>
  <c r="Y27" i="7"/>
  <c r="F35" i="7"/>
  <c r="F36" i="7"/>
  <c r="G52" i="7" s="1"/>
  <c r="F33" i="7"/>
  <c r="F32" i="7"/>
  <c r="G48" i="7" s="1"/>
  <c r="F38" i="7"/>
  <c r="G54" i="7" s="1"/>
  <c r="F28" i="7"/>
  <c r="G44" i="7" s="1"/>
  <c r="F30" i="7"/>
  <c r="F29" i="7"/>
  <c r="G45" i="7" s="1"/>
  <c r="F27" i="7"/>
  <c r="G35" i="7"/>
  <c r="G36" i="7"/>
  <c r="H52" i="7" s="1"/>
  <c r="G32" i="7"/>
  <c r="G33" i="7"/>
  <c r="H49" i="7" s="1"/>
  <c r="G38" i="7"/>
  <c r="H54" i="7" s="1"/>
  <c r="G28" i="7"/>
  <c r="H44" i="7" s="1"/>
  <c r="G30" i="7"/>
  <c r="G29" i="7"/>
  <c r="H45" i="7" s="1"/>
  <c r="G27" i="7"/>
  <c r="N38" i="7"/>
  <c r="O54" i="7" s="1"/>
  <c r="N32" i="7"/>
  <c r="N33" i="7"/>
  <c r="O49" i="7" s="1"/>
  <c r="N35" i="7"/>
  <c r="N36" i="7"/>
  <c r="O52" i="7" s="1"/>
  <c r="N30" i="7"/>
  <c r="N28" i="7"/>
  <c r="O44" i="7" s="1"/>
  <c r="N29" i="7"/>
  <c r="O45" i="7" s="1"/>
  <c r="N27" i="7"/>
  <c r="J35" i="7"/>
  <c r="J32" i="7"/>
  <c r="J33" i="7"/>
  <c r="K49" i="7" s="1"/>
  <c r="J38" i="7"/>
  <c r="K54" i="7" s="1"/>
  <c r="J36" i="7"/>
  <c r="K52" i="7" s="1"/>
  <c r="J28" i="7"/>
  <c r="K44" i="7" s="1"/>
  <c r="J30" i="7"/>
  <c r="J29" i="7"/>
  <c r="K45" i="7" s="1"/>
  <c r="J27" i="7"/>
  <c r="Q36" i="7"/>
  <c r="R52" i="7" s="1"/>
  <c r="Q32" i="7"/>
  <c r="R48" i="7" s="1"/>
  <c r="Q33" i="7"/>
  <c r="Q35" i="7"/>
  <c r="Q38" i="7"/>
  <c r="R54" i="7" s="1"/>
  <c r="Q30" i="7"/>
  <c r="Q28" i="7"/>
  <c r="R44" i="7" s="1"/>
  <c r="Q29" i="7"/>
  <c r="R45" i="7" s="1"/>
  <c r="Q27" i="7"/>
  <c r="O32" i="7"/>
  <c r="O35" i="7"/>
  <c r="O38" i="7"/>
  <c r="P54" i="7" s="1"/>
  <c r="O33" i="7"/>
  <c r="P49" i="7" s="1"/>
  <c r="O36" i="7"/>
  <c r="P52" i="7" s="1"/>
  <c r="O28" i="7"/>
  <c r="O30" i="7"/>
  <c r="O29" i="7"/>
  <c r="P45" i="7" s="1"/>
  <c r="O27" i="7"/>
  <c r="P43" i="7" s="1"/>
  <c r="X33" i="7"/>
  <c r="Y49" i="7" s="1"/>
  <c r="X36" i="7"/>
  <c r="X32" i="7"/>
  <c r="X35" i="7"/>
  <c r="Y51" i="7" s="1"/>
  <c r="X38" i="7"/>
  <c r="Y54" i="7" s="1"/>
  <c r="X30" i="7"/>
  <c r="X28" i="7"/>
  <c r="Y44" i="7" s="1"/>
  <c r="X29" i="7"/>
  <c r="Y45" i="7" s="1"/>
  <c r="X27" i="7"/>
  <c r="V35" i="7"/>
  <c r="V38" i="7"/>
  <c r="W54" i="7" s="1"/>
  <c r="V32" i="7"/>
  <c r="V33" i="7"/>
  <c r="W49" i="7" s="1"/>
  <c r="V36" i="7"/>
  <c r="W52" i="7" s="1"/>
  <c r="V28" i="7"/>
  <c r="W44" i="7" s="1"/>
  <c r="V30" i="7"/>
  <c r="V29" i="7"/>
  <c r="W45" i="7" s="1"/>
  <c r="V27" i="7"/>
  <c r="Z32" i="7"/>
  <c r="Z36" i="7"/>
  <c r="AA52" i="7" s="1"/>
  <c r="Z38" i="7"/>
  <c r="AA54" i="7" s="1"/>
  <c r="Z35" i="7"/>
  <c r="Z33" i="7"/>
  <c r="AA49" i="7" s="1"/>
  <c r="Z28" i="7"/>
  <c r="AA44" i="7" s="1"/>
  <c r="Z30" i="7"/>
  <c r="Z29" i="7"/>
  <c r="AA45" i="7" s="1"/>
  <c r="Z27" i="7"/>
  <c r="K35" i="7"/>
  <c r="L51" i="7" s="1"/>
  <c r="K36" i="7"/>
  <c r="K38" i="7"/>
  <c r="L54" i="7" s="1"/>
  <c r="K33" i="7"/>
  <c r="L49" i="7" s="1"/>
  <c r="K32" i="7"/>
  <c r="K28" i="7"/>
  <c r="L44" i="7" s="1"/>
  <c r="K30" i="7"/>
  <c r="K29" i="7"/>
  <c r="L45" i="7" s="1"/>
  <c r="K27" i="7"/>
  <c r="R35" i="7"/>
  <c r="R38" i="7"/>
  <c r="S54" i="7" s="1"/>
  <c r="R32" i="7"/>
  <c r="S48" i="7" s="1"/>
  <c r="R33" i="7"/>
  <c r="R36" i="7"/>
  <c r="S52" i="7" s="1"/>
  <c r="R28" i="7"/>
  <c r="S44" i="7" s="1"/>
  <c r="R30" i="7"/>
  <c r="R29" i="7"/>
  <c r="S45" i="7" s="1"/>
  <c r="R27" i="7"/>
  <c r="B22" i="3"/>
  <c r="B38" i="7"/>
  <c r="C54" i="7" s="1"/>
  <c r="B35" i="7"/>
  <c r="B33" i="7"/>
  <c r="C49" i="7" s="1"/>
  <c r="B36" i="7"/>
  <c r="C52" i="7" s="1"/>
  <c r="B32" i="7"/>
  <c r="B28" i="7"/>
  <c r="C44" i="7" s="1"/>
  <c r="B30" i="7"/>
  <c r="B29" i="7"/>
  <c r="C45" i="7" s="1"/>
  <c r="B27" i="7"/>
  <c r="S38" i="7"/>
  <c r="T54" i="7" s="1"/>
  <c r="S36" i="7"/>
  <c r="T52" i="7" s="1"/>
  <c r="S35" i="7"/>
  <c r="S33" i="7"/>
  <c r="T49" i="7" s="1"/>
  <c r="S32" i="7"/>
  <c r="S30" i="7"/>
  <c r="S28" i="7"/>
  <c r="T44" i="7" s="1"/>
  <c r="S29" i="7"/>
  <c r="T45" i="7" s="1"/>
  <c r="S27" i="7"/>
  <c r="C36" i="7"/>
  <c r="D52" i="7" s="1"/>
  <c r="C38" i="7"/>
  <c r="D54" i="7" s="1"/>
  <c r="C32" i="7"/>
  <c r="C35" i="7"/>
  <c r="C33" i="7"/>
  <c r="D49" i="7" s="1"/>
  <c r="C30" i="7"/>
  <c r="C28" i="7"/>
  <c r="C29" i="7"/>
  <c r="D45" i="7" s="1"/>
  <c r="C27" i="7"/>
  <c r="D43" i="7" s="1"/>
  <c r="AC42" i="7" l="1"/>
  <c r="AC53" i="7" s="1"/>
  <c r="AB26" i="7"/>
  <c r="AB37" i="7" s="1"/>
  <c r="AB39" i="7" s="1"/>
  <c r="AC55" i="7" s="1"/>
  <c r="X31" i="7"/>
  <c r="Y48" i="7"/>
  <c r="Y47" i="7" s="1"/>
  <c r="O34" i="7"/>
  <c r="P51" i="7"/>
  <c r="P50" i="7" s="1"/>
  <c r="Y26" i="7"/>
  <c r="Z43" i="7"/>
  <c r="Z42" i="7" s="1"/>
  <c r="H31" i="7"/>
  <c r="I48" i="7"/>
  <c r="I47" i="7" s="1"/>
  <c r="P34" i="7"/>
  <c r="Q51" i="7"/>
  <c r="Q50" i="7" s="1"/>
  <c r="N26" i="7"/>
  <c r="O43" i="7"/>
  <c r="O42" i="7" s="1"/>
  <c r="S26" i="7"/>
  <c r="T43" i="7"/>
  <c r="T42" i="7" s="1"/>
  <c r="K31" i="7"/>
  <c r="L48" i="7"/>
  <c r="L47" i="7" s="1"/>
  <c r="Z34" i="7"/>
  <c r="AA51" i="7"/>
  <c r="AA50" i="7" s="1"/>
  <c r="V31" i="7"/>
  <c r="W48" i="7"/>
  <c r="W47" i="7" s="1"/>
  <c r="X34" i="7"/>
  <c r="Y52" i="7"/>
  <c r="Y50" i="7" s="1"/>
  <c r="O31" i="7"/>
  <c r="P48" i="7"/>
  <c r="P47" i="7" s="1"/>
  <c r="F26" i="7"/>
  <c r="G43" i="7"/>
  <c r="G42" i="7" s="1"/>
  <c r="W34" i="7"/>
  <c r="X52" i="7"/>
  <c r="X50" i="7" s="1"/>
  <c r="M31" i="7"/>
  <c r="N48" i="7"/>
  <c r="N47" i="7" s="1"/>
  <c r="T26" i="7"/>
  <c r="U43" i="7"/>
  <c r="U42" i="7" s="1"/>
  <c r="R31" i="7"/>
  <c r="S49" i="7"/>
  <c r="S47" i="7" s="1"/>
  <c r="L34" i="7"/>
  <c r="M52" i="7"/>
  <c r="M50" i="7" s="1"/>
  <c r="S31" i="7"/>
  <c r="T48" i="7"/>
  <c r="T47" i="7" s="1"/>
  <c r="K34" i="7"/>
  <c r="L52" i="7"/>
  <c r="L50" i="7" s="1"/>
  <c r="Z31" i="7"/>
  <c r="AA48" i="7"/>
  <c r="AA47" i="7" s="1"/>
  <c r="Q26" i="7"/>
  <c r="R43" i="7"/>
  <c r="R42" i="7" s="1"/>
  <c r="Y34" i="7"/>
  <c r="Z51" i="7"/>
  <c r="Z50" i="7" s="1"/>
  <c r="U34" i="7"/>
  <c r="V51" i="7"/>
  <c r="V50" i="7" s="1"/>
  <c r="H34" i="7"/>
  <c r="I51" i="7"/>
  <c r="I50" i="7" s="1"/>
  <c r="G26" i="7"/>
  <c r="H43" i="7"/>
  <c r="H42" i="7" s="1"/>
  <c r="C26" i="7"/>
  <c r="D44" i="7"/>
  <c r="D42" i="7" s="1"/>
  <c r="L31" i="7"/>
  <c r="M48" i="7"/>
  <c r="M47" i="7" s="1"/>
  <c r="U31" i="7"/>
  <c r="V48" i="7"/>
  <c r="V47" i="7" s="1"/>
  <c r="AA26" i="7"/>
  <c r="AB44" i="7"/>
  <c r="AB42" i="7" s="1"/>
  <c r="T34" i="7"/>
  <c r="U51" i="7"/>
  <c r="U50" i="7" s="1"/>
  <c r="S34" i="7"/>
  <c r="T51" i="7"/>
  <c r="T50" i="7" s="1"/>
  <c r="R34" i="7"/>
  <c r="S51" i="7"/>
  <c r="S50" i="7" s="1"/>
  <c r="X26" i="7"/>
  <c r="Y43" i="7"/>
  <c r="Y42" i="7" s="1"/>
  <c r="I34" i="7"/>
  <c r="J51" i="7"/>
  <c r="J50" i="7" s="1"/>
  <c r="M26" i="7"/>
  <c r="N43" i="7"/>
  <c r="N42" i="7" s="1"/>
  <c r="V34" i="7"/>
  <c r="W51" i="7"/>
  <c r="W50" i="7" s="1"/>
  <c r="E26" i="7"/>
  <c r="F43" i="7"/>
  <c r="F42" i="7" s="1"/>
  <c r="V26" i="7"/>
  <c r="W43" i="7"/>
  <c r="W42" i="7" s="1"/>
  <c r="N34" i="7"/>
  <c r="O51" i="7"/>
  <c r="O50" i="7" s="1"/>
  <c r="F31" i="7"/>
  <c r="G49" i="7"/>
  <c r="G47" i="7" s="1"/>
  <c r="Y31" i="7"/>
  <c r="Z48" i="7"/>
  <c r="Z47" i="7" s="1"/>
  <c r="W26" i="7"/>
  <c r="X43" i="7"/>
  <c r="X42" i="7" s="1"/>
  <c r="D26" i="7"/>
  <c r="E44" i="7"/>
  <c r="E42" i="7" s="1"/>
  <c r="P26" i="7"/>
  <c r="Q44" i="7"/>
  <c r="Q42" i="7" s="1"/>
  <c r="M34" i="7"/>
  <c r="N51" i="7"/>
  <c r="N50" i="7" s="1"/>
  <c r="J26" i="7"/>
  <c r="K43" i="7"/>
  <c r="K42" i="7" s="1"/>
  <c r="Z26" i="7"/>
  <c r="AA43" i="7"/>
  <c r="AA42" i="7" s="1"/>
  <c r="O26" i="7"/>
  <c r="P44" i="7"/>
  <c r="P42" i="7" s="1"/>
  <c r="G31" i="7"/>
  <c r="H48" i="7"/>
  <c r="H47" i="7" s="1"/>
  <c r="H26" i="7"/>
  <c r="I43" i="7"/>
  <c r="I42" i="7" s="1"/>
  <c r="E31" i="7"/>
  <c r="F49" i="7"/>
  <c r="F47" i="7" s="1"/>
  <c r="AA31" i="7"/>
  <c r="AB48" i="7"/>
  <c r="AB47" i="7" s="1"/>
  <c r="K26" i="7"/>
  <c r="L43" i="7"/>
  <c r="L42" i="7" s="1"/>
  <c r="Q34" i="7"/>
  <c r="R51" i="7"/>
  <c r="R50" i="7" s="1"/>
  <c r="N31" i="7"/>
  <c r="O48" i="7"/>
  <c r="O47" i="7" s="1"/>
  <c r="F34" i="7"/>
  <c r="G51" i="7"/>
  <c r="G50" i="7" s="1"/>
  <c r="U26" i="7"/>
  <c r="V43" i="7"/>
  <c r="V42" i="7" s="1"/>
  <c r="D31" i="7"/>
  <c r="E48" i="7"/>
  <c r="E47" i="7" s="1"/>
  <c r="AA34" i="7"/>
  <c r="AB51" i="7"/>
  <c r="AB50" i="7" s="1"/>
  <c r="T31" i="7"/>
  <c r="U48" i="7"/>
  <c r="U47" i="7" s="1"/>
  <c r="I31" i="7"/>
  <c r="J48" i="7"/>
  <c r="J47" i="7" s="1"/>
  <c r="B34" i="7"/>
  <c r="C51" i="7"/>
  <c r="C50" i="7" s="1"/>
  <c r="R26" i="7"/>
  <c r="S43" i="7"/>
  <c r="S42" i="7" s="1"/>
  <c r="Q31" i="7"/>
  <c r="R49" i="7"/>
  <c r="R47" i="7" s="1"/>
  <c r="J31" i="7"/>
  <c r="K48" i="7"/>
  <c r="K47" i="7" s="1"/>
  <c r="G34" i="7"/>
  <c r="H51" i="7"/>
  <c r="H50" i="7" s="1"/>
  <c r="I26" i="7"/>
  <c r="J43" i="7"/>
  <c r="J42" i="7" s="1"/>
  <c r="E34" i="7"/>
  <c r="F51" i="7"/>
  <c r="F50" i="7" s="1"/>
  <c r="B31" i="7"/>
  <c r="C48" i="7"/>
  <c r="C47" i="7" s="1"/>
  <c r="W31" i="7"/>
  <c r="X48" i="7"/>
  <c r="X47" i="7" s="1"/>
  <c r="C34" i="7"/>
  <c r="D51" i="7"/>
  <c r="D50" i="7" s="1"/>
  <c r="C31" i="7"/>
  <c r="D48" i="7"/>
  <c r="D47" i="7" s="1"/>
  <c r="B26" i="7"/>
  <c r="C43" i="7"/>
  <c r="C42" i="7" s="1"/>
  <c r="J34" i="7"/>
  <c r="K51" i="7"/>
  <c r="K50" i="7" s="1"/>
  <c r="L26" i="7"/>
  <c r="M43" i="7"/>
  <c r="M42" i="7" s="1"/>
  <c r="D34" i="7"/>
  <c r="E51" i="7"/>
  <c r="E50" i="7" s="1"/>
  <c r="P31" i="7"/>
  <c r="Q48" i="7"/>
  <c r="Q47" i="7" s="1"/>
  <c r="Z37" i="7" l="1"/>
  <c r="Z39" i="7" s="1"/>
  <c r="AA55" i="7" s="1"/>
  <c r="V53" i="7"/>
  <c r="AA53" i="7"/>
  <c r="O53" i="7"/>
  <c r="Q53" i="7"/>
  <c r="P53" i="7"/>
  <c r="M53" i="7"/>
  <c r="P37" i="7"/>
  <c r="P39" i="7" s="1"/>
  <c r="Q55" i="7" s="1"/>
  <c r="Y53" i="7"/>
  <c r="D37" i="7"/>
  <c r="D39" i="7" s="1"/>
  <c r="E55" i="7" s="1"/>
  <c r="D53" i="7"/>
  <c r="Q37" i="7"/>
  <c r="Q39" i="7" s="1"/>
  <c r="R55" i="7" s="1"/>
  <c r="O37" i="7"/>
  <c r="O39" i="7" s="1"/>
  <c r="P55" i="7" s="1"/>
  <c r="N53" i="7"/>
  <c r="J37" i="7"/>
  <c r="J39" i="7" s="1"/>
  <c r="K55" i="7" s="1"/>
  <c r="Y37" i="7"/>
  <c r="Y39" i="7" s="1"/>
  <c r="Z55" i="7" s="1"/>
  <c r="X37" i="7"/>
  <c r="X39" i="7" s="1"/>
  <c r="Y55" i="7" s="1"/>
  <c r="U37" i="7"/>
  <c r="U39" i="7" s="1"/>
  <c r="V55" i="7" s="1"/>
  <c r="AB53" i="7"/>
  <c r="E53" i="7"/>
  <c r="AA37" i="7"/>
  <c r="AA39" i="7" s="1"/>
  <c r="AB55" i="7" s="1"/>
  <c r="T53" i="7"/>
  <c r="L37" i="7"/>
  <c r="L39" i="7" s="1"/>
  <c r="M55" i="7" s="1"/>
  <c r="I37" i="7"/>
  <c r="I39" i="7" s="1"/>
  <c r="J55" i="7" s="1"/>
  <c r="J53" i="7"/>
  <c r="S37" i="7"/>
  <c r="S39" i="7" s="1"/>
  <c r="T55" i="7" s="1"/>
  <c r="G53" i="7"/>
  <c r="C37" i="7"/>
  <c r="C39" i="7" s="1"/>
  <c r="D55" i="7" s="1"/>
  <c r="R53" i="7"/>
  <c r="Z53" i="7"/>
  <c r="G37" i="7"/>
  <c r="G39" i="7" s="1"/>
  <c r="H55" i="7" s="1"/>
  <c r="S53" i="7"/>
  <c r="W53" i="7"/>
  <c r="U53" i="7"/>
  <c r="H53" i="7"/>
  <c r="W37" i="7"/>
  <c r="W39" i="7" s="1"/>
  <c r="X55" i="7" s="1"/>
  <c r="F53" i="7"/>
  <c r="T37" i="7"/>
  <c r="T39" i="7" s="1"/>
  <c r="U55" i="7" s="1"/>
  <c r="I53" i="7"/>
  <c r="E37" i="7"/>
  <c r="E39" i="7" s="1"/>
  <c r="F55" i="7" s="1"/>
  <c r="N37" i="7"/>
  <c r="N39" i="7" s="1"/>
  <c r="O55" i="7" s="1"/>
  <c r="C53" i="7"/>
  <c r="H37" i="7"/>
  <c r="H39" i="7" s="1"/>
  <c r="I55" i="7" s="1"/>
  <c r="K53" i="7"/>
  <c r="F37" i="7"/>
  <c r="F39" i="7" s="1"/>
  <c r="G55" i="7" s="1"/>
  <c r="B37" i="7"/>
  <c r="B39" i="7" s="1"/>
  <c r="C55" i="7" s="1"/>
  <c r="L53" i="7"/>
  <c r="V37" i="7"/>
  <c r="V39" i="7" s="1"/>
  <c r="W55" i="7" s="1"/>
  <c r="X53" i="7"/>
  <c r="R37" i="7"/>
  <c r="R39" i="7" s="1"/>
  <c r="S55" i="7" s="1"/>
  <c r="K37" i="7"/>
  <c r="K39" i="7" s="1"/>
  <c r="L55" i="7" s="1"/>
  <c r="M37" i="7"/>
  <c r="M39" i="7" s="1"/>
  <c r="N55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<sst xmlns="http://schemas.openxmlformats.org/spreadsheetml/2006/main" count="666" uniqueCount="97">
  <si>
    <t>DIVISIÓN</t>
  </si>
  <si>
    <t>ACTIVIDADES ECONÓMICAS</t>
  </si>
  <si>
    <t>A</t>
  </si>
  <si>
    <t>Agricultura, ganaderia, caza y actividades de servicio conexas</t>
  </si>
  <si>
    <t>B</t>
  </si>
  <si>
    <t>Explotación de minas y canteras</t>
  </si>
  <si>
    <t>C</t>
  </si>
  <si>
    <t>Industrias Manufactureras</t>
  </si>
  <si>
    <t>D</t>
  </si>
  <si>
    <t>Suministro de electricidad, gas, vapor y aire acondicionado</t>
  </si>
  <si>
    <t>E</t>
  </si>
  <si>
    <t xml:space="preserve">Suministro de agua; evacuación de agua residuales, gestión de desechos y descontaminación </t>
  </si>
  <si>
    <t>F</t>
  </si>
  <si>
    <t>Construcción</t>
  </si>
  <si>
    <t>G</t>
  </si>
  <si>
    <t>Comercio y reparación de los vehículos de motor y de las motocicletas</t>
  </si>
  <si>
    <t>H</t>
  </si>
  <si>
    <t>Transporte y almacenamiento</t>
  </si>
  <si>
    <t>I</t>
  </si>
  <si>
    <t>Alojamiento y servicios de comida.</t>
  </si>
  <si>
    <t>J</t>
  </si>
  <si>
    <t>Información y comunicación.</t>
  </si>
  <si>
    <t>K</t>
  </si>
  <si>
    <t>Actividades financieras y de seguros.</t>
  </si>
  <si>
    <t>L</t>
  </si>
  <si>
    <t>Actividades inmobiliarias</t>
  </si>
  <si>
    <t>M</t>
  </si>
  <si>
    <t>Actividades profesionales, científicas y técnicas</t>
  </si>
  <si>
    <t>N</t>
  </si>
  <si>
    <t>Actividades de servicios administrativos y  de apoyo</t>
  </si>
  <si>
    <t>O</t>
  </si>
  <si>
    <t>Administración pública y defensa; planes de seguridad social de afiliación obligatoria.</t>
  </si>
  <si>
    <t>P</t>
  </si>
  <si>
    <t>Enseñanza</t>
  </si>
  <si>
    <t>Q</t>
  </si>
  <si>
    <t>Actividades de atención de la salud humana y asitencia social</t>
  </si>
  <si>
    <t>R</t>
  </si>
  <si>
    <t>Actividades artísticas, de entretenimiento y recreativas</t>
  </si>
  <si>
    <t>S</t>
  </si>
  <si>
    <t>Otras actividades de servicio</t>
  </si>
  <si>
    <t>T</t>
  </si>
  <si>
    <t>Actividades de los hogares como empleadores</t>
  </si>
  <si>
    <t>D29. OTROS IMPUESTOS SOBRE LA PRODUCCIÓN</t>
  </si>
  <si>
    <t>B2b Y B3b. EXCEDENTE DE EXPLOTACIÓN E INGRESO MIXTO, BRUTO</t>
  </si>
  <si>
    <t>DEMANDA INTERNA</t>
  </si>
  <si>
    <t>Consumo de los hogares e ISFLH</t>
  </si>
  <si>
    <t>Consumo del gobierno</t>
  </si>
  <si>
    <t>Formación bruta de capital</t>
  </si>
  <si>
    <t>Variación de existencias</t>
  </si>
  <si>
    <t>EXPORTACIONES</t>
  </si>
  <si>
    <t>Bienes</t>
  </si>
  <si>
    <t>Servicios</t>
  </si>
  <si>
    <t>IMPORTACIONES</t>
  </si>
  <si>
    <t xml:space="preserve">Participación nominal </t>
  </si>
  <si>
    <t>Tasa variación</t>
  </si>
  <si>
    <t>Aporte a la tasa de variación</t>
  </si>
  <si>
    <t>Aporte a la tasa de variación del PIB</t>
  </si>
  <si>
    <t>CIIU 4</t>
  </si>
  <si>
    <t>1.</t>
  </si>
  <si>
    <t>2.</t>
  </si>
  <si>
    <t>3.</t>
  </si>
  <si>
    <t>4.</t>
  </si>
  <si>
    <t>4.a</t>
  </si>
  <si>
    <t>B2b. EXCEDENTE DE EXPLOTACIÓN, BRUTO</t>
  </si>
  <si>
    <t>4.b</t>
  </si>
  <si>
    <t>B3b. INGRESO MIXTO, BRUTO</t>
  </si>
  <si>
    <t>5.</t>
  </si>
  <si>
    <t>PRODUCTO INTERNO BRUTO A PRECIOS DE MERCADO</t>
  </si>
  <si>
    <t>En millones de colones corrientes</t>
  </si>
  <si>
    <t>Volumen a precios del año anterior encadenado, referencia 2017</t>
  </si>
  <si>
    <t>En miillones de colones encadenados</t>
  </si>
  <si>
    <t>Tasa de variación en volumen, participación nominal y aporte a la tasa de variación</t>
  </si>
  <si>
    <t>VALOR AGREGADO A PRECIOS BÁSICOS</t>
  </si>
  <si>
    <t>Impuestos a los productos y las importaciones (netos de subvenciones)</t>
  </si>
  <si>
    <t>IMPUESTOS A LOS PRODUCTOS Y LAS  IMPORTACIONES (NETOS DE SUBVENCIONES)</t>
  </si>
  <si>
    <t>Variación de existencias a PIB</t>
  </si>
  <si>
    <t>n.d</t>
  </si>
  <si>
    <t xml:space="preserve">Producto interno bruto por el enfoque de la producción </t>
  </si>
  <si>
    <r>
      <t xml:space="preserve">2022 </t>
    </r>
    <r>
      <rPr>
        <b/>
        <vertAlign val="superscript"/>
        <sz val="10"/>
        <color theme="0"/>
        <rFont val="Arial"/>
        <family val="2"/>
      </rPr>
      <t>1/</t>
    </r>
  </si>
  <si>
    <r>
      <t xml:space="preserve">2023 </t>
    </r>
    <r>
      <rPr>
        <b/>
        <vertAlign val="superscript"/>
        <sz val="10"/>
        <color theme="0"/>
        <rFont val="Arial"/>
        <family val="2"/>
      </rPr>
      <t>1/</t>
    </r>
  </si>
  <si>
    <r>
      <t xml:space="preserve">2024 </t>
    </r>
    <r>
      <rPr>
        <b/>
        <vertAlign val="superscript"/>
        <sz val="10"/>
        <color theme="0"/>
        <rFont val="Arial"/>
        <family val="2"/>
      </rPr>
      <t>1/</t>
    </r>
  </si>
  <si>
    <r>
      <t xml:space="preserve">2025 </t>
    </r>
    <r>
      <rPr>
        <b/>
        <vertAlign val="superscript"/>
        <sz val="10"/>
        <color theme="0"/>
        <rFont val="Arial"/>
        <family val="2"/>
      </rPr>
      <t>2/</t>
    </r>
  </si>
  <si>
    <r>
      <t xml:space="preserve">2026 </t>
    </r>
    <r>
      <rPr>
        <b/>
        <vertAlign val="superscript"/>
        <sz val="10"/>
        <color theme="0"/>
        <rFont val="Arial"/>
        <family val="2"/>
      </rPr>
      <t>2/</t>
    </r>
  </si>
  <si>
    <r>
      <rPr>
        <vertAlign val="superscript"/>
        <sz val="10"/>
        <color theme="1"/>
        <rFont val="Arial"/>
        <family val="2"/>
      </rPr>
      <t>1/</t>
    </r>
    <r>
      <rPr>
        <sz val="10"/>
        <color theme="1"/>
        <rFont val="Arial"/>
        <family val="2"/>
      </rPr>
      <t xml:space="preserve"> Cifras preliminares</t>
    </r>
  </si>
  <si>
    <r>
      <rPr>
        <vertAlign val="superscript"/>
        <sz val="10"/>
        <color theme="1"/>
        <rFont val="Arial"/>
        <family val="2"/>
      </rPr>
      <t xml:space="preserve">2/ </t>
    </r>
    <r>
      <rPr>
        <sz val="10"/>
        <color theme="1"/>
        <rFont val="Arial"/>
        <family val="2"/>
      </rPr>
      <t>Proyección 2025-2026 utilizada en el Informe de Política Monetaria de julio 2025, aprobado por la Junta Directiva del Banco Central de Costa Rica en el artículo 3 del acta de la sesión 6170-2025, del 28 de julio de 2025.</t>
    </r>
  </si>
  <si>
    <r>
      <t xml:space="preserve">2026 </t>
    </r>
    <r>
      <rPr>
        <b/>
        <vertAlign val="superscript"/>
        <sz val="10"/>
        <color theme="0"/>
        <rFont val="Arial"/>
        <family val="2"/>
      </rPr>
      <t>1/</t>
    </r>
  </si>
  <si>
    <t xml:space="preserve">DIVISIÓN CIIU 4  </t>
  </si>
  <si>
    <t>Identidad del PIB por el enfoque del ingreso</t>
  </si>
  <si>
    <r>
      <t xml:space="preserve">2024 </t>
    </r>
    <r>
      <rPr>
        <b/>
        <vertAlign val="superscript"/>
        <sz val="10"/>
        <color theme="0"/>
        <rFont val="Arial"/>
        <family val="2"/>
      </rPr>
      <t>2/</t>
    </r>
  </si>
  <si>
    <t>PRODUCTO INTERNO BRUTO A PRECIOS DE MERCADO = (1+2+3+4+5)</t>
  </si>
  <si>
    <r>
      <t>D11. SUELDOS Y SALARIOS</t>
    </r>
    <r>
      <rPr>
        <b/>
        <vertAlign val="superscript"/>
        <sz val="10"/>
        <color theme="0"/>
        <rFont val="Arial"/>
        <family val="2"/>
      </rPr>
      <t xml:space="preserve"> 3/</t>
    </r>
  </si>
  <si>
    <r>
      <t xml:space="preserve">D12. CONTRIBUCIONES SOCIALES DE LOS EMPLEADORES </t>
    </r>
    <r>
      <rPr>
        <b/>
        <vertAlign val="superscript"/>
        <sz val="10"/>
        <color theme="0"/>
        <rFont val="Arial"/>
        <family val="2"/>
      </rPr>
      <t>4/</t>
    </r>
  </si>
  <si>
    <r>
      <rPr>
        <vertAlign val="superscript"/>
        <sz val="10"/>
        <color theme="1"/>
        <rFont val="Arial"/>
        <family val="2"/>
      </rPr>
      <t xml:space="preserve">3/ </t>
    </r>
    <r>
      <rPr>
        <sz val="10"/>
        <color theme="1"/>
        <rFont val="Arial"/>
        <family val="2"/>
      </rPr>
      <t>Sueldos y salarios de los empleados que trabajan en unidades de producción residentes.</t>
    </r>
  </si>
  <si>
    <r>
      <rPr>
        <vertAlign val="superscript"/>
        <sz val="10"/>
        <color theme="1"/>
        <rFont val="Arial"/>
        <family val="2"/>
      </rPr>
      <t xml:space="preserve">4/ </t>
    </r>
    <r>
      <rPr>
        <sz val="10"/>
        <color theme="1"/>
        <rFont val="Arial"/>
        <family val="2"/>
      </rPr>
      <t>Contribuciones sociales patronales de los empleados que trabajan en unidades de producción residentes.</t>
    </r>
  </si>
  <si>
    <t>Producto interno bruto por el enfoque del gasto</t>
  </si>
  <si>
    <t>Nota. Seleccione una categoría para acceder a las estadísticas correspondientes</t>
  </si>
  <si>
    <r>
      <t xml:space="preserve">2021 </t>
    </r>
    <r>
      <rPr>
        <b/>
        <vertAlign val="superscript"/>
        <sz val="10"/>
        <color theme="0"/>
        <rFont val="Arial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</si>
</sst>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0.0"/>
    <numFmt numFmtId="167" formatCode="_-* #,##0.00000000_-;\-* #,##0.00000000_-;_-* &quot;-&quot;??_-;_-@_-"/>
    <numFmt numFmtId="168" formatCode="_-* #,##0.000000_-;\-* #,##0.000000_-;_-* &quot;-&quot;??_-;_-@_-"/>
    <numFmt numFmtId="169" formatCode="_-* #,##0_-;\-* #,##0_-;_-* &quot;-&quot;??_-;_-@_-"/>
    <numFmt numFmtId="170" formatCode="_-* #,##0.0000000_-;\-* #,##0.00000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  <font>
      <b/>
      <i/>
      <sz val="10"/>
      <color theme="0"/>
      <name val="Arial"/>
      <family val="2"/>
    </font>
    <font>
      <sz val="12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2" xfId="2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vertical="center" wrapText="1"/>
    </xf>
    <xf numFmtId="3" fontId="2" fillId="5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left" vertical="center" wrapText="1"/>
    </xf>
    <xf numFmtId="3" fontId="9" fillId="4" borderId="4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43" fontId="6" fillId="0" borderId="0" xfId="1" applyFont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3" fontId="9" fillId="4" borderId="2" xfId="0" applyNumberFormat="1" applyFont="1" applyFill="1" applyBorder="1" applyAlignment="1">
      <alignment horizontal="center" vertical="center" wrapText="1"/>
    </xf>
    <xf numFmtId="169" fontId="9" fillId="4" borderId="2" xfId="1" applyNumberFormat="1" applyFont="1" applyFill="1" applyBorder="1" applyAlignment="1">
      <alignment horizontal="center" vertical="center" wrapText="1"/>
    </xf>
    <xf numFmtId="169" fontId="2" fillId="5" borderId="5" xfId="1" applyNumberFormat="1" applyFont="1" applyFill="1" applyBorder="1" applyAlignment="1">
      <alignment vertical="center"/>
    </xf>
    <xf numFmtId="168" fontId="6" fillId="0" borderId="0" xfId="1" applyNumberFormat="1" applyFont="1"/>
    <xf numFmtId="0" fontId="6" fillId="0" borderId="0" xfId="0" applyFont="1" applyAlignment="1">
      <alignment wrapText="1"/>
    </xf>
    <xf numFmtId="169" fontId="6" fillId="0" borderId="0" xfId="1" applyNumberFormat="1" applyFont="1"/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2" xfId="2" applyNumberFormat="1" applyFont="1" applyFill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169" fontId="5" fillId="0" borderId="0" xfId="3" applyNumberFormat="1" applyFont="1" applyAlignment="1">
      <alignment horizontal="center"/>
    </xf>
    <xf numFmtId="0" fontId="14" fillId="0" borderId="0" xfId="0" applyFont="1"/>
    <xf numFmtId="0" fontId="9" fillId="2" borderId="2" xfId="2" applyFont="1" applyFill="1" applyBorder="1" applyAlignment="1">
      <alignment horizontal="right" vertical="center" wrapText="1"/>
    </xf>
    <xf numFmtId="164" fontId="2" fillId="5" borderId="5" xfId="0" applyNumberFormat="1" applyFont="1" applyFill="1" applyBorder="1" applyAlignment="1">
      <alignment vertical="center"/>
    </xf>
    <xf numFmtId="0" fontId="9" fillId="2" borderId="1" xfId="2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right" vertical="center" wrapText="1"/>
    </xf>
    <xf numFmtId="164" fontId="2" fillId="5" borderId="5" xfId="0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 vertical="center" wrapText="1"/>
    </xf>
    <xf numFmtId="3" fontId="2" fillId="5" borderId="5" xfId="0" applyNumberFormat="1" applyFont="1" applyFill="1" applyBorder="1" applyAlignment="1">
      <alignment horizontal="right" vertical="center"/>
    </xf>
    <xf numFmtId="164" fontId="9" fillId="4" borderId="2" xfId="0" applyNumberFormat="1" applyFont="1" applyFill="1" applyBorder="1" applyAlignment="1">
      <alignment horizontal="center" vertical="center" wrapText="1"/>
    </xf>
    <xf numFmtId="170" fontId="6" fillId="0" borderId="0" xfId="1" applyNumberFormat="1" applyFont="1"/>
    <xf numFmtId="167" fontId="6" fillId="0" borderId="0" xfId="1" applyNumberFormat="1" applyFont="1"/>
    <xf numFmtId="164" fontId="9" fillId="4" borderId="4" xfId="0" applyNumberFormat="1" applyFont="1" applyFill="1" applyBorder="1" applyAlignment="1">
      <alignment horizontal="right" vertical="center" wrapText="1"/>
    </xf>
    <xf numFmtId="165" fontId="2" fillId="5" borderId="5" xfId="1" applyNumberFormat="1" applyFont="1" applyFill="1" applyBorder="1" applyAlignment="1">
      <alignment vertical="center"/>
    </xf>
    <xf numFmtId="165" fontId="9" fillId="4" borderId="4" xfId="1" applyNumberFormat="1" applyFont="1" applyFill="1" applyBorder="1" applyAlignment="1">
      <alignment horizontal="center" vertical="center" wrapText="1"/>
    </xf>
    <xf numFmtId="166" fontId="2" fillId="5" borderId="5" xfId="1" applyNumberFormat="1" applyFont="1" applyFill="1" applyBorder="1" applyAlignment="1">
      <alignment vertical="center"/>
    </xf>
    <xf numFmtId="166" fontId="9" fillId="4" borderId="4" xfId="1" applyNumberFormat="1" applyFont="1" applyFill="1" applyBorder="1" applyAlignment="1">
      <alignment horizontal="center" vertical="center" wrapText="1"/>
    </xf>
    <xf numFmtId="166" fontId="6" fillId="0" borderId="0" xfId="1" applyNumberFormat="1" applyFont="1"/>
  </cellXfs>
  <cellStyles count="4">
    <cellStyle name="Millares" xfId="1" builtinId="3"/>
    <cellStyle name="Millares 3" xfId="3" xr:uid="{B0AA75B7-3BA5-4431-A206-619CF1C4B024}"/>
    <cellStyle name="Normal" xfId="0" builtinId="0"/>
    <cellStyle name="Normal 2" xfId="2" xr:uid="{09DE466B-3B91-47BC-9143-9168B9F8BEC9}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Ingreso - Nominal'!A1"/><Relationship Id="rId13" Type="http://schemas.openxmlformats.org/officeDocument/2006/relationships/image" Target="../media/image10.svg"/><Relationship Id="rId18" Type="http://schemas.openxmlformats.org/officeDocument/2006/relationships/hyperlink" Target="#'Gasto - Tasa de variaci&#243;n'!A1"/><Relationship Id="rId26" Type="http://schemas.openxmlformats.org/officeDocument/2006/relationships/image" Target="../media/image20.png"/><Relationship Id="rId3" Type="http://schemas.openxmlformats.org/officeDocument/2006/relationships/image" Target="../media/image3.png"/><Relationship Id="rId21" Type="http://schemas.openxmlformats.org/officeDocument/2006/relationships/hyperlink" Target="#'Producci&#243;n - Tasa de variaci&#243;n'!A1"/><Relationship Id="rId7" Type="http://schemas.openxmlformats.org/officeDocument/2006/relationships/image" Target="../media/image6.svg"/><Relationship Id="rId12" Type="http://schemas.openxmlformats.org/officeDocument/2006/relationships/image" Target="../media/image9.png"/><Relationship Id="rId17" Type="http://schemas.openxmlformats.org/officeDocument/2006/relationships/image" Target="../media/image13.png"/><Relationship Id="rId25" Type="http://schemas.openxmlformats.org/officeDocument/2006/relationships/image" Target="../media/image19.png"/><Relationship Id="rId2" Type="http://schemas.openxmlformats.org/officeDocument/2006/relationships/hyperlink" Target="#'Gasto - Volumen'!A1"/><Relationship Id="rId16" Type="http://schemas.openxmlformats.org/officeDocument/2006/relationships/image" Target="../media/image12.svg"/><Relationship Id="rId20" Type="http://schemas.openxmlformats.org/officeDocument/2006/relationships/image" Target="../media/image15.svg"/><Relationship Id="rId1" Type="http://schemas.openxmlformats.org/officeDocument/2006/relationships/image" Target="../media/image2.jpeg"/><Relationship Id="rId6" Type="http://schemas.openxmlformats.org/officeDocument/2006/relationships/image" Target="../media/image5.png"/><Relationship Id="rId11" Type="http://schemas.openxmlformats.org/officeDocument/2006/relationships/hyperlink" Target="#'Producci&#243;n - Nominal'!A1"/><Relationship Id="rId24" Type="http://schemas.openxmlformats.org/officeDocument/2006/relationships/image" Target="../media/image18.jpeg"/><Relationship Id="rId5" Type="http://schemas.openxmlformats.org/officeDocument/2006/relationships/hyperlink" Target="#'Gasto - Nominal'!A1"/><Relationship Id="rId15" Type="http://schemas.openxmlformats.org/officeDocument/2006/relationships/image" Target="../media/image11.png"/><Relationship Id="rId23" Type="http://schemas.openxmlformats.org/officeDocument/2006/relationships/image" Target="../media/image17.svg"/><Relationship Id="rId10" Type="http://schemas.openxmlformats.org/officeDocument/2006/relationships/image" Target="../media/image8.svg"/><Relationship Id="rId19" Type="http://schemas.openxmlformats.org/officeDocument/2006/relationships/image" Target="../media/image14.png"/><Relationship Id="rId4" Type="http://schemas.openxmlformats.org/officeDocument/2006/relationships/image" Target="../media/image4.svg"/><Relationship Id="rId9" Type="http://schemas.openxmlformats.org/officeDocument/2006/relationships/image" Target="../media/image7.png"/><Relationship Id="rId14" Type="http://schemas.openxmlformats.org/officeDocument/2006/relationships/hyperlink" Target="#'Producci&#243;n - Volumen'!A1"/><Relationship Id="rId22" Type="http://schemas.openxmlformats.org/officeDocument/2006/relationships/image" Target="../media/image16.png"/><Relationship Id="rId27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#'&#127962; Portada'!A1"/><Relationship Id="rId1" Type="http://schemas.openxmlformats.org/officeDocument/2006/relationships/image" Target="../media/image2.jpeg"/><Relationship Id="rId4" Type="http://schemas.openxmlformats.org/officeDocument/2006/relationships/image" Target="../media/image2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#'&#127962; Portada'!A1"/><Relationship Id="rId1" Type="http://schemas.openxmlformats.org/officeDocument/2006/relationships/image" Target="../media/image2.jpeg"/><Relationship Id="rId4" Type="http://schemas.openxmlformats.org/officeDocument/2006/relationships/image" Target="../media/image2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#'&#127962; Portada'!A1"/><Relationship Id="rId1" Type="http://schemas.openxmlformats.org/officeDocument/2006/relationships/image" Target="../media/image2.jpeg"/><Relationship Id="rId4" Type="http://schemas.openxmlformats.org/officeDocument/2006/relationships/image" Target="../media/image2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#'&#127962; Portada'!A1"/><Relationship Id="rId1" Type="http://schemas.openxmlformats.org/officeDocument/2006/relationships/image" Target="../media/image2.jpeg"/><Relationship Id="rId4" Type="http://schemas.openxmlformats.org/officeDocument/2006/relationships/image" Target="../media/image2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#'&#127962; Portada'!A1"/><Relationship Id="rId1" Type="http://schemas.openxmlformats.org/officeDocument/2006/relationships/image" Target="../media/image2.jpeg"/><Relationship Id="rId4" Type="http://schemas.openxmlformats.org/officeDocument/2006/relationships/image" Target="../media/image2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#'&#127962; Portada'!A1"/><Relationship Id="rId1" Type="http://schemas.openxmlformats.org/officeDocument/2006/relationships/image" Target="../media/image2.jpeg"/><Relationship Id="rId4" Type="http://schemas.openxmlformats.org/officeDocument/2006/relationships/image" Target="../media/image2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#'&#127962; Portada'!A1"/><Relationship Id="rId1" Type="http://schemas.openxmlformats.org/officeDocument/2006/relationships/image" Target="../media/image2.jpeg"/><Relationship Id="rId4" Type="http://schemas.openxmlformats.org/officeDocument/2006/relationships/image" Target="../media/image2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105835</xdr:rowOff>
    </xdr:from>
    <xdr:to>
      <xdr:col>2</xdr:col>
      <xdr:colOff>70848</xdr:colOff>
      <xdr:row>2</xdr:row>
      <xdr:rowOff>106002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53ADEDDD-98DA-D046-4397-DA9981117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35"/>
          <a:ext cx="1160931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68262</xdr:rowOff>
    </xdr:from>
    <xdr:to>
      <xdr:col>3</xdr:col>
      <xdr:colOff>487680</xdr:colOff>
      <xdr:row>27</xdr:row>
      <xdr:rowOff>37782</xdr:rowOff>
    </xdr:to>
    <xdr:grpSp>
      <xdr:nvGrpSpPr>
        <xdr:cNvPr id="77" name="Grupo 76">
          <a:extLst>
            <a:ext uri="{FF2B5EF4-FFF2-40B4-BE49-F238E27FC236}">
              <a16:creationId xmlns:a16="http://schemas.microsoft.com/office/drawing/2014/main" id="{8FCDE1DF-2DE0-AEAB-241A-C8363F93B290}"/>
            </a:ext>
          </a:extLst>
        </xdr:cNvPr>
        <xdr:cNvGrpSpPr/>
      </xdr:nvGrpSpPr>
      <xdr:grpSpPr>
        <a:xfrm>
          <a:off x="328083" y="4206345"/>
          <a:ext cx="2011680" cy="689187"/>
          <a:chOff x="328083" y="4206345"/>
          <a:chExt cx="2011680" cy="689187"/>
        </a:xfrm>
      </xdr:grpSpPr>
      <xdr:sp macro="" textlink="">
        <xdr:nvSpPr>
          <xdr:cNvPr id="29" name="Rounded Rectangle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3B921D-C105-9D5F-BCD5-46DD0F3F5B62}"/>
              </a:ext>
            </a:extLst>
          </xdr:cNvPr>
          <xdr:cNvSpPr/>
        </xdr:nvSpPr>
        <xdr:spPr>
          <a:xfrm>
            <a:off x="328083" y="4206345"/>
            <a:ext cx="2011680" cy="689187"/>
          </a:xfrm>
          <a:prstGeom prst="roundRect">
            <a:avLst/>
          </a:prstGeom>
          <a:solidFill>
            <a:schemeClr val="accent4">
              <a:lumMod val="5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 sz="1200">
                <a:solidFill>
                  <a:srgbClr val="FFFFFF"/>
                </a:solidFill>
              </a:defRPr>
            </a:pPr>
            <a:r>
              <a:t>Enfoque del Gasto</a:t>
            </a:r>
          </a:p>
        </xdr:txBody>
      </xdr:sp>
      <xdr:pic>
        <xdr:nvPicPr>
          <xdr:cNvPr id="53" name="Gráfico 52" descr="Caja con relleno sólido">
            <a:extLst>
              <a:ext uri="{FF2B5EF4-FFF2-40B4-BE49-F238E27FC236}">
                <a16:creationId xmlns:a16="http://schemas.microsoft.com/office/drawing/2014/main" id="{13B87DF6-E827-456C-93DD-9958AFB1F6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682750" y="4312179"/>
            <a:ext cx="444499" cy="53339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14</xdr:row>
      <xdr:rowOff>136842</xdr:rowOff>
    </xdr:from>
    <xdr:to>
      <xdr:col>3</xdr:col>
      <xdr:colOff>487680</xdr:colOff>
      <xdr:row>18</xdr:row>
      <xdr:rowOff>106362</xdr:rowOff>
    </xdr:to>
    <xdr:grpSp>
      <xdr:nvGrpSpPr>
        <xdr:cNvPr id="74" name="Grupo 73">
          <a:extLst>
            <a:ext uri="{FF2B5EF4-FFF2-40B4-BE49-F238E27FC236}">
              <a16:creationId xmlns:a16="http://schemas.microsoft.com/office/drawing/2014/main" id="{F23FDFDE-7719-9DBE-E52F-4B927CACC421}"/>
            </a:ext>
          </a:extLst>
        </xdr:cNvPr>
        <xdr:cNvGrpSpPr/>
      </xdr:nvGrpSpPr>
      <xdr:grpSpPr>
        <a:xfrm>
          <a:off x="328083" y="2655675"/>
          <a:ext cx="2011680" cy="689187"/>
          <a:chOff x="328083" y="2655675"/>
          <a:chExt cx="2011680" cy="689187"/>
        </a:xfrm>
      </xdr:grpSpPr>
      <xdr:sp macro="" textlink="">
        <xdr:nvSpPr>
          <xdr:cNvPr id="25" name="Rounded Rectangle 3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463BD7F4-99A4-DFB8-E323-C0BC0671B80C}"/>
              </a:ext>
            </a:extLst>
          </xdr:cNvPr>
          <xdr:cNvSpPr/>
        </xdr:nvSpPr>
        <xdr:spPr>
          <a:xfrm>
            <a:off x="328083" y="2655675"/>
            <a:ext cx="2011680" cy="689187"/>
          </a:xfrm>
          <a:prstGeom prst="roundRect">
            <a:avLst/>
          </a:prstGeom>
          <a:solidFill>
            <a:srgbClr val="002060"/>
          </a:solidFill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 sz="1200">
                <a:solidFill>
                  <a:srgbClr val="FFFFFF"/>
                </a:solidFill>
              </a:defRPr>
            </a:pPr>
            <a:r>
              <a:rPr sz="1200"/>
              <a:t>Enfoque del Gasto</a:t>
            </a:r>
          </a:p>
        </xdr:txBody>
      </xdr:sp>
      <xdr:pic>
        <xdr:nvPicPr>
          <xdr:cNvPr id="57" name="Gráfico 56" descr="Tarjeta de crédito con relleno sólido">
            <a:extLst>
              <a:ext uri="{FF2B5EF4-FFF2-40B4-BE49-F238E27FC236}">
                <a16:creationId xmlns:a16="http://schemas.microsoft.com/office/drawing/2014/main" id="{5FBAB5BE-EC99-53EF-D56B-2252766014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1735666" y="2760133"/>
            <a:ext cx="455083" cy="5461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0</xdr:colOff>
      <xdr:row>14</xdr:row>
      <xdr:rowOff>136842</xdr:rowOff>
    </xdr:from>
    <xdr:to>
      <xdr:col>9</xdr:col>
      <xdr:colOff>487680</xdr:colOff>
      <xdr:row>18</xdr:row>
      <xdr:rowOff>106362</xdr:rowOff>
    </xdr:to>
    <xdr:grpSp>
      <xdr:nvGrpSpPr>
        <xdr:cNvPr id="76" name="Grupo 75">
          <a:extLst>
            <a:ext uri="{FF2B5EF4-FFF2-40B4-BE49-F238E27FC236}">
              <a16:creationId xmlns:a16="http://schemas.microsoft.com/office/drawing/2014/main" id="{E687C165-0A8A-8D67-AC3F-F9DA95514357}"/>
            </a:ext>
          </a:extLst>
        </xdr:cNvPr>
        <xdr:cNvGrpSpPr/>
      </xdr:nvGrpSpPr>
      <xdr:grpSpPr>
        <a:xfrm>
          <a:off x="4900083" y="2655675"/>
          <a:ext cx="2011680" cy="689187"/>
          <a:chOff x="4900083" y="2655675"/>
          <a:chExt cx="2011680" cy="689187"/>
        </a:xfrm>
      </xdr:grpSpPr>
      <xdr:sp macro="" textlink="">
        <xdr:nvSpPr>
          <xdr:cNvPr id="27" name="Rounded Rectangle 5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EDA4E66C-2FF1-4B9D-5A3D-249990B61D25}"/>
              </a:ext>
            </a:extLst>
          </xdr:cNvPr>
          <xdr:cNvSpPr/>
        </xdr:nvSpPr>
        <xdr:spPr>
          <a:xfrm>
            <a:off x="4900083" y="2655675"/>
            <a:ext cx="2011680" cy="689187"/>
          </a:xfrm>
          <a:prstGeom prst="roundRect">
            <a:avLst/>
          </a:prstGeom>
          <a:solidFill>
            <a:srgbClr val="002060"/>
          </a:solidFill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 sz="1200">
                <a:solidFill>
                  <a:srgbClr val="FFFFFF"/>
                </a:solidFill>
              </a:defRPr>
            </a:pPr>
            <a:r>
              <a:rPr lang="es-419"/>
              <a:t>             </a:t>
            </a:r>
            <a:r>
              <a:t>Enfoque del Ingreso</a:t>
            </a:r>
          </a:p>
        </xdr:txBody>
      </xdr:sp>
      <xdr:pic>
        <xdr:nvPicPr>
          <xdr:cNvPr id="59" name="Gráfico 58" descr="Dinero con relleno sólido">
            <a:extLst>
              <a:ext uri="{FF2B5EF4-FFF2-40B4-BE49-F238E27FC236}">
                <a16:creationId xmlns:a16="http://schemas.microsoft.com/office/drawing/2014/main" id="{69285E94-3E75-3F2A-91A8-EC7ACDF3B9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4921294" y="2783417"/>
            <a:ext cx="505117" cy="416982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0</xdr:colOff>
      <xdr:row>14</xdr:row>
      <xdr:rowOff>136842</xdr:rowOff>
    </xdr:from>
    <xdr:to>
      <xdr:col>6</xdr:col>
      <xdr:colOff>487680</xdr:colOff>
      <xdr:row>18</xdr:row>
      <xdr:rowOff>106362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399B2D7A-9B28-A857-FB53-5211AAE62C31}"/>
            </a:ext>
          </a:extLst>
        </xdr:cNvPr>
        <xdr:cNvGrpSpPr/>
      </xdr:nvGrpSpPr>
      <xdr:grpSpPr>
        <a:xfrm>
          <a:off x="2614083" y="2655675"/>
          <a:ext cx="2011680" cy="689187"/>
          <a:chOff x="2614083" y="2655675"/>
          <a:chExt cx="2011680" cy="689187"/>
        </a:xfrm>
      </xdr:grpSpPr>
      <xdr:sp macro="" textlink="">
        <xdr:nvSpPr>
          <xdr:cNvPr id="26" name="Rounded Rectangle 4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562DAE57-60A9-4CA5-4D09-6456054B1569}"/>
              </a:ext>
            </a:extLst>
          </xdr:cNvPr>
          <xdr:cNvSpPr/>
        </xdr:nvSpPr>
        <xdr:spPr>
          <a:xfrm>
            <a:off x="2614083" y="2655675"/>
            <a:ext cx="2011680" cy="689187"/>
          </a:xfrm>
          <a:prstGeom prst="roundRect">
            <a:avLst/>
          </a:prstGeom>
          <a:solidFill>
            <a:srgbClr val="002060"/>
          </a:solidFill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 sz="1200">
                <a:solidFill>
                  <a:srgbClr val="FFFFFF"/>
                </a:solidFill>
              </a:defRPr>
            </a:pPr>
            <a:r>
              <a:rPr lang="es-419" sz="1200"/>
              <a:t>      </a:t>
            </a:r>
            <a:r>
              <a:rPr sz="1200"/>
              <a:t>Enfoque de la</a:t>
            </a:r>
            <a:r>
              <a:rPr lang="es-419" sz="1200"/>
              <a:t> </a:t>
            </a:r>
            <a:r>
              <a:rPr sz="1200"/>
              <a:t>Producción</a:t>
            </a:r>
          </a:p>
        </xdr:txBody>
      </xdr:sp>
      <xdr:pic>
        <xdr:nvPicPr>
          <xdr:cNvPr id="61" name="Gráfico 60" descr="Engranaje único contorno">
            <a:extLst>
              <a:ext uri="{FF2B5EF4-FFF2-40B4-BE49-F238E27FC236}">
                <a16:creationId xmlns:a16="http://schemas.microsoft.com/office/drawing/2014/main" id="{8A936324-82C0-9AF5-2019-D83593DC6D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96DAC541-7B7A-43D3-8B79-37D633B846F1}">
                <asvg:svgBlip xmlns:asvg="http://schemas.microsoft.com/office/drawing/2016/SVG/main" r:embed="rId13"/>
              </a:ext>
            </a:extLst>
          </a:blip>
          <a:stretch>
            <a:fillRect/>
          </a:stretch>
        </xdr:blipFill>
        <xdr:spPr>
          <a:xfrm>
            <a:off x="2709333" y="2745314"/>
            <a:ext cx="529167" cy="529167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0</xdr:colOff>
      <xdr:row>23</xdr:row>
      <xdr:rowOff>68262</xdr:rowOff>
    </xdr:from>
    <xdr:to>
      <xdr:col>6</xdr:col>
      <xdr:colOff>487680</xdr:colOff>
      <xdr:row>27</xdr:row>
      <xdr:rowOff>37782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D708FAFA-2807-E666-A7AD-9975B44A13A1}"/>
            </a:ext>
          </a:extLst>
        </xdr:cNvPr>
        <xdr:cNvGrpSpPr/>
      </xdr:nvGrpSpPr>
      <xdr:grpSpPr>
        <a:xfrm>
          <a:off x="2614083" y="4206345"/>
          <a:ext cx="2011680" cy="689187"/>
          <a:chOff x="2614083" y="4206345"/>
          <a:chExt cx="2011680" cy="689187"/>
        </a:xfrm>
      </xdr:grpSpPr>
      <xdr:sp macro="" textlink="">
        <xdr:nvSpPr>
          <xdr:cNvPr id="30" name="Rounded Rectangle 8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FCB8CC6B-C47C-10F0-1E2F-6DDB424FB5B0}"/>
              </a:ext>
            </a:extLst>
          </xdr:cNvPr>
          <xdr:cNvSpPr/>
        </xdr:nvSpPr>
        <xdr:spPr>
          <a:xfrm>
            <a:off x="2614083" y="4206345"/>
            <a:ext cx="2011680" cy="689187"/>
          </a:xfrm>
          <a:prstGeom prst="roundRect">
            <a:avLst/>
          </a:prstGeom>
          <a:solidFill>
            <a:schemeClr val="accent4">
              <a:lumMod val="5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 sz="1200">
                <a:solidFill>
                  <a:srgbClr val="FFFFFF"/>
                </a:solidFill>
              </a:defRPr>
            </a:pPr>
            <a:r>
              <a:rPr lang="es-419"/>
              <a:t>      Enfoque de la Producción          </a:t>
            </a:r>
            <a:endParaRPr/>
          </a:p>
        </xdr:txBody>
      </xdr:sp>
      <xdr:pic>
        <xdr:nvPicPr>
          <xdr:cNvPr id="63" name="Gráfico 62" descr="Carretilla para transporte contorno">
            <a:extLst>
              <a:ext uri="{FF2B5EF4-FFF2-40B4-BE49-F238E27FC236}">
                <a16:creationId xmlns:a16="http://schemas.microsoft.com/office/drawing/2014/main" id="{CF57CD93-C91C-65F4-F20E-A9B06C2357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667000" y="4332815"/>
            <a:ext cx="560917" cy="560917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433917</xdr:colOff>
      <xdr:row>41</xdr:row>
      <xdr:rowOff>0</xdr:rowOff>
    </xdr:from>
    <xdr:to>
      <xdr:col>16384</xdr:col>
      <xdr:colOff>757462</xdr:colOff>
      <xdr:row>1048575</xdr:row>
      <xdr:rowOff>20849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8C9A3E44-6FA6-F802-4407-4B3A234B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58000" y="7429182"/>
          <a:ext cx="2438095" cy="243809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741</xdr:rowOff>
    </xdr:from>
    <xdr:to>
      <xdr:col>3</xdr:col>
      <xdr:colOff>487680</xdr:colOff>
      <xdr:row>35</xdr:row>
      <xdr:rowOff>159702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51150EB6-188A-A997-E27A-448A652CF156}"/>
            </a:ext>
          </a:extLst>
        </xdr:cNvPr>
        <xdr:cNvGrpSpPr/>
      </xdr:nvGrpSpPr>
      <xdr:grpSpPr>
        <a:xfrm>
          <a:off x="328083" y="5758074"/>
          <a:ext cx="2011680" cy="709295"/>
          <a:chOff x="328083" y="5758074"/>
          <a:chExt cx="2011680" cy="709295"/>
        </a:xfrm>
      </xdr:grpSpPr>
      <xdr:sp macro="" textlink="">
        <xdr:nvSpPr>
          <xdr:cNvPr id="32" name="Rounded Rectangle 1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5D45343F-83E1-3016-3BF8-B1D0EBB86C01}"/>
              </a:ext>
            </a:extLst>
          </xdr:cNvPr>
          <xdr:cNvSpPr/>
        </xdr:nvSpPr>
        <xdr:spPr>
          <a:xfrm>
            <a:off x="328083" y="5758074"/>
            <a:ext cx="2011680" cy="709295"/>
          </a:xfrm>
          <a:prstGeom prst="roundRect">
            <a:avLst/>
          </a:prstGeom>
          <a:solidFill>
            <a:schemeClr val="accent3"/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 sz="1200">
                <a:solidFill>
                  <a:srgbClr val="FFFFFF"/>
                </a:solidFill>
              </a:defRPr>
            </a:pPr>
            <a:r>
              <a:t>Enfoque del Gasto</a:t>
            </a:r>
          </a:p>
        </xdr:txBody>
      </xdr:sp>
      <xdr:pic>
        <xdr:nvPicPr>
          <xdr:cNvPr id="69" name="Gráfico 68" descr="Gráfico de barras con relleno sólido">
            <a:extLst>
              <a:ext uri="{FF2B5EF4-FFF2-40B4-BE49-F238E27FC236}">
                <a16:creationId xmlns:a16="http://schemas.microsoft.com/office/drawing/2014/main" id="{08AFCF4D-47F3-0C56-3E01-DC92E64268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96DAC541-7B7A-43D3-8B79-37D633B846F1}">
                <asvg:svgBlip xmlns:asvg="http://schemas.microsoft.com/office/drawing/2016/SVG/main" r:embed="rId20"/>
              </a:ext>
            </a:extLst>
          </a:blip>
          <a:stretch>
            <a:fillRect/>
          </a:stretch>
        </xdr:blipFill>
        <xdr:spPr>
          <a:xfrm>
            <a:off x="1693335" y="5894917"/>
            <a:ext cx="540000" cy="5400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0</xdr:colOff>
      <xdr:row>32</xdr:row>
      <xdr:rowOff>741</xdr:rowOff>
    </xdr:from>
    <xdr:to>
      <xdr:col>6</xdr:col>
      <xdr:colOff>522814</xdr:colOff>
      <xdr:row>35</xdr:row>
      <xdr:rowOff>159702</xdr:rowOff>
    </xdr:to>
    <xdr:grpSp>
      <xdr:nvGrpSpPr>
        <xdr:cNvPr id="80" name="Grupo 79">
          <a:extLst>
            <a:ext uri="{FF2B5EF4-FFF2-40B4-BE49-F238E27FC236}">
              <a16:creationId xmlns:a16="http://schemas.microsoft.com/office/drawing/2014/main" id="{415E4D6E-83C9-704C-F266-86B8C3E7C311}"/>
            </a:ext>
          </a:extLst>
        </xdr:cNvPr>
        <xdr:cNvGrpSpPr/>
      </xdr:nvGrpSpPr>
      <xdr:grpSpPr>
        <a:xfrm>
          <a:off x="2614083" y="5758074"/>
          <a:ext cx="2046814" cy="709295"/>
          <a:chOff x="2614083" y="5758074"/>
          <a:chExt cx="2046814" cy="709295"/>
        </a:xfrm>
      </xdr:grpSpPr>
      <xdr:sp macro="" textlink="">
        <xdr:nvSpPr>
          <xdr:cNvPr id="33" name="Rounded Rectangle 11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36837F86-35AE-C457-A088-C2CC6DB79AB0}"/>
              </a:ext>
            </a:extLst>
          </xdr:cNvPr>
          <xdr:cNvSpPr/>
        </xdr:nvSpPr>
        <xdr:spPr>
          <a:xfrm>
            <a:off x="2614083" y="5758074"/>
            <a:ext cx="2011680" cy="709295"/>
          </a:xfrm>
          <a:prstGeom prst="roundRect">
            <a:avLst/>
          </a:prstGeom>
          <a:solidFill>
            <a:schemeClr val="accent3"/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 sz="1200">
                <a:solidFill>
                  <a:srgbClr val="FFFFFF"/>
                </a:solidFill>
              </a:defRPr>
            </a:pPr>
            <a:r>
              <a:t>Enfoque de la</a:t>
            </a:r>
            <a:endParaRPr lang="es-419"/>
          </a:p>
          <a:p>
            <a:pPr algn="ctr">
              <a:defRPr sz="1200">
                <a:solidFill>
                  <a:srgbClr val="FFFFFF"/>
                </a:solidFill>
              </a:defRPr>
            </a:pPr>
            <a:r>
              <a:t> Producción</a:t>
            </a:r>
          </a:p>
        </xdr:txBody>
      </xdr:sp>
      <xdr:pic>
        <xdr:nvPicPr>
          <xdr:cNvPr id="71" name="Gráfico 70" descr="Gráfico de barras con relleno sólido">
            <a:extLst>
              <a:ext uri="{FF2B5EF4-FFF2-40B4-BE49-F238E27FC236}">
                <a16:creationId xmlns:a16="http://schemas.microsoft.com/office/drawing/2014/main" id="{D97839C9-D2EB-B7A4-4995-5F17F7ADDE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96DAC541-7B7A-43D3-8B79-37D633B846F1}">
                <asvg:svgBlip xmlns:asvg="http://schemas.microsoft.com/office/drawing/2016/SVG/main" r:embed="rId23"/>
              </a:ext>
            </a:extLst>
          </a:blip>
          <a:stretch>
            <a:fillRect/>
          </a:stretch>
        </xdr:blipFill>
        <xdr:spPr>
          <a:xfrm>
            <a:off x="4116915" y="5894918"/>
            <a:ext cx="543982" cy="54398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275166</xdr:colOff>
      <xdr:row>5</xdr:row>
      <xdr:rowOff>63501</xdr:rowOff>
    </xdr:from>
    <xdr:to>
      <xdr:col>10</xdr:col>
      <xdr:colOff>0</xdr:colOff>
      <xdr:row>11</xdr:row>
      <xdr:rowOff>81281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ABC3B071-9F4A-D067-4C5C-71F5C181E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75166" y="963084"/>
          <a:ext cx="6910917" cy="109728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11</xdr:row>
      <xdr:rowOff>116418</xdr:rowOff>
    </xdr:from>
    <xdr:to>
      <xdr:col>4</xdr:col>
      <xdr:colOff>390191</xdr:colOff>
      <xdr:row>14</xdr:row>
      <xdr:rowOff>24287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C5395AD0-82EC-0C95-8C8B-4ACCFACD9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8084" y="2095501"/>
          <a:ext cx="2676190" cy="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232833</xdr:colOff>
      <xdr:row>20</xdr:row>
      <xdr:rowOff>108478</xdr:rowOff>
    </xdr:from>
    <xdr:to>
      <xdr:col>5</xdr:col>
      <xdr:colOff>161512</xdr:colOff>
      <xdr:row>23</xdr:row>
      <xdr:rowOff>6823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E8BF956D-D165-C876-76DA-0478F851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2833" y="3706811"/>
          <a:ext cx="3304762" cy="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29</xdr:row>
      <xdr:rowOff>61065</xdr:rowOff>
    </xdr:from>
    <xdr:to>
      <xdr:col>5</xdr:col>
      <xdr:colOff>150929</xdr:colOff>
      <xdr:row>31</xdr:row>
      <xdr:rowOff>139326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7DCF0FF7-70B6-0718-16A5-7BE67FF8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2250" y="5278648"/>
          <a:ext cx="3304762" cy="4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1160931</xdr:colOff>
      <xdr:row>2</xdr:row>
      <xdr:rowOff>36150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B975049-B61E-4613-B07F-77A960675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931" cy="360000"/>
        </a:xfrm>
        <a:prstGeom prst="rect">
          <a:avLst/>
        </a:prstGeom>
      </xdr:spPr>
    </xdr:pic>
    <xdr:clientData/>
  </xdr:twoCellAnchor>
  <xdr:twoCellAnchor>
    <xdr:from>
      <xdr:col>0</xdr:col>
      <xdr:colOff>5381625</xdr:colOff>
      <xdr:row>0</xdr:row>
      <xdr:rowOff>85725</xdr:rowOff>
    </xdr:from>
    <xdr:to>
      <xdr:col>0</xdr:col>
      <xdr:colOff>6877050</xdr:colOff>
      <xdr:row>7</xdr:row>
      <xdr:rowOff>104775</xdr:rowOff>
    </xdr:to>
    <xdr:grpSp>
      <xdr:nvGrpSpPr>
        <xdr:cNvPr id="14" name="Grupo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CC6138-D73B-D6E0-FCD0-1A25A1A9662B}"/>
            </a:ext>
          </a:extLst>
        </xdr:cNvPr>
        <xdr:cNvGrpSpPr/>
      </xdr:nvGrpSpPr>
      <xdr:grpSpPr>
        <a:xfrm>
          <a:off x="5381625" y="85725"/>
          <a:ext cx="1495425" cy="990600"/>
          <a:chOff x="5381625" y="85725"/>
          <a:chExt cx="1495425" cy="990600"/>
        </a:xfrm>
      </xdr:grpSpPr>
      <xdr:pic>
        <xdr:nvPicPr>
          <xdr:cNvPr id="12" name="Gráfico 11" descr="Círculo con flecha a la izquierda con relleno sólido">
            <a:extLst>
              <a:ext uri="{FF2B5EF4-FFF2-40B4-BE49-F238E27FC236}">
                <a16:creationId xmlns:a16="http://schemas.microsoft.com/office/drawing/2014/main" id="{42286284-8162-E82B-98B7-28BFCAC990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486400" y="85725"/>
            <a:ext cx="552449" cy="552449"/>
          </a:xfrm>
          <a:prstGeom prst="rect">
            <a:avLst/>
          </a:prstGeom>
        </xdr:spPr>
      </xdr:pic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5D71998B-113A-5BCC-D7FF-97A37E56F7EE}"/>
              </a:ext>
            </a:extLst>
          </xdr:cNvPr>
          <xdr:cNvSpPr/>
        </xdr:nvSpPr>
        <xdr:spPr>
          <a:xfrm>
            <a:off x="5381625" y="104775"/>
            <a:ext cx="1495425" cy="9715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CR" sz="1100"/>
              <a:t>         </a:t>
            </a:r>
          </a:p>
          <a:p>
            <a:pPr algn="l"/>
            <a:r>
              <a:rPr lang="es-CR" sz="1100">
                <a:latin typeface="Arial" panose="020B0604020202020204" pitchFamily="34" charset="0"/>
                <a:cs typeface="Arial" panose="020B0604020202020204" pitchFamily="34" charset="0"/>
              </a:rPr>
              <a:t>Regresar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417981</xdr:colOff>
      <xdr:row>2</xdr:row>
      <xdr:rowOff>36150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8F199A-A078-4C7D-BFC0-0EFBD771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931" cy="360000"/>
        </a:xfrm>
        <a:prstGeom prst="rect">
          <a:avLst/>
        </a:prstGeom>
      </xdr:spPr>
    </xdr:pic>
    <xdr:clientData/>
  </xdr:twoCellAnchor>
  <xdr:twoCellAnchor>
    <xdr:from>
      <xdr:col>1</xdr:col>
      <xdr:colOff>5372100</xdr:colOff>
      <xdr:row>1</xdr:row>
      <xdr:rowOff>0</xdr:rowOff>
    </xdr:from>
    <xdr:to>
      <xdr:col>2</xdr:col>
      <xdr:colOff>419100</xdr:colOff>
      <xdr:row>7</xdr:row>
      <xdr:rowOff>19050</xdr:rowOff>
    </xdr:to>
    <xdr:grpSp>
      <xdr:nvGrpSpPr>
        <xdr:cNvPr id="5" name="Grup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EA2630-83FE-4D73-AE59-BFBFECFA159F}"/>
            </a:ext>
          </a:extLst>
        </xdr:cNvPr>
        <xdr:cNvGrpSpPr/>
      </xdr:nvGrpSpPr>
      <xdr:grpSpPr>
        <a:xfrm>
          <a:off x="6115050" y="161925"/>
          <a:ext cx="1495425" cy="990600"/>
          <a:chOff x="5381625" y="85725"/>
          <a:chExt cx="1495425" cy="990600"/>
        </a:xfrm>
      </xdr:grpSpPr>
      <xdr:pic>
        <xdr:nvPicPr>
          <xdr:cNvPr id="6" name="Gráfico 5" descr="Círculo con flecha a la izquierda con relleno sólido">
            <a:extLst>
              <a:ext uri="{FF2B5EF4-FFF2-40B4-BE49-F238E27FC236}">
                <a16:creationId xmlns:a16="http://schemas.microsoft.com/office/drawing/2014/main" id="{47ED0484-E4CC-F072-6762-962A0BF4D7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486400" y="85725"/>
            <a:ext cx="552449" cy="552449"/>
          </a:xfrm>
          <a:prstGeom prst="rect">
            <a:avLst/>
          </a:prstGeom>
        </xdr:spPr>
      </xdr:pic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23A541E4-B7EB-3106-52D0-D5020F576E85}"/>
              </a:ext>
            </a:extLst>
          </xdr:cNvPr>
          <xdr:cNvSpPr/>
        </xdr:nvSpPr>
        <xdr:spPr>
          <a:xfrm>
            <a:off x="5381625" y="104775"/>
            <a:ext cx="1495425" cy="9715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CR" sz="1100"/>
              <a:t>         </a:t>
            </a:r>
          </a:p>
          <a:p>
            <a:pPr algn="l"/>
            <a:r>
              <a:rPr lang="es-CR" sz="1100">
                <a:latin typeface="Arial" panose="020B0604020202020204" pitchFamily="34" charset="0"/>
                <a:cs typeface="Arial" panose="020B0604020202020204" pitchFamily="34" charset="0"/>
              </a:rPr>
              <a:t>Regresar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417981</xdr:colOff>
      <xdr:row>2</xdr:row>
      <xdr:rowOff>36150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93C8E4-A783-464E-A811-1D119FC89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931" cy="360000"/>
        </a:xfrm>
        <a:prstGeom prst="rect">
          <a:avLst/>
        </a:prstGeom>
      </xdr:spPr>
    </xdr:pic>
    <xdr:clientData/>
  </xdr:twoCellAnchor>
  <xdr:twoCellAnchor>
    <xdr:from>
      <xdr:col>1</xdr:col>
      <xdr:colOff>4648200</xdr:colOff>
      <xdr:row>1</xdr:row>
      <xdr:rowOff>38100</xdr:rowOff>
    </xdr:from>
    <xdr:to>
      <xdr:col>1</xdr:col>
      <xdr:colOff>6143625</xdr:colOff>
      <xdr:row>7</xdr:row>
      <xdr:rowOff>57150</xdr:rowOff>
    </xdr:to>
    <xdr:grpSp>
      <xdr:nvGrpSpPr>
        <xdr:cNvPr id="5" name="Grup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50B0FD-5808-4F45-A539-051990AB95F8}"/>
            </a:ext>
          </a:extLst>
        </xdr:cNvPr>
        <xdr:cNvGrpSpPr/>
      </xdr:nvGrpSpPr>
      <xdr:grpSpPr>
        <a:xfrm>
          <a:off x="5391150" y="200025"/>
          <a:ext cx="1495425" cy="990600"/>
          <a:chOff x="5381625" y="85725"/>
          <a:chExt cx="1495425" cy="990600"/>
        </a:xfrm>
      </xdr:grpSpPr>
      <xdr:pic>
        <xdr:nvPicPr>
          <xdr:cNvPr id="6" name="Gráfico 5" descr="Círculo con flecha a la izquierda con relleno sólido">
            <a:extLst>
              <a:ext uri="{FF2B5EF4-FFF2-40B4-BE49-F238E27FC236}">
                <a16:creationId xmlns:a16="http://schemas.microsoft.com/office/drawing/2014/main" id="{B6CA96C3-A941-5139-CF1B-6269AEDB15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486400" y="85725"/>
            <a:ext cx="552449" cy="552449"/>
          </a:xfrm>
          <a:prstGeom prst="rect">
            <a:avLst/>
          </a:prstGeom>
        </xdr:spPr>
      </xdr:pic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2E08DA6C-A34B-500B-A744-C890EFF71252}"/>
              </a:ext>
            </a:extLst>
          </xdr:cNvPr>
          <xdr:cNvSpPr/>
        </xdr:nvSpPr>
        <xdr:spPr>
          <a:xfrm>
            <a:off x="5381625" y="104775"/>
            <a:ext cx="1495425" cy="9715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CR" sz="1100"/>
              <a:t>         </a:t>
            </a:r>
          </a:p>
          <a:p>
            <a:pPr algn="l"/>
            <a:r>
              <a:rPr lang="es-CR" sz="1100">
                <a:latin typeface="Arial" panose="020B0604020202020204" pitchFamily="34" charset="0"/>
                <a:cs typeface="Arial" panose="020B0604020202020204" pitchFamily="34" charset="0"/>
              </a:rPr>
              <a:t>Regresar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1160931</xdr:colOff>
      <xdr:row>2</xdr:row>
      <xdr:rowOff>36150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BB764C-C174-4D71-818A-F3C8130C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931" cy="360000"/>
        </a:xfrm>
        <a:prstGeom prst="rect">
          <a:avLst/>
        </a:prstGeom>
      </xdr:spPr>
    </xdr:pic>
    <xdr:clientData/>
  </xdr:twoCellAnchor>
  <xdr:twoCellAnchor>
    <xdr:from>
      <xdr:col>0</xdr:col>
      <xdr:colOff>5867400</xdr:colOff>
      <xdr:row>1</xdr:row>
      <xdr:rowOff>0</xdr:rowOff>
    </xdr:from>
    <xdr:to>
      <xdr:col>1</xdr:col>
      <xdr:colOff>85725</xdr:colOff>
      <xdr:row>7</xdr:row>
      <xdr:rowOff>85725</xdr:rowOff>
    </xdr:to>
    <xdr:grpSp>
      <xdr:nvGrpSpPr>
        <xdr:cNvPr id="7" name="Grup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543A83-EC26-4FD7-A25B-DA2CB45B0757}"/>
            </a:ext>
          </a:extLst>
        </xdr:cNvPr>
        <xdr:cNvGrpSpPr/>
      </xdr:nvGrpSpPr>
      <xdr:grpSpPr>
        <a:xfrm>
          <a:off x="5867400" y="161925"/>
          <a:ext cx="1495425" cy="990600"/>
          <a:chOff x="5381625" y="85725"/>
          <a:chExt cx="1495425" cy="990600"/>
        </a:xfrm>
      </xdr:grpSpPr>
      <xdr:pic>
        <xdr:nvPicPr>
          <xdr:cNvPr id="8" name="Gráfico 7" descr="Círculo con flecha a la izquierda con relleno sólido">
            <a:extLst>
              <a:ext uri="{FF2B5EF4-FFF2-40B4-BE49-F238E27FC236}">
                <a16:creationId xmlns:a16="http://schemas.microsoft.com/office/drawing/2014/main" id="{854578A7-ABCE-0940-6603-025D060A3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486400" y="85725"/>
            <a:ext cx="552449" cy="552449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3D6BB839-71A9-A219-B93F-F3A5F99CFC22}"/>
              </a:ext>
            </a:extLst>
          </xdr:cNvPr>
          <xdr:cNvSpPr/>
        </xdr:nvSpPr>
        <xdr:spPr>
          <a:xfrm>
            <a:off x="5381625" y="104775"/>
            <a:ext cx="1495425" cy="9715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CR" sz="1100"/>
              <a:t>         </a:t>
            </a:r>
          </a:p>
          <a:p>
            <a:pPr algn="l"/>
            <a:r>
              <a:rPr lang="es-CR" sz="1100">
                <a:latin typeface="Arial" panose="020B0604020202020204" pitchFamily="34" charset="0"/>
                <a:cs typeface="Arial" panose="020B0604020202020204" pitchFamily="34" charset="0"/>
              </a:rPr>
              <a:t>Regresar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417981</xdr:colOff>
      <xdr:row>2</xdr:row>
      <xdr:rowOff>36150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312140-0E0E-4EDE-87F3-1890C8BA3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931" cy="360000"/>
        </a:xfrm>
        <a:prstGeom prst="rect">
          <a:avLst/>
        </a:prstGeom>
      </xdr:spPr>
    </xdr:pic>
    <xdr:clientData/>
  </xdr:twoCellAnchor>
  <xdr:twoCellAnchor>
    <xdr:from>
      <xdr:col>1</xdr:col>
      <xdr:colOff>5438775</xdr:colOff>
      <xdr:row>0</xdr:row>
      <xdr:rowOff>152400</xdr:rowOff>
    </xdr:from>
    <xdr:to>
      <xdr:col>1</xdr:col>
      <xdr:colOff>6934200</xdr:colOff>
      <xdr:row>7</xdr:row>
      <xdr:rowOff>9525</xdr:rowOff>
    </xdr:to>
    <xdr:grpSp>
      <xdr:nvGrpSpPr>
        <xdr:cNvPr id="8" name="Grup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4A0B2F-86DC-4087-ABD7-F666FA2CEAE5}"/>
            </a:ext>
          </a:extLst>
        </xdr:cNvPr>
        <xdr:cNvGrpSpPr/>
      </xdr:nvGrpSpPr>
      <xdr:grpSpPr>
        <a:xfrm>
          <a:off x="6181725" y="152400"/>
          <a:ext cx="1495425" cy="990600"/>
          <a:chOff x="5381625" y="85725"/>
          <a:chExt cx="1495425" cy="990600"/>
        </a:xfrm>
      </xdr:grpSpPr>
      <xdr:pic>
        <xdr:nvPicPr>
          <xdr:cNvPr id="9" name="Gráfico 8" descr="Círculo con flecha a la izquierda con relleno sólido">
            <a:extLst>
              <a:ext uri="{FF2B5EF4-FFF2-40B4-BE49-F238E27FC236}">
                <a16:creationId xmlns:a16="http://schemas.microsoft.com/office/drawing/2014/main" id="{7F7B67F2-5706-BAB5-DEC5-6CA4A452E3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486400" y="85725"/>
            <a:ext cx="552449" cy="552449"/>
          </a:xfrm>
          <a:prstGeom prst="rect">
            <a:avLst/>
          </a:prstGeom>
        </xdr:spPr>
      </xdr:pic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9E98C9EC-A07D-EC64-28E6-872BCE98A89B}"/>
              </a:ext>
            </a:extLst>
          </xdr:cNvPr>
          <xdr:cNvSpPr/>
        </xdr:nvSpPr>
        <xdr:spPr>
          <a:xfrm>
            <a:off x="5381625" y="104775"/>
            <a:ext cx="1495425" cy="9715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CR" sz="1100"/>
              <a:t>         </a:t>
            </a:r>
          </a:p>
          <a:p>
            <a:pPr algn="l"/>
            <a:r>
              <a:rPr lang="es-CR" sz="1100">
                <a:latin typeface="Arial" panose="020B0604020202020204" pitchFamily="34" charset="0"/>
                <a:cs typeface="Arial" panose="020B0604020202020204" pitchFamily="34" charset="0"/>
              </a:rPr>
              <a:t>Regresar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1160931</xdr:colOff>
      <xdr:row>2</xdr:row>
      <xdr:rowOff>36150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CA4C65-9300-424D-87E0-AD04EC7C7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931" cy="360000"/>
        </a:xfrm>
        <a:prstGeom prst="rect">
          <a:avLst/>
        </a:prstGeom>
      </xdr:spPr>
    </xdr:pic>
    <xdr:clientData/>
  </xdr:twoCellAnchor>
  <xdr:twoCellAnchor>
    <xdr:from>
      <xdr:col>0</xdr:col>
      <xdr:colOff>5829300</xdr:colOff>
      <xdr:row>1</xdr:row>
      <xdr:rowOff>0</xdr:rowOff>
    </xdr:from>
    <xdr:to>
      <xdr:col>1</xdr:col>
      <xdr:colOff>276225</xdr:colOff>
      <xdr:row>7</xdr:row>
      <xdr:rowOff>66675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C4316C-DB1A-4D7D-A082-B1DEF6BE9865}"/>
            </a:ext>
          </a:extLst>
        </xdr:cNvPr>
        <xdr:cNvGrpSpPr/>
      </xdr:nvGrpSpPr>
      <xdr:grpSpPr>
        <a:xfrm>
          <a:off x="5829300" y="161925"/>
          <a:ext cx="1495425" cy="876300"/>
          <a:chOff x="5381625" y="85725"/>
          <a:chExt cx="1495425" cy="990600"/>
        </a:xfrm>
      </xdr:grpSpPr>
      <xdr:pic>
        <xdr:nvPicPr>
          <xdr:cNvPr id="5" name="Gráfico 4" descr="Círculo con flecha a la izquierda con relleno sólido">
            <a:extLst>
              <a:ext uri="{FF2B5EF4-FFF2-40B4-BE49-F238E27FC236}">
                <a16:creationId xmlns:a16="http://schemas.microsoft.com/office/drawing/2014/main" id="{43770D38-3288-40A3-912D-73806AD34B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486400" y="85725"/>
            <a:ext cx="552449" cy="552449"/>
          </a:xfrm>
          <a:prstGeom prst="rect">
            <a:avLst/>
          </a:prstGeom>
        </xdr:spPr>
      </xdr:pic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7FEDA535-2753-A143-72A9-9539C55D3DF3}"/>
              </a:ext>
            </a:extLst>
          </xdr:cNvPr>
          <xdr:cNvSpPr/>
        </xdr:nvSpPr>
        <xdr:spPr>
          <a:xfrm>
            <a:off x="5381625" y="104775"/>
            <a:ext cx="1495425" cy="9715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CR" sz="1100"/>
              <a:t>         </a:t>
            </a:r>
          </a:p>
          <a:p>
            <a:pPr algn="l"/>
            <a:r>
              <a:rPr lang="es-CR" sz="1100">
                <a:latin typeface="Arial" panose="020B0604020202020204" pitchFamily="34" charset="0"/>
                <a:cs typeface="Arial" panose="020B0604020202020204" pitchFamily="34" charset="0"/>
              </a:rPr>
              <a:t>Regresar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417981</xdr:colOff>
      <xdr:row>2</xdr:row>
      <xdr:rowOff>36150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6D5716-3A0D-41D2-9CDE-18B3680E2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931" cy="360000"/>
        </a:xfrm>
        <a:prstGeom prst="rect">
          <a:avLst/>
        </a:prstGeom>
      </xdr:spPr>
    </xdr:pic>
    <xdr:clientData/>
  </xdr:twoCellAnchor>
  <xdr:twoCellAnchor>
    <xdr:from>
      <xdr:col>1</xdr:col>
      <xdr:colOff>6400800</xdr:colOff>
      <xdr:row>1</xdr:row>
      <xdr:rowOff>0</xdr:rowOff>
    </xdr:from>
    <xdr:to>
      <xdr:col>1</xdr:col>
      <xdr:colOff>7896225</xdr:colOff>
      <xdr:row>6</xdr:row>
      <xdr:rowOff>66675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CDB391-FB3A-49F2-80AC-EF33B1A8E9F5}"/>
            </a:ext>
          </a:extLst>
        </xdr:cNvPr>
        <xdr:cNvGrpSpPr/>
      </xdr:nvGrpSpPr>
      <xdr:grpSpPr>
        <a:xfrm>
          <a:off x="7143750" y="161925"/>
          <a:ext cx="1495425" cy="876300"/>
          <a:chOff x="5381625" y="85725"/>
          <a:chExt cx="1495425" cy="990600"/>
        </a:xfrm>
      </xdr:grpSpPr>
      <xdr:pic>
        <xdr:nvPicPr>
          <xdr:cNvPr id="5" name="Gráfico 4" descr="Círculo con flecha a la izquierda con relleno sólido">
            <a:extLst>
              <a:ext uri="{FF2B5EF4-FFF2-40B4-BE49-F238E27FC236}">
                <a16:creationId xmlns:a16="http://schemas.microsoft.com/office/drawing/2014/main" id="{30FA933C-0791-407C-C6EC-8E84B6D334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486400" y="85725"/>
            <a:ext cx="552449" cy="552449"/>
          </a:xfrm>
          <a:prstGeom prst="rect">
            <a:avLst/>
          </a:prstGeom>
        </xdr:spPr>
      </xdr:pic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2E872C42-A80B-A1A3-19F2-DB71A44E8DFF}"/>
              </a:ext>
            </a:extLst>
          </xdr:cNvPr>
          <xdr:cNvSpPr/>
        </xdr:nvSpPr>
        <xdr:spPr>
          <a:xfrm>
            <a:off x="5381625" y="104775"/>
            <a:ext cx="1495425" cy="9715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CR" sz="1100"/>
              <a:t>         </a:t>
            </a:r>
          </a:p>
          <a:p>
            <a:pPr algn="l"/>
            <a:r>
              <a:rPr lang="es-CR" sz="1100">
                <a:latin typeface="Arial" panose="020B0604020202020204" pitchFamily="34" charset="0"/>
                <a:cs typeface="Arial" panose="020B0604020202020204" pitchFamily="34" charset="0"/>
              </a:rPr>
              <a:t>Regresar</a:t>
            </a:r>
          </a:p>
        </xdr:txBody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Rebobinar con relleno sólido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C15A-4E4E-4ABD-B914-B44F38B43403}">
  <dimension ref="B1:H41"/>
  <sheetViews>
    <sheetView showGridLines="0" tabSelected="1" zoomScale="90" zoomScaleNormal="90" workbookViewId="0">
      <selection activeCell="A4" sqref="A4"/>
    </sheetView>
  </sheetViews>
  <sheetFormatPr baseColWidth="10" defaultColWidth="0" defaultRowHeight="14.25" zeroHeight="1" x14ac:dyDescent="0.2"/>
  <cols>
    <col min="1" max="1" width="4.85546875" style="1" customWidth="1"/>
    <col min="2" max="10" width="11.42578125" style="1" customWidth="1"/>
    <col min="11" max="16384" width="11.42578125" style="1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spans="2:8" x14ac:dyDescent="0.2"/>
    <row r="34" spans="2:8" ht="15" x14ac:dyDescent="0.25">
      <c r="H34"/>
    </row>
    <row r="35" spans="2:8" x14ac:dyDescent="0.2"/>
    <row r="36" spans="2:8" x14ac:dyDescent="0.2"/>
    <row r="37" spans="2:8" x14ac:dyDescent="0.2"/>
    <row r="38" spans="2:8" x14ac:dyDescent="0.2"/>
    <row r="39" spans="2:8" ht="15.75" x14ac:dyDescent="0.25">
      <c r="B39" s="34" t="s">
        <v>95</v>
      </c>
    </row>
    <row r="40" spans="2:8" x14ac:dyDescent="0.2"/>
    <row r="41" spans="2:8" x14ac:dyDescent="0.2"/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ACBA-5514-4EF4-885B-38F7195004D5}">
  <sheetPr>
    <tabColor rgb="FF002060"/>
  </sheetPr>
  <dimension ref="A1:AK27"/>
  <sheetViews>
    <sheetView showGridLines="0" workbookViewId="0">
      <pane xSplit="1" ySplit="8" topLeftCell="AB9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108.42578125" style="3" customWidth="1"/>
    <col min="2" max="2" width="8.42578125" style="3" bestFit="1" customWidth="1"/>
    <col min="3" max="16" width="10.140625" style="3" bestFit="1" customWidth="1"/>
    <col min="17" max="33" width="11.28515625" style="3" bestFit="1" customWidth="1"/>
    <col min="34" max="37" width="12.7109375" style="3" bestFit="1" customWidth="1"/>
    <col min="38" max="16384" width="11.42578125" style="3"/>
  </cols>
  <sheetData>
    <row r="1" spans="1:37" x14ac:dyDescent="0.2">
      <c r="A1" s="2" t="e" vm="1">
        <v>#VALUE!</v>
      </c>
    </row>
    <row r="2" spans="1:37" x14ac:dyDescent="0.2">
      <c r="A2" s="2"/>
    </row>
    <row r="3" spans="1:37" x14ac:dyDescent="0.2">
      <c r="A3" s="2"/>
    </row>
    <row r="4" spans="1:37" ht="7.5" customHeight="1" x14ac:dyDescent="0.2">
      <c r="A4" s="2"/>
    </row>
    <row r="5" spans="1:37" x14ac:dyDescent="0.2">
      <c r="A5" s="4" t="s">
        <v>94</v>
      </c>
    </row>
    <row r="6" spans="1:37" x14ac:dyDescent="0.2">
      <c r="A6" s="5" t="s">
        <v>68</v>
      </c>
    </row>
    <row r="7" spans="1:37" ht="5.25" customHeight="1" x14ac:dyDescent="0.2"/>
    <row r="8" spans="1:37" ht="14.25" x14ac:dyDescent="0.2">
      <c r="B8" s="35">
        <v>1991</v>
      </c>
      <c r="C8" s="35">
        <v>1992</v>
      </c>
      <c r="D8" s="35">
        <v>1993</v>
      </c>
      <c r="E8" s="35">
        <v>1994</v>
      </c>
      <c r="F8" s="35">
        <v>1995</v>
      </c>
      <c r="G8" s="35">
        <v>1996</v>
      </c>
      <c r="H8" s="35">
        <v>1997</v>
      </c>
      <c r="I8" s="35">
        <v>1998</v>
      </c>
      <c r="J8" s="35">
        <v>1999</v>
      </c>
      <c r="K8" s="35">
        <v>2000</v>
      </c>
      <c r="L8" s="35">
        <v>2001</v>
      </c>
      <c r="M8" s="35">
        <v>2002</v>
      </c>
      <c r="N8" s="35">
        <v>2003</v>
      </c>
      <c r="O8" s="35">
        <v>2004</v>
      </c>
      <c r="P8" s="35">
        <v>2005</v>
      </c>
      <c r="Q8" s="35">
        <v>2006</v>
      </c>
      <c r="R8" s="35">
        <v>2007</v>
      </c>
      <c r="S8" s="35">
        <v>2008</v>
      </c>
      <c r="T8" s="35">
        <v>2009</v>
      </c>
      <c r="U8" s="35">
        <v>2010</v>
      </c>
      <c r="V8" s="35">
        <v>2011</v>
      </c>
      <c r="W8" s="35">
        <v>2012</v>
      </c>
      <c r="X8" s="35">
        <v>2013</v>
      </c>
      <c r="Y8" s="35">
        <v>2014</v>
      </c>
      <c r="Z8" s="35">
        <v>2015</v>
      </c>
      <c r="AA8" s="35">
        <v>2016</v>
      </c>
      <c r="AB8" s="35">
        <v>2017</v>
      </c>
      <c r="AC8" s="35">
        <v>2018</v>
      </c>
      <c r="AD8" s="35">
        <v>2019</v>
      </c>
      <c r="AE8" s="35">
        <v>2020</v>
      </c>
      <c r="AF8" s="35">
        <v>2021</v>
      </c>
      <c r="AG8" s="35" t="s">
        <v>78</v>
      </c>
      <c r="AH8" s="35" t="s">
        <v>79</v>
      </c>
      <c r="AI8" s="35" t="s">
        <v>80</v>
      </c>
      <c r="AJ8" s="35" t="s">
        <v>81</v>
      </c>
      <c r="AK8" s="35" t="s">
        <v>85</v>
      </c>
    </row>
    <row r="9" spans="1:37" ht="12.75" customHeight="1" x14ac:dyDescent="0.2">
      <c r="A9" s="13" t="s">
        <v>44</v>
      </c>
      <c r="B9" s="19">
        <f t="shared" ref="B9:AC9" si="0">+SUM(B10:B13)</f>
        <v>921809.88436047581</v>
      </c>
      <c r="C9" s="19">
        <f t="shared" si="0"/>
        <v>1215650.3910847211</v>
      </c>
      <c r="D9" s="19">
        <f t="shared" si="0"/>
        <v>1461567.2495943562</v>
      </c>
      <c r="E9" s="19">
        <f t="shared" si="0"/>
        <v>1749707.4542709326</v>
      </c>
      <c r="F9" s="19">
        <f t="shared" si="0"/>
        <v>2152989.7333776178</v>
      </c>
      <c r="G9" s="19">
        <f t="shared" si="0"/>
        <v>2523559.3830743418</v>
      </c>
      <c r="H9" s="19">
        <f t="shared" si="0"/>
        <v>3063114.4964750484</v>
      </c>
      <c r="I9" s="19">
        <f t="shared" si="0"/>
        <v>3664185.6627217866</v>
      </c>
      <c r="J9" s="19">
        <f t="shared" si="0"/>
        <v>4170997.9649143382</v>
      </c>
      <c r="K9" s="19">
        <f t="shared" si="0"/>
        <v>4657787.0573570952</v>
      </c>
      <c r="L9" s="19">
        <f t="shared" si="0"/>
        <v>5245447.4598593758</v>
      </c>
      <c r="M9" s="19">
        <f t="shared" si="0"/>
        <v>6082603.676955102</v>
      </c>
      <c r="N9" s="19">
        <f t="shared" si="0"/>
        <v>7022188.9515043544</v>
      </c>
      <c r="O9" s="19">
        <f t="shared" si="0"/>
        <v>8218694.3372512357</v>
      </c>
      <c r="P9" s="19">
        <f t="shared" si="0"/>
        <v>9796682.6445917916</v>
      </c>
      <c r="Q9" s="19">
        <f t="shared" si="0"/>
        <v>11983376.620173594</v>
      </c>
      <c r="R9" s="19">
        <f t="shared" si="0"/>
        <v>14624106.150978129</v>
      </c>
      <c r="S9" s="19">
        <f t="shared" si="0"/>
        <v>17633515.256366223</v>
      </c>
      <c r="T9" s="19">
        <f t="shared" si="0"/>
        <v>17713345.65018766</v>
      </c>
      <c r="U9" s="19">
        <f t="shared" si="0"/>
        <v>20168994.718491502</v>
      </c>
      <c r="V9" s="19">
        <f t="shared" si="0"/>
        <v>22422341.828507826</v>
      </c>
      <c r="W9" s="19">
        <f t="shared" si="0"/>
        <v>24642628.371234097</v>
      </c>
      <c r="X9" s="19">
        <f t="shared" si="0"/>
        <v>26197080.105819028</v>
      </c>
      <c r="Y9" s="19">
        <f t="shared" si="0"/>
        <v>28691675.567925468</v>
      </c>
      <c r="Z9" s="19">
        <f t="shared" si="0"/>
        <v>30401903.171766266</v>
      </c>
      <c r="AA9" s="19">
        <f t="shared" si="0"/>
        <v>31946747.25139771</v>
      </c>
      <c r="AB9" s="19">
        <f t="shared" si="0"/>
        <v>34187929.088984706</v>
      </c>
      <c r="AC9" s="19">
        <f t="shared" si="0"/>
        <v>35823235.818770997</v>
      </c>
      <c r="AD9" s="19">
        <v>36738757.866801925</v>
      </c>
      <c r="AE9" s="19">
        <v>35154735.889775544</v>
      </c>
      <c r="AF9" s="19">
        <v>39693065.707673468</v>
      </c>
      <c r="AG9" s="19">
        <v>43652650.353111304</v>
      </c>
      <c r="AH9" s="20">
        <v>44537241.064674333</v>
      </c>
      <c r="AI9" s="20">
        <v>46300327.274112165</v>
      </c>
      <c r="AJ9" s="20">
        <v>48603212.324683435</v>
      </c>
      <c r="AK9" s="20">
        <v>51813260.054423615</v>
      </c>
    </row>
    <row r="10" spans="1:37" ht="12.75" customHeight="1" x14ac:dyDescent="0.2">
      <c r="A10" s="10" t="s">
        <v>45</v>
      </c>
      <c r="B10" s="11">
        <v>643447.16582823708</v>
      </c>
      <c r="C10" s="11">
        <v>840775.43194007839</v>
      </c>
      <c r="D10" s="11">
        <v>1001063.9322454436</v>
      </c>
      <c r="E10" s="11">
        <v>1188554.5712926635</v>
      </c>
      <c r="F10" s="11">
        <v>1477688.8662277353</v>
      </c>
      <c r="G10" s="11">
        <v>1776110.6801459822</v>
      </c>
      <c r="H10" s="11">
        <v>2104278.7091254327</v>
      </c>
      <c r="I10" s="11">
        <v>2418579.7881076219</v>
      </c>
      <c r="J10" s="11">
        <v>2771463.9925535186</v>
      </c>
      <c r="K10" s="11">
        <v>3065409.9917961485</v>
      </c>
      <c r="L10" s="11">
        <v>3437422.3469673991</v>
      </c>
      <c r="M10" s="11">
        <v>4020046.7640095837</v>
      </c>
      <c r="N10" s="11">
        <v>4718107.2873405311</v>
      </c>
      <c r="O10" s="11">
        <v>5536779.1919806814</v>
      </c>
      <c r="P10" s="11">
        <v>6686350.5577027807</v>
      </c>
      <c r="Q10" s="11">
        <v>8005735.2544747386</v>
      </c>
      <c r="R10" s="11">
        <v>9611264.0448759757</v>
      </c>
      <c r="S10" s="11">
        <v>11443597.177074807</v>
      </c>
      <c r="T10" s="11">
        <v>11685019.50721967</v>
      </c>
      <c r="U10" s="11">
        <v>12950245.189482439</v>
      </c>
      <c r="V10" s="11">
        <v>14419471.969858347</v>
      </c>
      <c r="W10" s="11">
        <v>15938569.443021718</v>
      </c>
      <c r="X10" s="11">
        <v>16846917.83073505</v>
      </c>
      <c r="Y10" s="11">
        <v>18545546.680801295</v>
      </c>
      <c r="Z10" s="11">
        <v>19596141.697371718</v>
      </c>
      <c r="AA10" s="11">
        <v>20535471.569260281</v>
      </c>
      <c r="AB10" s="11">
        <v>22365798.52019088</v>
      </c>
      <c r="AC10" s="11">
        <v>23374534.204704288</v>
      </c>
      <c r="AD10" s="11">
        <v>24324029.647594977</v>
      </c>
      <c r="AE10" s="11">
        <v>22794603.777163558</v>
      </c>
      <c r="AF10" s="11">
        <v>25533345.75995183</v>
      </c>
      <c r="AG10" s="11">
        <v>28823571.769524954</v>
      </c>
      <c r="AH10" s="21">
        <v>30358241.334578313</v>
      </c>
      <c r="AI10" s="21">
        <v>31394858.191728983</v>
      </c>
      <c r="AJ10" s="21">
        <v>32886383.973393723</v>
      </c>
      <c r="AK10" s="21">
        <v>34894853.611467175</v>
      </c>
    </row>
    <row r="11" spans="1:37" ht="12.75" customHeight="1" x14ac:dyDescent="0.2">
      <c r="A11" s="10" t="s">
        <v>46</v>
      </c>
      <c r="B11" s="11">
        <v>116234.88193283309</v>
      </c>
      <c r="C11" s="11">
        <v>139497.58887515403</v>
      </c>
      <c r="D11" s="11">
        <v>174004.3296567566</v>
      </c>
      <c r="E11" s="11">
        <v>219032.63559201453</v>
      </c>
      <c r="F11" s="11">
        <v>268857.39740508411</v>
      </c>
      <c r="G11" s="11">
        <v>316870.77449858224</v>
      </c>
      <c r="H11" s="11">
        <v>370407.77309860592</v>
      </c>
      <c r="I11" s="11">
        <v>448035.0193147813</v>
      </c>
      <c r="J11" s="11">
        <v>541094.98992126458</v>
      </c>
      <c r="K11" s="11">
        <v>635193.45319415501</v>
      </c>
      <c r="L11" s="11">
        <v>751140.32608523616</v>
      </c>
      <c r="M11" s="11">
        <v>876260.15503429156</v>
      </c>
      <c r="N11" s="11">
        <v>998231.68753097462</v>
      </c>
      <c r="O11" s="11">
        <v>1139096.4545947136</v>
      </c>
      <c r="P11" s="11">
        <v>1294131.6353277983</v>
      </c>
      <c r="Q11" s="11">
        <v>1528898.3447622422</v>
      </c>
      <c r="R11" s="11">
        <v>1778530.5403086534</v>
      </c>
      <c r="S11" s="11">
        <v>2200769.4446887411</v>
      </c>
      <c r="T11" s="11">
        <v>2775788.3291465086</v>
      </c>
      <c r="U11" s="11">
        <v>3291234.8825007943</v>
      </c>
      <c r="V11" s="11">
        <v>3667746.820264047</v>
      </c>
      <c r="W11" s="11">
        <v>3988117.9637106536</v>
      </c>
      <c r="X11" s="11">
        <v>4361852.2904070634</v>
      </c>
      <c r="Y11" s="11">
        <v>4763390.7556267958</v>
      </c>
      <c r="Z11" s="11">
        <v>5117230.4294316797</v>
      </c>
      <c r="AA11" s="11">
        <v>5356182.3220489621</v>
      </c>
      <c r="AB11" s="11">
        <v>5617993.8380577946</v>
      </c>
      <c r="AC11" s="11">
        <v>5832848.0041832058</v>
      </c>
      <c r="AD11" s="11">
        <v>6337339.4451050758</v>
      </c>
      <c r="AE11" s="11">
        <v>6461385.5367801348</v>
      </c>
      <c r="AF11" s="11">
        <v>6666313.0647745691</v>
      </c>
      <c r="AG11" s="11">
        <v>6898897.9649002543</v>
      </c>
      <c r="AH11" s="21">
        <v>6999357.7673154874</v>
      </c>
      <c r="AI11" s="21">
        <v>7209481.2293336699</v>
      </c>
      <c r="AJ11" s="21">
        <v>7435082.3942169696</v>
      </c>
      <c r="AK11" s="21">
        <v>7664044.1893559899</v>
      </c>
    </row>
    <row r="12" spans="1:37" ht="12.75" customHeight="1" x14ac:dyDescent="0.2">
      <c r="A12" s="10" t="s">
        <v>47</v>
      </c>
      <c r="B12" s="11">
        <v>149821.71448446368</v>
      </c>
      <c r="C12" s="11">
        <v>223141.56257529941</v>
      </c>
      <c r="D12" s="11">
        <v>277835.2889977633</v>
      </c>
      <c r="E12" s="11">
        <v>329196.63480140135</v>
      </c>
      <c r="F12" s="11">
        <v>411636.41410308605</v>
      </c>
      <c r="G12" s="11">
        <v>435473.99843758892</v>
      </c>
      <c r="H12" s="11">
        <v>565401.37693024834</v>
      </c>
      <c r="I12" s="11">
        <v>778434.41186008905</v>
      </c>
      <c r="J12" s="11">
        <v>858732.64251309645</v>
      </c>
      <c r="K12" s="11">
        <v>911046.90983155731</v>
      </c>
      <c r="L12" s="11">
        <v>1042137.9671996949</v>
      </c>
      <c r="M12" s="11">
        <v>1180192.8048875609</v>
      </c>
      <c r="N12" s="11">
        <v>1362664.418262084</v>
      </c>
      <c r="O12" s="11">
        <v>1620097.142805459</v>
      </c>
      <c r="P12" s="11">
        <v>1910788.5537771194</v>
      </c>
      <c r="Q12" s="11">
        <v>2356698.7835572469</v>
      </c>
      <c r="R12" s="11">
        <v>3106286.5836257348</v>
      </c>
      <c r="S12" s="11">
        <v>3848816.427366545</v>
      </c>
      <c r="T12" s="11">
        <v>3702119.0414254363</v>
      </c>
      <c r="U12" s="11">
        <v>3852760.2280142857</v>
      </c>
      <c r="V12" s="11">
        <v>4201994.7960982965</v>
      </c>
      <c r="W12" s="11">
        <v>4757427.8185047526</v>
      </c>
      <c r="X12" s="11">
        <v>5045639.8069460914</v>
      </c>
      <c r="Y12" s="11">
        <v>5555449.2760548182</v>
      </c>
      <c r="Z12" s="11">
        <v>5729323.4206435839</v>
      </c>
      <c r="AA12" s="11">
        <v>6034449.7606753539</v>
      </c>
      <c r="AB12" s="11">
        <v>6242906.0542201772</v>
      </c>
      <c r="AC12" s="11">
        <v>6555711.2603317453</v>
      </c>
      <c r="AD12" s="11">
        <v>6149300.6078332029</v>
      </c>
      <c r="AE12" s="11">
        <v>5900607.4059881531</v>
      </c>
      <c r="AF12" s="11">
        <v>6801605.8446810907</v>
      </c>
      <c r="AG12" s="11">
        <v>7595464.5685133794</v>
      </c>
      <c r="AH12" s="21">
        <v>7613906.6221530801</v>
      </c>
      <c r="AI12" s="21">
        <v>7772854.0296204742</v>
      </c>
      <c r="AJ12" s="21">
        <v>8231840.1308556609</v>
      </c>
      <c r="AK12" s="21">
        <v>8830930.0015845951</v>
      </c>
    </row>
    <row r="13" spans="1:37" ht="12.75" customHeight="1" x14ac:dyDescent="0.2">
      <c r="A13" s="10" t="s">
        <v>48</v>
      </c>
      <c r="B13" s="11">
        <v>12306.122114941943</v>
      </c>
      <c r="C13" s="11">
        <v>12235.80769418925</v>
      </c>
      <c r="D13" s="11">
        <v>8663.6986943928059</v>
      </c>
      <c r="E13" s="11">
        <v>12923.612584853312</v>
      </c>
      <c r="F13" s="11">
        <v>-5192.9443582878448</v>
      </c>
      <c r="G13" s="11">
        <v>-4896.0700078117661</v>
      </c>
      <c r="H13" s="11">
        <v>23026.637320761103</v>
      </c>
      <c r="I13" s="11">
        <v>19136.443439294584</v>
      </c>
      <c r="J13" s="11">
        <v>-293.66007354157045</v>
      </c>
      <c r="K13" s="11">
        <v>46136.702535234392</v>
      </c>
      <c r="L13" s="11">
        <v>14746.819607045501</v>
      </c>
      <c r="M13" s="11">
        <v>6103.9530236655846</v>
      </c>
      <c r="N13" s="11">
        <v>-56814.441629235633</v>
      </c>
      <c r="O13" s="11">
        <v>-77278.452129618265</v>
      </c>
      <c r="P13" s="11">
        <v>-94588.102215906605</v>
      </c>
      <c r="Q13" s="11">
        <v>92044.237379366532</v>
      </c>
      <c r="R13" s="11">
        <v>128024.9821677655</v>
      </c>
      <c r="S13" s="11">
        <v>140332.20723612793</v>
      </c>
      <c r="T13" s="11">
        <v>-449581.22760395333</v>
      </c>
      <c r="U13" s="11">
        <v>74754.418493982404</v>
      </c>
      <c r="V13" s="11">
        <v>133128.24228713661</v>
      </c>
      <c r="W13" s="11">
        <v>-41486.854003027001</v>
      </c>
      <c r="X13" s="11">
        <v>-57329.822269173914</v>
      </c>
      <c r="Y13" s="11">
        <v>-172711.14455744301</v>
      </c>
      <c r="Z13" s="11">
        <v>-40792.375680714802</v>
      </c>
      <c r="AA13" s="11">
        <v>20643.599413115498</v>
      </c>
      <c r="AB13" s="11">
        <v>-38769.323484147884</v>
      </c>
      <c r="AC13" s="11">
        <v>60142.349551762854</v>
      </c>
      <c r="AD13" s="11">
        <v>-71911.833731330596</v>
      </c>
      <c r="AE13" s="11">
        <v>-1860.8301562978559</v>
      </c>
      <c r="AF13" s="11">
        <v>691801.0382659809</v>
      </c>
      <c r="AG13" s="11">
        <v>334716.05017271545</v>
      </c>
      <c r="AH13" s="21">
        <v>-434264.65937254857</v>
      </c>
      <c r="AI13" s="21">
        <v>-76866.176570963115</v>
      </c>
      <c r="AJ13" s="21">
        <v>49905.826217077672</v>
      </c>
      <c r="AK13" s="21">
        <v>423432.25201584958</v>
      </c>
    </row>
    <row r="14" spans="1:37" ht="12.75" customHeight="1" x14ac:dyDescent="0.2">
      <c r="A14" s="13" t="s">
        <v>49</v>
      </c>
      <c r="B14" s="19">
        <f t="shared" ref="B14:AC14" si="1">+B15+B16</f>
        <v>294321.18754791783</v>
      </c>
      <c r="C14" s="19">
        <f t="shared" si="1"/>
        <v>406416.8102349221</v>
      </c>
      <c r="D14" s="19">
        <f t="shared" si="1"/>
        <v>490975.60233512562</v>
      </c>
      <c r="E14" s="19">
        <f t="shared" si="1"/>
        <v>591065.07033416152</v>
      </c>
      <c r="F14" s="19">
        <f t="shared" si="1"/>
        <v>793035.38151995582</v>
      </c>
      <c r="G14" s="19">
        <f t="shared" si="1"/>
        <v>970581.1394707961</v>
      </c>
      <c r="H14" s="19">
        <f t="shared" si="1"/>
        <v>1220875.1884322257</v>
      </c>
      <c r="I14" s="19">
        <f t="shared" si="1"/>
        <v>1547251.8740264897</v>
      </c>
      <c r="J14" s="19">
        <f t="shared" si="1"/>
        <v>1733096.8198019459</v>
      </c>
      <c r="K14" s="19">
        <f t="shared" si="1"/>
        <v>1986407.6976134507</v>
      </c>
      <c r="L14" s="19">
        <f t="shared" si="1"/>
        <v>2128354.6105014859</v>
      </c>
      <c r="M14" s="19">
        <f t="shared" si="1"/>
        <v>2339896.9948589802</v>
      </c>
      <c r="N14" s="19">
        <f t="shared" si="1"/>
        <v>2800475.2137882202</v>
      </c>
      <c r="O14" s="19">
        <f t="shared" si="1"/>
        <v>3439981.9197797165</v>
      </c>
      <c r="P14" s="19">
        <f t="shared" si="1"/>
        <v>4162606.9673480159</v>
      </c>
      <c r="Q14" s="19">
        <f t="shared" si="1"/>
        <v>5030197.4981452581</v>
      </c>
      <c r="R14" s="19">
        <f t="shared" si="1"/>
        <v>5636474.551021657</v>
      </c>
      <c r="S14" s="19">
        <f t="shared" si="1"/>
        <v>6290129.3883025749</v>
      </c>
      <c r="T14" s="19">
        <f t="shared" si="1"/>
        <v>6104341.2512586853</v>
      </c>
      <c r="U14" s="19">
        <f t="shared" si="1"/>
        <v>6500883.51237748</v>
      </c>
      <c r="V14" s="19">
        <f t="shared" si="1"/>
        <v>7021692.7141709076</v>
      </c>
      <c r="W14" s="19">
        <f t="shared" si="1"/>
        <v>7518095.8072228301</v>
      </c>
      <c r="X14" s="19">
        <f t="shared" si="1"/>
        <v>7789537.8002988026</v>
      </c>
      <c r="Y14" s="19">
        <f t="shared" si="1"/>
        <v>8782032.6598613951</v>
      </c>
      <c r="Z14" s="19">
        <f t="shared" si="1"/>
        <v>9050265.553589901</v>
      </c>
      <c r="AA14" s="19">
        <f t="shared" si="1"/>
        <v>10020826.565404294</v>
      </c>
      <c r="AB14" s="19">
        <f t="shared" si="1"/>
        <v>11251900.411085404</v>
      </c>
      <c r="AC14" s="19">
        <f t="shared" si="1"/>
        <v>12150829.752311554</v>
      </c>
      <c r="AD14" s="19">
        <v>12986007.066178398</v>
      </c>
      <c r="AE14" s="19">
        <v>11644354.836270753</v>
      </c>
      <c r="AF14" s="19">
        <v>14588704.175477561</v>
      </c>
      <c r="AG14" s="19">
        <v>19001781.342683621</v>
      </c>
      <c r="AH14" s="20">
        <v>18313413.193114094</v>
      </c>
      <c r="AI14" s="20">
        <v>18925250.821193095</v>
      </c>
      <c r="AJ14" s="20">
        <v>20068136.277577881</v>
      </c>
      <c r="AK14" s="20">
        <v>20841109.921166699</v>
      </c>
    </row>
    <row r="15" spans="1:37" ht="12.75" customHeight="1" x14ac:dyDescent="0.2">
      <c r="A15" s="10" t="s">
        <v>50</v>
      </c>
      <c r="B15" s="11">
        <v>234646.99600627669</v>
      </c>
      <c r="C15" s="11">
        <v>322205.81789184961</v>
      </c>
      <c r="D15" s="11">
        <v>377042.93444300722</v>
      </c>
      <c r="E15" s="11">
        <v>453116.76297943911</v>
      </c>
      <c r="F15" s="11">
        <v>626229.56744173472</v>
      </c>
      <c r="G15" s="11">
        <v>759783.54049426876</v>
      </c>
      <c r="H15" s="11">
        <v>966807.27292693953</v>
      </c>
      <c r="I15" s="11">
        <v>1180861.6121002743</v>
      </c>
      <c r="J15" s="11">
        <v>1232543.8787978245</v>
      </c>
      <c r="K15" s="11">
        <v>1341266.1472475445</v>
      </c>
      <c r="L15" s="11">
        <v>1427510.3767318076</v>
      </c>
      <c r="M15" s="11">
        <v>1585409.9702940176</v>
      </c>
      <c r="N15" s="11">
        <v>1902036.2030075605</v>
      </c>
      <c r="O15" s="11">
        <v>2323069.9520187881</v>
      </c>
      <c r="P15" s="11">
        <v>2761267.1539573148</v>
      </c>
      <c r="Q15" s="11">
        <v>3337101.1087584216</v>
      </c>
      <c r="R15" s="11">
        <v>3674532.437473739</v>
      </c>
      <c r="S15" s="11">
        <v>4062425.5414095083</v>
      </c>
      <c r="T15" s="11">
        <v>3893767.030548207</v>
      </c>
      <c r="U15" s="11">
        <v>4033530.8206596067</v>
      </c>
      <c r="V15" s="11">
        <v>4285348.6091705309</v>
      </c>
      <c r="W15" s="11">
        <v>4584913.8973884853</v>
      </c>
      <c r="X15" s="11">
        <v>4543076.6969941556</v>
      </c>
      <c r="Y15" s="11">
        <v>5204968.7862708168</v>
      </c>
      <c r="Z15" s="11">
        <v>5154200.5980085609</v>
      </c>
      <c r="AA15" s="11">
        <v>5632594.4292215426</v>
      </c>
      <c r="AB15" s="11">
        <v>6435707.236920665</v>
      </c>
      <c r="AC15" s="11">
        <v>6879016.1331466641</v>
      </c>
      <c r="AD15" s="11">
        <v>7086697.1088943938</v>
      </c>
      <c r="AE15" s="11">
        <v>7073282.5945135579</v>
      </c>
      <c r="AF15" s="11">
        <v>9127968.9012730531</v>
      </c>
      <c r="AG15" s="11">
        <v>10731940.901978409</v>
      </c>
      <c r="AH15" s="21">
        <v>10225783.662825078</v>
      </c>
      <c r="AI15" s="21">
        <v>10573354.63482477</v>
      </c>
      <c r="AJ15" s="21">
        <v>11496002.698493011</v>
      </c>
      <c r="AK15" s="21">
        <v>12178368.698232299</v>
      </c>
    </row>
    <row r="16" spans="1:37" ht="12.75" customHeight="1" x14ac:dyDescent="0.2">
      <c r="A16" s="10" t="s">
        <v>51</v>
      </c>
      <c r="B16" s="11">
        <v>59674.191541641121</v>
      </c>
      <c r="C16" s="11">
        <v>84210.992343072488</v>
      </c>
      <c r="D16" s="11">
        <v>113932.66789211839</v>
      </c>
      <c r="E16" s="11">
        <v>137948.30735472238</v>
      </c>
      <c r="F16" s="11">
        <v>166805.81407822113</v>
      </c>
      <c r="G16" s="11">
        <v>210797.59897652728</v>
      </c>
      <c r="H16" s="11">
        <v>254067.91550528616</v>
      </c>
      <c r="I16" s="11">
        <v>366390.26192621537</v>
      </c>
      <c r="J16" s="11">
        <v>500552.94100412144</v>
      </c>
      <c r="K16" s="11">
        <v>645141.55036590621</v>
      </c>
      <c r="L16" s="11">
        <v>700844.23376967851</v>
      </c>
      <c r="M16" s="11">
        <v>754487.02456496237</v>
      </c>
      <c r="N16" s="11">
        <v>898439.01078065974</v>
      </c>
      <c r="O16" s="11">
        <v>1116911.9677609284</v>
      </c>
      <c r="P16" s="11">
        <v>1401339.8133907008</v>
      </c>
      <c r="Q16" s="11">
        <v>1693096.3893868367</v>
      </c>
      <c r="R16" s="11">
        <v>1961942.1135479182</v>
      </c>
      <c r="S16" s="11">
        <v>2227703.8468930665</v>
      </c>
      <c r="T16" s="11">
        <v>2210574.2207104783</v>
      </c>
      <c r="U16" s="11">
        <v>2467352.6917178733</v>
      </c>
      <c r="V16" s="11">
        <v>2736344.1050003767</v>
      </c>
      <c r="W16" s="11">
        <v>2933181.9098343449</v>
      </c>
      <c r="X16" s="11">
        <v>3246461.1033046469</v>
      </c>
      <c r="Y16" s="11">
        <v>3577063.8735905783</v>
      </c>
      <c r="Z16" s="11">
        <v>3896064.95558134</v>
      </c>
      <c r="AA16" s="11">
        <v>4388232.1361827515</v>
      </c>
      <c r="AB16" s="11">
        <v>4816193.1741647404</v>
      </c>
      <c r="AC16" s="11">
        <v>5271813.6191648887</v>
      </c>
      <c r="AD16" s="11">
        <v>5899309.9572840044</v>
      </c>
      <c r="AE16" s="11">
        <v>4571072.2417571964</v>
      </c>
      <c r="AF16" s="11">
        <v>5460735.2742045084</v>
      </c>
      <c r="AG16" s="11">
        <v>8269840.4407052137</v>
      </c>
      <c r="AH16" s="21">
        <v>8087629.5302890148</v>
      </c>
      <c r="AI16" s="21">
        <v>8351896.1863683257</v>
      </c>
      <c r="AJ16" s="21">
        <v>8572133.5790848695</v>
      </c>
      <c r="AK16" s="21">
        <v>8662741.2229344007</v>
      </c>
    </row>
    <row r="17" spans="1:37" ht="12.75" customHeight="1" x14ac:dyDescent="0.2">
      <c r="A17" s="13" t="s">
        <v>52</v>
      </c>
      <c r="B17" s="19">
        <f t="shared" ref="B17:AC17" si="2">+B18+B19</f>
        <v>335090.98990744585</v>
      </c>
      <c r="C17" s="19">
        <f t="shared" si="2"/>
        <v>470149.3275615701</v>
      </c>
      <c r="D17" s="19">
        <f t="shared" si="2"/>
        <v>590130.46438032412</v>
      </c>
      <c r="E17" s="19">
        <f t="shared" si="2"/>
        <v>693647.84171656903</v>
      </c>
      <c r="F17" s="19">
        <f t="shared" si="2"/>
        <v>866162.22795916628</v>
      </c>
      <c r="G17" s="19">
        <f t="shared" si="2"/>
        <v>1068414.9681206911</v>
      </c>
      <c r="H17" s="19">
        <f t="shared" si="2"/>
        <v>1349833.1707711711</v>
      </c>
      <c r="I17" s="19">
        <f t="shared" si="2"/>
        <v>1691983.7498185183</v>
      </c>
      <c r="J17" s="19">
        <f t="shared" si="2"/>
        <v>1831764.5855438525</v>
      </c>
      <c r="K17" s="19">
        <f t="shared" si="2"/>
        <v>2017144.2304967316</v>
      </c>
      <c r="L17" s="19">
        <f t="shared" si="2"/>
        <v>2119717.6161361719</v>
      </c>
      <c r="M17" s="19">
        <f t="shared" si="2"/>
        <v>2457109.412138246</v>
      </c>
      <c r="N17" s="19">
        <f t="shared" si="2"/>
        <v>2937104.1215551989</v>
      </c>
      <c r="O17" s="19">
        <f t="shared" si="2"/>
        <v>3508538.455987188</v>
      </c>
      <c r="P17" s="19">
        <f t="shared" si="2"/>
        <v>4382267.3850793829</v>
      </c>
      <c r="Q17" s="19">
        <f t="shared" si="2"/>
        <v>5400254.1275128033</v>
      </c>
      <c r="R17" s="19">
        <f t="shared" si="2"/>
        <v>6371527.790863527</v>
      </c>
      <c r="S17" s="19">
        <f t="shared" si="2"/>
        <v>7714669.946156431</v>
      </c>
      <c r="T17" s="19">
        <f t="shared" si="2"/>
        <v>6191539.156650342</v>
      </c>
      <c r="U17" s="19">
        <f t="shared" si="2"/>
        <v>6867867.6381614227</v>
      </c>
      <c r="V17" s="19">
        <f t="shared" si="2"/>
        <v>7820509.9861979019</v>
      </c>
      <c r="W17" s="19">
        <f t="shared" si="2"/>
        <v>8407855.6091657113</v>
      </c>
      <c r="X17" s="19">
        <f t="shared" si="2"/>
        <v>8523663.2667650934</v>
      </c>
      <c r="Y17" s="19">
        <f t="shared" si="2"/>
        <v>9472380.6073158775</v>
      </c>
      <c r="Z17" s="19">
        <f t="shared" si="2"/>
        <v>9280249.8616377506</v>
      </c>
      <c r="AA17" s="19">
        <f t="shared" si="2"/>
        <v>9911285.6047539748</v>
      </c>
      <c r="AB17" s="19">
        <f t="shared" si="2"/>
        <v>11096182.002464864</v>
      </c>
      <c r="AC17" s="19">
        <f t="shared" si="2"/>
        <v>11959346.863078574</v>
      </c>
      <c r="AD17" s="19">
        <v>11892615.14889247</v>
      </c>
      <c r="AE17" s="19">
        <v>10303844.644286867</v>
      </c>
      <c r="AF17" s="19">
        <v>13955143.947226405</v>
      </c>
      <c r="AG17" s="19">
        <v>17844401.124445669</v>
      </c>
      <c r="AH17" s="20">
        <v>15791382.095508341</v>
      </c>
      <c r="AI17" s="20">
        <v>16109643.352670318</v>
      </c>
      <c r="AJ17" s="20">
        <v>16987189.73817274</v>
      </c>
      <c r="AK17" s="20">
        <v>18029274.0548103</v>
      </c>
    </row>
    <row r="18" spans="1:37" ht="12.75" customHeight="1" x14ac:dyDescent="0.2">
      <c r="A18" s="10" t="s">
        <v>50</v>
      </c>
      <c r="B18" s="11">
        <v>263855.04890369729</v>
      </c>
      <c r="C18" s="11">
        <v>368593.93550560815</v>
      </c>
      <c r="D18" s="11">
        <v>469387.8114280728</v>
      </c>
      <c r="E18" s="11">
        <v>553703.89504507207</v>
      </c>
      <c r="F18" s="11">
        <v>686876.94603255042</v>
      </c>
      <c r="G18" s="11">
        <v>838672.93986835645</v>
      </c>
      <c r="H18" s="11">
        <v>1100880.337641398</v>
      </c>
      <c r="I18" s="11">
        <v>1380774.8250980731</v>
      </c>
      <c r="J18" s="11">
        <v>1460125.977651099</v>
      </c>
      <c r="K18" s="11">
        <v>1621757.3331264167</v>
      </c>
      <c r="L18" s="11">
        <v>1705035.9421555777</v>
      </c>
      <c r="M18" s="11">
        <v>2022696.2977231632</v>
      </c>
      <c r="N18" s="11">
        <v>2429679.5123442402</v>
      </c>
      <c r="O18" s="11">
        <v>2886457.0185185461</v>
      </c>
      <c r="P18" s="11">
        <v>3665609.6602442954</v>
      </c>
      <c r="Q18" s="11">
        <v>4532036.3434737194</v>
      </c>
      <c r="R18" s="11">
        <v>5363159.1111193979</v>
      </c>
      <c r="S18" s="11">
        <v>6721567.7846117942</v>
      </c>
      <c r="T18" s="11">
        <v>5352615.7444697572</v>
      </c>
      <c r="U18" s="11">
        <v>5881154.1429452077</v>
      </c>
      <c r="V18" s="11">
        <v>6840203.343420635</v>
      </c>
      <c r="W18" s="11">
        <v>7298801.9426644351</v>
      </c>
      <c r="X18" s="11">
        <v>7332909.0138732446</v>
      </c>
      <c r="Y18" s="11">
        <v>8082340.1820136635</v>
      </c>
      <c r="Z18" s="11">
        <v>7633207.1627653399</v>
      </c>
      <c r="AA18" s="11">
        <v>8056148.75112285</v>
      </c>
      <c r="AB18" s="11">
        <v>8922196.9961242303</v>
      </c>
      <c r="AC18" s="11">
        <v>9499265.0492019448</v>
      </c>
      <c r="AD18" s="11">
        <v>9240603.0840547569</v>
      </c>
      <c r="AE18" s="11">
        <v>8257665.0435260581</v>
      </c>
      <c r="AF18" s="11">
        <v>11095900.333206158</v>
      </c>
      <c r="AG18" s="11">
        <v>13817886.259595644</v>
      </c>
      <c r="AH18" s="21">
        <v>12070622.043377547</v>
      </c>
      <c r="AI18" s="21">
        <v>12065253.786418162</v>
      </c>
      <c r="AJ18" s="21">
        <v>12762829.089651948</v>
      </c>
      <c r="AK18" s="21">
        <v>13603989.163855629</v>
      </c>
    </row>
    <row r="19" spans="1:37" ht="12.75" customHeight="1" x14ac:dyDescent="0.2">
      <c r="A19" s="10" t="s">
        <v>51</v>
      </c>
      <c r="B19" s="11">
        <v>71235.941003748536</v>
      </c>
      <c r="C19" s="11">
        <v>101555.39205596196</v>
      </c>
      <c r="D19" s="11">
        <v>120742.65295225137</v>
      </c>
      <c r="E19" s="11">
        <v>139943.94667149699</v>
      </c>
      <c r="F19" s="11">
        <v>179285.28192661583</v>
      </c>
      <c r="G19" s="11">
        <v>229742.02825233474</v>
      </c>
      <c r="H19" s="11">
        <v>248952.83312977309</v>
      </c>
      <c r="I19" s="11">
        <v>311208.92472044518</v>
      </c>
      <c r="J19" s="11">
        <v>371638.60789275356</v>
      </c>
      <c r="K19" s="11">
        <v>395386.89737031504</v>
      </c>
      <c r="L19" s="11">
        <v>414681.67398059432</v>
      </c>
      <c r="M19" s="11">
        <v>434413.11441508261</v>
      </c>
      <c r="N19" s="11">
        <v>507424.60921095894</v>
      </c>
      <c r="O19" s="11">
        <v>622081.43746864214</v>
      </c>
      <c r="P19" s="11">
        <v>716657.72483508755</v>
      </c>
      <c r="Q19" s="11">
        <v>868217.7840390834</v>
      </c>
      <c r="R19" s="11">
        <v>1008368.6797441287</v>
      </c>
      <c r="S19" s="11">
        <v>993102.16154463647</v>
      </c>
      <c r="T19" s="11">
        <v>838923.41218058451</v>
      </c>
      <c r="U19" s="11">
        <v>986713.49521621491</v>
      </c>
      <c r="V19" s="11">
        <v>980306.64277726703</v>
      </c>
      <c r="W19" s="11">
        <v>1109053.6665012762</v>
      </c>
      <c r="X19" s="11">
        <v>1190754.2528918488</v>
      </c>
      <c r="Y19" s="11">
        <v>1390040.425302214</v>
      </c>
      <c r="Z19" s="11">
        <v>1647042.6988724107</v>
      </c>
      <c r="AA19" s="11">
        <v>1855136.8536311248</v>
      </c>
      <c r="AB19" s="11">
        <v>2173985.0063406331</v>
      </c>
      <c r="AC19" s="11">
        <v>2460081.8138766284</v>
      </c>
      <c r="AD19" s="11">
        <v>2652012.0648377119</v>
      </c>
      <c r="AE19" s="11">
        <v>2046179.6007608089</v>
      </c>
      <c r="AF19" s="11">
        <v>2859243.6140202475</v>
      </c>
      <c r="AG19" s="11">
        <v>4026514.8648500256</v>
      </c>
      <c r="AH19" s="21">
        <v>3720760.0521307937</v>
      </c>
      <c r="AI19" s="21">
        <v>4044389.5662521548</v>
      </c>
      <c r="AJ19" s="21">
        <v>4224360.6485207928</v>
      </c>
      <c r="AK19" s="21">
        <v>4425284.8909546705</v>
      </c>
    </row>
    <row r="20" spans="1:37" ht="17.25" customHeight="1" x14ac:dyDescent="0.2">
      <c r="A20" s="13" t="s">
        <v>67</v>
      </c>
      <c r="B20" s="19">
        <f t="shared" ref="B20:AC20" si="3">+B9+B14-B17</f>
        <v>881040.08200094779</v>
      </c>
      <c r="C20" s="19">
        <f t="shared" si="3"/>
        <v>1151917.8737580732</v>
      </c>
      <c r="D20" s="19">
        <f t="shared" si="3"/>
        <v>1362412.3875491577</v>
      </c>
      <c r="E20" s="19">
        <f t="shared" si="3"/>
        <v>1647124.6828885251</v>
      </c>
      <c r="F20" s="19">
        <f t="shared" si="3"/>
        <v>2079862.8869384071</v>
      </c>
      <c r="G20" s="19">
        <f t="shared" si="3"/>
        <v>2425725.554424447</v>
      </c>
      <c r="H20" s="19">
        <f t="shared" si="3"/>
        <v>2934156.514136103</v>
      </c>
      <c r="I20" s="19">
        <f t="shared" si="3"/>
        <v>3519453.7869297578</v>
      </c>
      <c r="J20" s="19">
        <f t="shared" si="3"/>
        <v>4072330.1991724316</v>
      </c>
      <c r="K20" s="19">
        <f t="shared" si="3"/>
        <v>4627050.5244738143</v>
      </c>
      <c r="L20" s="19">
        <f t="shared" si="3"/>
        <v>5254084.4542246899</v>
      </c>
      <c r="M20" s="19">
        <f t="shared" si="3"/>
        <v>5965391.2596758362</v>
      </c>
      <c r="N20" s="19">
        <f t="shared" si="3"/>
        <v>6885560.0437373752</v>
      </c>
      <c r="O20" s="19">
        <f t="shared" si="3"/>
        <v>8150137.8010437647</v>
      </c>
      <c r="P20" s="19">
        <f t="shared" si="3"/>
        <v>9577022.2268604226</v>
      </c>
      <c r="Q20" s="19">
        <f t="shared" si="3"/>
        <v>11613319.990806049</v>
      </c>
      <c r="R20" s="19">
        <f t="shared" si="3"/>
        <v>13889052.91113626</v>
      </c>
      <c r="S20" s="19">
        <f t="shared" si="3"/>
        <v>16208974.698512368</v>
      </c>
      <c r="T20" s="19">
        <f t="shared" si="3"/>
        <v>17626147.744796004</v>
      </c>
      <c r="U20" s="19">
        <f t="shared" si="3"/>
        <v>19802010.592707559</v>
      </c>
      <c r="V20" s="19">
        <f t="shared" si="3"/>
        <v>21623524.556480832</v>
      </c>
      <c r="W20" s="19">
        <f t="shared" si="3"/>
        <v>23752868.569291212</v>
      </c>
      <c r="X20" s="19">
        <f t="shared" si="3"/>
        <v>25462954.639352731</v>
      </c>
      <c r="Y20" s="19">
        <f t="shared" si="3"/>
        <v>28001327.620470986</v>
      </c>
      <c r="Z20" s="19">
        <f t="shared" si="3"/>
        <v>30171918.86371842</v>
      </c>
      <c r="AA20" s="19">
        <f t="shared" si="3"/>
        <v>32056288.212048028</v>
      </c>
      <c r="AB20" s="19">
        <f t="shared" si="3"/>
        <v>34343647.497605249</v>
      </c>
      <c r="AC20" s="19">
        <f t="shared" si="3"/>
        <v>36014718.708003975</v>
      </c>
      <c r="AD20" s="19">
        <v>37832149.784087852</v>
      </c>
      <c r="AE20" s="19">
        <v>36495246.081759423</v>
      </c>
      <c r="AF20" s="19">
        <v>40326625.935924597</v>
      </c>
      <c r="AG20" s="19">
        <v>44810030.571349256</v>
      </c>
      <c r="AH20" s="20">
        <v>47059272.162280083</v>
      </c>
      <c r="AI20" s="20">
        <v>49115934.742634945</v>
      </c>
      <c r="AJ20" s="20">
        <v>51684158.86408858</v>
      </c>
      <c r="AK20" s="20">
        <v>54625095.920780018</v>
      </c>
    </row>
    <row r="21" spans="1:37" ht="17.25" customHeight="1" x14ac:dyDescent="0.2">
      <c r="A21" s="13" t="s">
        <v>73</v>
      </c>
      <c r="B21" s="19">
        <v>69495.951345970127</v>
      </c>
      <c r="C21" s="19">
        <v>101851.26501038138</v>
      </c>
      <c r="D21" s="19">
        <v>109679.06656122072</v>
      </c>
      <c r="E21" s="19">
        <v>135416.18667620653</v>
      </c>
      <c r="F21" s="19">
        <v>175044.95311492789</v>
      </c>
      <c r="G21" s="19">
        <v>216810.25814113434</v>
      </c>
      <c r="H21" s="19">
        <v>257056.47579430792</v>
      </c>
      <c r="I21" s="19">
        <v>297686.67469599954</v>
      </c>
      <c r="J21" s="19">
        <v>364254.7351529905</v>
      </c>
      <c r="K21" s="19">
        <v>435997.97391555575</v>
      </c>
      <c r="L21" s="19">
        <v>510334.27257548069</v>
      </c>
      <c r="M21" s="19">
        <v>569673.81276277977</v>
      </c>
      <c r="N21" s="19">
        <v>633992.09601946105</v>
      </c>
      <c r="O21" s="19">
        <v>748159.33096861769</v>
      </c>
      <c r="P21" s="19">
        <v>892251.44486737356</v>
      </c>
      <c r="Q21" s="19">
        <v>1123300.9132358816</v>
      </c>
      <c r="R21" s="19">
        <v>1418766.5920145761</v>
      </c>
      <c r="S21" s="19">
        <v>1628033.9510758522</v>
      </c>
      <c r="T21" s="19">
        <v>1474933.0105230229</v>
      </c>
      <c r="U21" s="19">
        <v>1640416.8386122712</v>
      </c>
      <c r="V21" s="19">
        <v>1865714.7136345529</v>
      </c>
      <c r="W21" s="19">
        <v>1990059.9824026846</v>
      </c>
      <c r="X21" s="19">
        <v>2113740.8036433747</v>
      </c>
      <c r="Y21" s="19">
        <v>2267348.524551359</v>
      </c>
      <c r="Z21" s="19">
        <v>2409243.4195985086</v>
      </c>
      <c r="AA21" s="19">
        <v>2558228.0149855418</v>
      </c>
      <c r="AB21" s="19">
        <v>2624775.9053222486</v>
      </c>
      <c r="AC21" s="19">
        <v>2624543.0102930721</v>
      </c>
      <c r="AD21" s="19">
        <v>2784180.5979270223</v>
      </c>
      <c r="AE21" s="19">
        <v>2574927.9350346285</v>
      </c>
      <c r="AF21" s="19">
        <v>3205191.7814327101</v>
      </c>
      <c r="AG21" s="19">
        <v>3553613.7820566143</v>
      </c>
      <c r="AH21" s="20">
        <v>3645771.7673134226</v>
      </c>
      <c r="AI21" s="20">
        <v>3903393.1863227882</v>
      </c>
      <c r="AJ21" s="20">
        <v>4011747.6922126273</v>
      </c>
      <c r="AK21" s="20">
        <v>4217715.1511368519</v>
      </c>
    </row>
    <row r="22" spans="1:37" ht="17.25" customHeight="1" x14ac:dyDescent="0.2">
      <c r="A22" s="13" t="s">
        <v>72</v>
      </c>
      <c r="B22" s="19">
        <f t="shared" ref="B22:AC22" si="4">+B20-B21</f>
        <v>811544.13065497763</v>
      </c>
      <c r="C22" s="19">
        <f t="shared" si="4"/>
        <v>1050066.6087476918</v>
      </c>
      <c r="D22" s="19">
        <f t="shared" si="4"/>
        <v>1252733.320987937</v>
      </c>
      <c r="E22" s="19">
        <f t="shared" si="4"/>
        <v>1511708.4962123185</v>
      </c>
      <c r="F22" s="19">
        <f t="shared" si="4"/>
        <v>1904817.9338234791</v>
      </c>
      <c r="G22" s="19">
        <f t="shared" si="4"/>
        <v>2208915.2962833126</v>
      </c>
      <c r="H22" s="19">
        <f t="shared" si="4"/>
        <v>2677100.0383417951</v>
      </c>
      <c r="I22" s="19">
        <f t="shared" si="4"/>
        <v>3221767.1122337584</v>
      </c>
      <c r="J22" s="19">
        <f t="shared" si="4"/>
        <v>3708075.464019441</v>
      </c>
      <c r="K22" s="19">
        <f t="shared" si="4"/>
        <v>4191052.5505582588</v>
      </c>
      <c r="L22" s="19">
        <f t="shared" si="4"/>
        <v>4743750.181649209</v>
      </c>
      <c r="M22" s="19">
        <f t="shared" si="4"/>
        <v>5395717.4469130561</v>
      </c>
      <c r="N22" s="19">
        <f t="shared" si="4"/>
        <v>6251567.9477179144</v>
      </c>
      <c r="O22" s="19">
        <f t="shared" si="4"/>
        <v>7401978.4700751472</v>
      </c>
      <c r="P22" s="19">
        <f t="shared" si="4"/>
        <v>8684770.7819930483</v>
      </c>
      <c r="Q22" s="19">
        <f t="shared" si="4"/>
        <v>10490019.077570166</v>
      </c>
      <c r="R22" s="19">
        <f t="shared" si="4"/>
        <v>12470286.319121685</v>
      </c>
      <c r="S22" s="19">
        <f t="shared" si="4"/>
        <v>14580940.747436516</v>
      </c>
      <c r="T22" s="19">
        <f t="shared" si="4"/>
        <v>16151214.734272981</v>
      </c>
      <c r="U22" s="19">
        <f t="shared" si="4"/>
        <v>18161593.75409529</v>
      </c>
      <c r="V22" s="19">
        <f t="shared" si="4"/>
        <v>19757809.842846278</v>
      </c>
      <c r="W22" s="19">
        <f t="shared" si="4"/>
        <v>21762808.586888526</v>
      </c>
      <c r="X22" s="19">
        <f t="shared" si="4"/>
        <v>23349213.835709356</v>
      </c>
      <c r="Y22" s="19">
        <f t="shared" si="4"/>
        <v>25733979.095919628</v>
      </c>
      <c r="Z22" s="19">
        <f t="shared" si="4"/>
        <v>27762675.444119912</v>
      </c>
      <c r="AA22" s="19">
        <f t="shared" si="4"/>
        <v>29498060.197062485</v>
      </c>
      <c r="AB22" s="19">
        <f t="shared" si="4"/>
        <v>31718871.592282999</v>
      </c>
      <c r="AC22" s="19">
        <f t="shared" si="4"/>
        <v>33390175.697710901</v>
      </c>
      <c r="AD22" s="19">
        <v>35047969.186160833</v>
      </c>
      <c r="AE22" s="19">
        <v>33920318.146724798</v>
      </c>
      <c r="AF22" s="19">
        <v>37121434.154491901</v>
      </c>
      <c r="AG22" s="19">
        <v>41256416.789292641</v>
      </c>
      <c r="AH22" s="20">
        <v>43413500.394966662</v>
      </c>
      <c r="AI22" s="20">
        <v>45212541.556312159</v>
      </c>
      <c r="AJ22" s="20">
        <v>47672411.171875954</v>
      </c>
      <c r="AK22" s="20">
        <v>50407380.769643165</v>
      </c>
    </row>
    <row r="24" spans="1:37" ht="14.25" x14ac:dyDescent="0.2">
      <c r="A24" s="3" t="s">
        <v>83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7" ht="39.75" x14ac:dyDescent="0.2">
      <c r="A25" s="23" t="s">
        <v>84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7" x14ac:dyDescent="0.2">
      <c r="A26" s="23"/>
    </row>
    <row r="27" spans="1:37" x14ac:dyDescent="0.2">
      <c r="A27" s="23"/>
    </row>
  </sheetData>
  <phoneticPr fontId="3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70C6-EA66-4CC2-8CBA-6D6A4558082E}">
  <sheetPr>
    <tabColor rgb="FF002060"/>
  </sheetPr>
  <dimension ref="A1:AL37"/>
  <sheetViews>
    <sheetView showGridLines="0" zoomScaleNormal="100" workbookViewId="0">
      <pane xSplit="2" ySplit="8" topLeftCell="C9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11.140625" style="3" customWidth="1"/>
    <col min="2" max="2" width="96.7109375" style="3" customWidth="1"/>
    <col min="3" max="3" width="9.28515625" style="3" bestFit="1" customWidth="1"/>
    <col min="4" max="17" width="11" style="3" bestFit="1" customWidth="1"/>
    <col min="18" max="35" width="12.28515625" style="3" bestFit="1" customWidth="1"/>
    <col min="36" max="16384" width="11.42578125" style="3"/>
  </cols>
  <sheetData>
    <row r="1" spans="1:38" x14ac:dyDescent="0.2">
      <c r="A1" s="2"/>
    </row>
    <row r="2" spans="1:38" x14ac:dyDescent="0.2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8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8" x14ac:dyDescent="0.2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8" x14ac:dyDescent="0.2">
      <c r="A5" s="4" t="s">
        <v>77</v>
      </c>
    </row>
    <row r="6" spans="1:38" x14ac:dyDescent="0.2">
      <c r="A6" s="5" t="s">
        <v>68</v>
      </c>
    </row>
    <row r="7" spans="1:38" x14ac:dyDescent="0.2">
      <c r="A7" s="2"/>
    </row>
    <row r="8" spans="1:38" ht="29.25" customHeight="1" x14ac:dyDescent="0.2">
      <c r="A8" s="6" t="s">
        <v>86</v>
      </c>
      <c r="B8" s="7" t="s">
        <v>1</v>
      </c>
      <c r="C8" s="35">
        <v>1991</v>
      </c>
      <c r="D8" s="35">
        <v>1992</v>
      </c>
      <c r="E8" s="35">
        <v>1993</v>
      </c>
      <c r="F8" s="35">
        <v>1994</v>
      </c>
      <c r="G8" s="35">
        <v>1995</v>
      </c>
      <c r="H8" s="35">
        <v>1996</v>
      </c>
      <c r="I8" s="35">
        <v>1997</v>
      </c>
      <c r="J8" s="35">
        <v>1998</v>
      </c>
      <c r="K8" s="35">
        <v>1999</v>
      </c>
      <c r="L8" s="35">
        <v>2000</v>
      </c>
      <c r="M8" s="35">
        <v>2001</v>
      </c>
      <c r="N8" s="35">
        <v>2002</v>
      </c>
      <c r="O8" s="35">
        <v>2003</v>
      </c>
      <c r="P8" s="35">
        <v>2004</v>
      </c>
      <c r="Q8" s="35">
        <v>2005</v>
      </c>
      <c r="R8" s="35">
        <v>2006</v>
      </c>
      <c r="S8" s="35">
        <v>2007</v>
      </c>
      <c r="T8" s="35">
        <v>2008</v>
      </c>
      <c r="U8" s="35">
        <v>2009</v>
      </c>
      <c r="V8" s="35">
        <v>2010</v>
      </c>
      <c r="W8" s="35">
        <v>2011</v>
      </c>
      <c r="X8" s="35">
        <v>2012</v>
      </c>
      <c r="Y8" s="35">
        <v>2013</v>
      </c>
      <c r="Z8" s="35">
        <v>2014</v>
      </c>
      <c r="AA8" s="35">
        <v>2015</v>
      </c>
      <c r="AB8" s="35">
        <v>2016</v>
      </c>
      <c r="AC8" s="35">
        <v>2017</v>
      </c>
      <c r="AD8" s="35">
        <v>2018</v>
      </c>
      <c r="AE8" s="35">
        <v>2019</v>
      </c>
      <c r="AF8" s="35">
        <v>2020</v>
      </c>
      <c r="AG8" s="35">
        <v>2021</v>
      </c>
      <c r="AH8" s="35" t="s">
        <v>78</v>
      </c>
      <c r="AI8" s="35" t="s">
        <v>79</v>
      </c>
      <c r="AJ8" s="35" t="s">
        <v>80</v>
      </c>
      <c r="AK8" s="35" t="s">
        <v>81</v>
      </c>
      <c r="AL8" s="35" t="s">
        <v>82</v>
      </c>
    </row>
    <row r="9" spans="1:38" x14ac:dyDescent="0.2">
      <c r="A9" s="9" t="s">
        <v>2</v>
      </c>
      <c r="B9" s="10" t="s">
        <v>3</v>
      </c>
      <c r="C9" s="11">
        <v>105236.33472985287</v>
      </c>
      <c r="D9" s="11">
        <v>137079.9445636048</v>
      </c>
      <c r="E9" s="11">
        <v>161149.27085717957</v>
      </c>
      <c r="F9" s="11">
        <v>202925.23348607542</v>
      </c>
      <c r="G9" s="11">
        <v>265351.55787920649</v>
      </c>
      <c r="H9" s="11">
        <v>293573.34813969472</v>
      </c>
      <c r="I9" s="11">
        <v>366860.26888913038</v>
      </c>
      <c r="J9" s="11">
        <v>444118.77700674301</v>
      </c>
      <c r="K9" s="11">
        <v>452423.38172564935</v>
      </c>
      <c r="L9" s="11">
        <v>427947.72177176835</v>
      </c>
      <c r="M9" s="11">
        <v>440267.91252655489</v>
      </c>
      <c r="N9" s="11">
        <v>502748.27915514348</v>
      </c>
      <c r="O9" s="11">
        <v>608688.87917929422</v>
      </c>
      <c r="P9" s="11">
        <v>721483.5132759168</v>
      </c>
      <c r="Q9" s="11">
        <v>825753.54876295896</v>
      </c>
      <c r="R9" s="11">
        <v>978982.92323310196</v>
      </c>
      <c r="S9" s="11">
        <v>1099361.7388963914</v>
      </c>
      <c r="T9" s="11">
        <v>1130893.7572029387</v>
      </c>
      <c r="U9" s="11">
        <v>1242578.1465058047</v>
      </c>
      <c r="V9" s="11">
        <v>1284197.8936004348</v>
      </c>
      <c r="W9" s="11">
        <v>1210889.7234522002</v>
      </c>
      <c r="X9" s="11">
        <v>1218722.1363895144</v>
      </c>
      <c r="Y9" s="11">
        <v>1217982.478273828</v>
      </c>
      <c r="Z9" s="11">
        <v>1368672.3537258855</v>
      </c>
      <c r="AA9" s="11">
        <v>1432897.7454070006</v>
      </c>
      <c r="AB9" s="11">
        <v>1575360.0548079167</v>
      </c>
      <c r="AC9" s="11">
        <v>1614074.6164601441</v>
      </c>
      <c r="AD9" s="11">
        <v>1614838.162988852</v>
      </c>
      <c r="AE9" s="11">
        <v>1589726.2899999002</v>
      </c>
      <c r="AF9" s="11">
        <v>1585435.8086055689</v>
      </c>
      <c r="AG9" s="11">
        <v>1760948.1217890503</v>
      </c>
      <c r="AH9" s="11">
        <v>1855168.2552443782</v>
      </c>
      <c r="AI9" s="11">
        <v>1788476.613911846</v>
      </c>
      <c r="AJ9" s="11">
        <v>1749718.8989967112</v>
      </c>
      <c r="AK9" s="11">
        <v>1714190.3891315784</v>
      </c>
      <c r="AL9" s="11">
        <v>1745782.0539872204</v>
      </c>
    </row>
    <row r="10" spans="1:38" x14ac:dyDescent="0.2">
      <c r="A10" s="9" t="s">
        <v>4</v>
      </c>
      <c r="B10" s="10" t="s">
        <v>5</v>
      </c>
      <c r="C10" s="11">
        <v>3010.1311105498658</v>
      </c>
      <c r="D10" s="11">
        <v>4443.4281534892916</v>
      </c>
      <c r="E10" s="11">
        <v>4779.9081026772919</v>
      </c>
      <c r="F10" s="11">
        <v>6074.3004609546915</v>
      </c>
      <c r="G10" s="11">
        <v>7384.5036659706884</v>
      </c>
      <c r="H10" s="11">
        <v>8005.6182511906236</v>
      </c>
      <c r="I10" s="11">
        <v>10892.313342729534</v>
      </c>
      <c r="J10" s="11">
        <v>13901.024774815123</v>
      </c>
      <c r="K10" s="11">
        <v>17888.328432677492</v>
      </c>
      <c r="L10" s="11">
        <v>21397.844447041512</v>
      </c>
      <c r="M10" s="11">
        <v>25474.801840785269</v>
      </c>
      <c r="N10" s="11">
        <v>27314.083729016591</v>
      </c>
      <c r="O10" s="11">
        <v>29916.506438866745</v>
      </c>
      <c r="P10" s="11">
        <v>36045.786659767524</v>
      </c>
      <c r="Q10" s="11">
        <v>40035.997649651727</v>
      </c>
      <c r="R10" s="11">
        <v>49104.024797726459</v>
      </c>
      <c r="S10" s="11">
        <v>67640.247572447406</v>
      </c>
      <c r="T10" s="11">
        <v>87976.355891188228</v>
      </c>
      <c r="U10" s="11">
        <v>74649.902695941622</v>
      </c>
      <c r="V10" s="11">
        <v>78661.302427094794</v>
      </c>
      <c r="W10" s="11">
        <v>71577.426415778682</v>
      </c>
      <c r="X10" s="11">
        <v>75047.003848090288</v>
      </c>
      <c r="Y10" s="11">
        <v>83741.158523875929</v>
      </c>
      <c r="Z10" s="11">
        <v>84368.904233644906</v>
      </c>
      <c r="AA10" s="11">
        <v>99270.893356162283</v>
      </c>
      <c r="AB10" s="11">
        <v>111342.340980208</v>
      </c>
      <c r="AC10" s="11">
        <v>106728.21451516169</v>
      </c>
      <c r="AD10" s="11">
        <v>121276.66571961243</v>
      </c>
      <c r="AE10" s="11">
        <v>112094.92759707374</v>
      </c>
      <c r="AF10" s="11">
        <v>119446.98259599318</v>
      </c>
      <c r="AG10" s="11">
        <v>129261.87979606345</v>
      </c>
      <c r="AH10" s="11">
        <v>135054.66362797961</v>
      </c>
      <c r="AI10" s="11">
        <v>146651.4284648482</v>
      </c>
      <c r="AJ10" s="11">
        <v>145109.34146241177</v>
      </c>
      <c r="AK10" s="11">
        <v>154928.11673835755</v>
      </c>
      <c r="AL10" s="11">
        <v>165049.20904245175</v>
      </c>
    </row>
    <row r="11" spans="1:38" x14ac:dyDescent="0.2">
      <c r="A11" s="9" t="s">
        <v>6</v>
      </c>
      <c r="B11" s="10" t="s">
        <v>7</v>
      </c>
      <c r="C11" s="11">
        <v>181212.01613609609</v>
      </c>
      <c r="D11" s="11">
        <v>238457.82772798539</v>
      </c>
      <c r="E11" s="11">
        <v>268631.12052312994</v>
      </c>
      <c r="F11" s="11">
        <v>314132.63803635893</v>
      </c>
      <c r="G11" s="11">
        <v>395318.20040989935</v>
      </c>
      <c r="H11" s="11">
        <v>464371.29341152293</v>
      </c>
      <c r="I11" s="11">
        <v>570928.60532865755</v>
      </c>
      <c r="J11" s="11">
        <v>666911.89228266757</v>
      </c>
      <c r="K11" s="11">
        <v>760609.23560236802</v>
      </c>
      <c r="L11" s="11">
        <v>847561.97905692447</v>
      </c>
      <c r="M11" s="11">
        <v>915651.59719335521</v>
      </c>
      <c r="N11" s="11">
        <v>1037575.5514624072</v>
      </c>
      <c r="O11" s="11">
        <v>1177584.2556491101</v>
      </c>
      <c r="P11" s="11">
        <v>1376440.2244066005</v>
      </c>
      <c r="Q11" s="11">
        <v>1615403.2068270764</v>
      </c>
      <c r="R11" s="11">
        <v>1914569.5150914532</v>
      </c>
      <c r="S11" s="11">
        <v>2240459.8753336002</v>
      </c>
      <c r="T11" s="11">
        <v>2453107.5651422576</v>
      </c>
      <c r="U11" s="11">
        <v>2494628.4598972322</v>
      </c>
      <c r="V11" s="11">
        <v>2886271.9079615395</v>
      </c>
      <c r="W11" s="11">
        <v>3091329.6643602904</v>
      </c>
      <c r="X11" s="11">
        <v>3296396.553285873</v>
      </c>
      <c r="Y11" s="11">
        <v>3270113.9405128257</v>
      </c>
      <c r="Z11" s="11">
        <v>3440775.6880267314</v>
      </c>
      <c r="AA11" s="11">
        <v>3502079.2757255817</v>
      </c>
      <c r="AB11" s="11">
        <v>3720185.0809549233</v>
      </c>
      <c r="AC11" s="11">
        <v>4029884.1501812306</v>
      </c>
      <c r="AD11" s="11">
        <v>4294514.1379283099</v>
      </c>
      <c r="AE11" s="11">
        <v>4557429.0956202634</v>
      </c>
      <c r="AF11" s="11">
        <v>4668050.9013290806</v>
      </c>
      <c r="AG11" s="11">
        <v>5538215.2882494228</v>
      </c>
      <c r="AH11" s="11">
        <v>6309279.7110310514</v>
      </c>
      <c r="AI11" s="11">
        <v>6408902.2859382601</v>
      </c>
      <c r="AJ11" s="11">
        <v>6367378.2863603197</v>
      </c>
      <c r="AK11" s="11">
        <v>6876416.0017614095</v>
      </c>
      <c r="AL11" s="11">
        <v>7107150.4344186708</v>
      </c>
    </row>
    <row r="12" spans="1:38" x14ac:dyDescent="0.2">
      <c r="A12" s="9" t="s">
        <v>8</v>
      </c>
      <c r="B12" s="10" t="s">
        <v>9</v>
      </c>
      <c r="C12" s="11">
        <v>21021.265643313629</v>
      </c>
      <c r="D12" s="11">
        <v>27679.764554419748</v>
      </c>
      <c r="E12" s="11">
        <v>33567.454554629039</v>
      </c>
      <c r="F12" s="11">
        <v>38308.367820257597</v>
      </c>
      <c r="G12" s="11">
        <v>45212.001704216193</v>
      </c>
      <c r="H12" s="11">
        <v>56765.382971516243</v>
      </c>
      <c r="I12" s="11">
        <v>59969.912879996446</v>
      </c>
      <c r="J12" s="11">
        <v>70812.237464713515</v>
      </c>
      <c r="K12" s="11">
        <v>79357.126586191996</v>
      </c>
      <c r="L12" s="11">
        <v>97321.449036720151</v>
      </c>
      <c r="M12" s="11">
        <v>124581.91020321823</v>
      </c>
      <c r="N12" s="11">
        <v>128448.73507647221</v>
      </c>
      <c r="O12" s="11">
        <v>145262.74882299107</v>
      </c>
      <c r="P12" s="11">
        <v>180362.28449371117</v>
      </c>
      <c r="Q12" s="11">
        <v>194325.3841337362</v>
      </c>
      <c r="R12" s="11">
        <v>196062.89937950613</v>
      </c>
      <c r="S12" s="11">
        <v>185213.77379994464</v>
      </c>
      <c r="T12" s="11">
        <v>205127.28787694499</v>
      </c>
      <c r="U12" s="11">
        <v>380888.1657543219</v>
      </c>
      <c r="V12" s="11">
        <v>370828.4402195093</v>
      </c>
      <c r="W12" s="11">
        <v>366465.63074605877</v>
      </c>
      <c r="X12" s="11">
        <v>437742.95122253202</v>
      </c>
      <c r="Y12" s="11">
        <v>522053.13391708885</v>
      </c>
      <c r="Z12" s="11">
        <v>543650.59893282386</v>
      </c>
      <c r="AA12" s="11">
        <v>593893.67210702109</v>
      </c>
      <c r="AB12" s="11">
        <v>660802.55116310297</v>
      </c>
      <c r="AC12" s="11">
        <v>681303.01966220513</v>
      </c>
      <c r="AD12" s="11">
        <v>708633.90229490143</v>
      </c>
      <c r="AE12" s="11">
        <v>747082.4965352295</v>
      </c>
      <c r="AF12" s="11">
        <v>783653.78358753189</v>
      </c>
      <c r="AG12" s="11">
        <v>710603.99580559193</v>
      </c>
      <c r="AH12" s="11">
        <v>789977.02392759232</v>
      </c>
      <c r="AI12" s="11">
        <v>834474.75411409698</v>
      </c>
      <c r="AJ12" s="11">
        <v>891787.40346619568</v>
      </c>
      <c r="AK12" s="11">
        <v>842346.73928790353</v>
      </c>
      <c r="AL12" s="11">
        <v>903470.26546156092</v>
      </c>
    </row>
    <row r="13" spans="1:38" x14ac:dyDescent="0.2">
      <c r="A13" s="9" t="s">
        <v>10</v>
      </c>
      <c r="B13" s="10" t="s">
        <v>11</v>
      </c>
      <c r="C13" s="11">
        <v>4561.9343366599287</v>
      </c>
      <c r="D13" s="11">
        <v>6663.1363585258787</v>
      </c>
      <c r="E13" s="11">
        <v>9764.8097990642527</v>
      </c>
      <c r="F13" s="11">
        <v>10644.118421070829</v>
      </c>
      <c r="G13" s="11">
        <v>14164.364735599909</v>
      </c>
      <c r="H13" s="11">
        <v>16341.302284844662</v>
      </c>
      <c r="I13" s="11">
        <v>18825.867006320361</v>
      </c>
      <c r="J13" s="11">
        <v>23598.619559372812</v>
      </c>
      <c r="K13" s="11">
        <v>33986.94306636884</v>
      </c>
      <c r="L13" s="11">
        <v>40549.78692227084</v>
      </c>
      <c r="M13" s="11">
        <v>44243.355903881369</v>
      </c>
      <c r="N13" s="11">
        <v>48198.348976617839</v>
      </c>
      <c r="O13" s="11">
        <v>58634.870711630836</v>
      </c>
      <c r="P13" s="11">
        <v>75162.000643562467</v>
      </c>
      <c r="Q13" s="11">
        <v>90474.759383285564</v>
      </c>
      <c r="R13" s="11">
        <v>96078.901626661915</v>
      </c>
      <c r="S13" s="11">
        <v>105241.32548083912</v>
      </c>
      <c r="T13" s="11">
        <v>129272.71916892784</v>
      </c>
      <c r="U13" s="11">
        <v>150936.21703393137</v>
      </c>
      <c r="V13" s="11">
        <v>175866.75095602733</v>
      </c>
      <c r="W13" s="11">
        <v>191482.23057992526</v>
      </c>
      <c r="X13" s="11">
        <v>212488.02942318222</v>
      </c>
      <c r="Y13" s="11">
        <v>257481.54069835198</v>
      </c>
      <c r="Z13" s="11">
        <v>269553.2454035579</v>
      </c>
      <c r="AA13" s="11">
        <v>236667.99875253352</v>
      </c>
      <c r="AB13" s="11">
        <v>233989.54194603497</v>
      </c>
      <c r="AC13" s="11">
        <v>218038.75659246586</v>
      </c>
      <c r="AD13" s="11">
        <v>254713.22141914617</v>
      </c>
      <c r="AE13" s="11">
        <v>299520.59402754059</v>
      </c>
      <c r="AF13" s="11">
        <v>336073.14857028215</v>
      </c>
      <c r="AG13" s="11">
        <v>323463.63862068579</v>
      </c>
      <c r="AH13" s="11">
        <v>339822.33974239614</v>
      </c>
      <c r="AI13" s="11">
        <v>351527.89070887328</v>
      </c>
      <c r="AJ13" s="11">
        <v>365954.45667720132</v>
      </c>
      <c r="AK13" s="11">
        <v>379388.85420940467</v>
      </c>
      <c r="AL13" s="11">
        <v>397942.87438330951</v>
      </c>
    </row>
    <row r="14" spans="1:38" x14ac:dyDescent="0.2">
      <c r="A14" s="9" t="s">
        <v>12</v>
      </c>
      <c r="B14" s="10" t="s">
        <v>13</v>
      </c>
      <c r="C14" s="11">
        <v>31326.795088404433</v>
      </c>
      <c r="D14" s="11">
        <v>43915.807961771658</v>
      </c>
      <c r="E14" s="11">
        <v>55984.244941462319</v>
      </c>
      <c r="F14" s="11">
        <v>69116.140352956456</v>
      </c>
      <c r="G14" s="11">
        <v>90543.576663933141</v>
      </c>
      <c r="H14" s="11">
        <v>84862.402950947711</v>
      </c>
      <c r="I14" s="11">
        <v>103482.08750229445</v>
      </c>
      <c r="J14" s="11">
        <v>139326.42131410787</v>
      </c>
      <c r="K14" s="11">
        <v>156090.18227441562</v>
      </c>
      <c r="L14" s="11">
        <v>170521.52219430561</v>
      </c>
      <c r="M14" s="11">
        <v>214949.90385170907</v>
      </c>
      <c r="N14" s="11">
        <v>224135.92846426464</v>
      </c>
      <c r="O14" s="11">
        <v>253477.53445864198</v>
      </c>
      <c r="P14" s="11">
        <v>342552.24480952002</v>
      </c>
      <c r="Q14" s="11">
        <v>384059.32834948984</v>
      </c>
      <c r="R14" s="11">
        <v>498848.8239666638</v>
      </c>
      <c r="S14" s="11">
        <v>720066.57405570103</v>
      </c>
      <c r="T14" s="11">
        <v>942313.53170740581</v>
      </c>
      <c r="U14" s="11">
        <v>1045049.8335841235</v>
      </c>
      <c r="V14" s="11">
        <v>1106787.6401324584</v>
      </c>
      <c r="W14" s="11">
        <v>1163871.2804779685</v>
      </c>
      <c r="X14" s="11">
        <v>1252620.8025607534</v>
      </c>
      <c r="Y14" s="11">
        <v>1301670.8865742562</v>
      </c>
      <c r="Z14" s="11">
        <v>1434518.7884306824</v>
      </c>
      <c r="AA14" s="11">
        <v>1592780.2501369335</v>
      </c>
      <c r="AB14" s="11">
        <v>1572744.7353859614</v>
      </c>
      <c r="AC14" s="11">
        <v>1597363.2914333967</v>
      </c>
      <c r="AD14" s="11">
        <v>1664672.3539019288</v>
      </c>
      <c r="AE14" s="11">
        <v>1560378.785392829</v>
      </c>
      <c r="AF14" s="11">
        <v>1526072.574610109</v>
      </c>
      <c r="AG14" s="11">
        <v>1608076.0038711722</v>
      </c>
      <c r="AH14" s="11">
        <v>1677541.4913519875</v>
      </c>
      <c r="AI14" s="11">
        <v>1886419.5854698818</v>
      </c>
      <c r="AJ14" s="11">
        <v>1909009.7291028637</v>
      </c>
      <c r="AK14" s="11">
        <v>1962383.7359013832</v>
      </c>
      <c r="AL14" s="11">
        <v>2049441.8330455187</v>
      </c>
    </row>
    <row r="15" spans="1:38" x14ac:dyDescent="0.2">
      <c r="A15" s="9" t="s">
        <v>14</v>
      </c>
      <c r="B15" s="10" t="s">
        <v>15</v>
      </c>
      <c r="C15" s="11">
        <v>127518.72128551583</v>
      </c>
      <c r="D15" s="11">
        <v>163960.50683064037</v>
      </c>
      <c r="E15" s="11">
        <v>190538.04329398702</v>
      </c>
      <c r="F15" s="11">
        <v>216873.59398189257</v>
      </c>
      <c r="G15" s="11">
        <v>267585.84792910679</v>
      </c>
      <c r="H15" s="11">
        <v>306640.00310959172</v>
      </c>
      <c r="I15" s="11">
        <v>374938.79049530008</v>
      </c>
      <c r="J15" s="11">
        <v>452627.11711598752</v>
      </c>
      <c r="K15" s="11">
        <v>496049.29522483406</v>
      </c>
      <c r="L15" s="11">
        <v>539211.45193100255</v>
      </c>
      <c r="M15" s="11">
        <v>594070.44431182451</v>
      </c>
      <c r="N15" s="11">
        <v>654175.33816069947</v>
      </c>
      <c r="O15" s="11">
        <v>751702.05006428808</v>
      </c>
      <c r="P15" s="11">
        <v>871294.01380568719</v>
      </c>
      <c r="Q15" s="11">
        <v>1007758.9246636289</v>
      </c>
      <c r="R15" s="11">
        <v>1260693.9281590579</v>
      </c>
      <c r="S15" s="11">
        <v>1521867.2665121309</v>
      </c>
      <c r="T15" s="11">
        <v>1802221.6787362476</v>
      </c>
      <c r="U15" s="11">
        <v>1729690.8989363459</v>
      </c>
      <c r="V15" s="11">
        <v>1878403.7693308874</v>
      </c>
      <c r="W15" s="11">
        <v>2076671.0310817759</v>
      </c>
      <c r="X15" s="11">
        <v>2204126.0324639021</v>
      </c>
      <c r="Y15" s="11">
        <v>2364397.5922141229</v>
      </c>
      <c r="Z15" s="11">
        <v>2598609.2706158939</v>
      </c>
      <c r="AA15" s="11">
        <v>2778186.5602508839</v>
      </c>
      <c r="AB15" s="11">
        <v>2838150.1482569133</v>
      </c>
      <c r="AC15" s="11">
        <v>3173524.1237238315</v>
      </c>
      <c r="AD15" s="11">
        <v>3329094.9299679166</v>
      </c>
      <c r="AE15" s="11">
        <v>3426891.9715839839</v>
      </c>
      <c r="AF15" s="11">
        <v>3202137.8770533218</v>
      </c>
      <c r="AG15" s="11">
        <v>3799714.9621131825</v>
      </c>
      <c r="AH15" s="11">
        <v>4373639.4871551618</v>
      </c>
      <c r="AI15" s="11">
        <v>4556326.7576243225</v>
      </c>
      <c r="AJ15" s="11">
        <v>4682913.4170107068</v>
      </c>
      <c r="AK15" s="11">
        <v>4892981.2317416184</v>
      </c>
      <c r="AL15" s="11">
        <v>5062678.0805106545</v>
      </c>
    </row>
    <row r="16" spans="1:38" x14ac:dyDescent="0.2">
      <c r="A16" s="9" t="s">
        <v>16</v>
      </c>
      <c r="B16" s="10" t="s">
        <v>17</v>
      </c>
      <c r="C16" s="11">
        <v>45194.286001603919</v>
      </c>
      <c r="D16" s="11">
        <v>57289.027873561201</v>
      </c>
      <c r="E16" s="11">
        <v>66499.361575746792</v>
      </c>
      <c r="F16" s="11">
        <v>77088.784808762575</v>
      </c>
      <c r="G16" s="11">
        <v>92883.875243101982</v>
      </c>
      <c r="H16" s="11">
        <v>100600.69935767235</v>
      </c>
      <c r="I16" s="11">
        <v>116415.60413386878</v>
      </c>
      <c r="J16" s="11">
        <v>123650.2572024476</v>
      </c>
      <c r="K16" s="11">
        <v>136161.94714266711</v>
      </c>
      <c r="L16" s="11">
        <v>167349.35203971888</v>
      </c>
      <c r="M16" s="11">
        <v>194344.92278902105</v>
      </c>
      <c r="N16" s="11">
        <v>229714.01857873285</v>
      </c>
      <c r="O16" s="11">
        <v>277667.53885816486</v>
      </c>
      <c r="P16" s="11">
        <v>329278.34717008116</v>
      </c>
      <c r="Q16" s="11">
        <v>395125.72365482163</v>
      </c>
      <c r="R16" s="11">
        <v>474169.17316411575</v>
      </c>
      <c r="S16" s="11">
        <v>560684.66716713121</v>
      </c>
      <c r="T16" s="11">
        <v>637574.74869166838</v>
      </c>
      <c r="U16" s="11">
        <v>627110.66190434108</v>
      </c>
      <c r="V16" s="11">
        <v>716169.56280500919</v>
      </c>
      <c r="W16" s="11">
        <v>815712.29604265234</v>
      </c>
      <c r="X16" s="11">
        <v>921187.62197450164</v>
      </c>
      <c r="Y16" s="11">
        <v>979508.42530915956</v>
      </c>
      <c r="Z16" s="11">
        <v>1119974.2841766358</v>
      </c>
      <c r="AA16" s="11">
        <v>1298889.9019514159</v>
      </c>
      <c r="AB16" s="11">
        <v>1391112.8326863777</v>
      </c>
      <c r="AC16" s="11">
        <v>1539991.1401304388</v>
      </c>
      <c r="AD16" s="11">
        <v>1646325.0614385712</v>
      </c>
      <c r="AE16" s="11">
        <v>1679245.4369963598</v>
      </c>
      <c r="AF16" s="11">
        <v>1392554.1406762488</v>
      </c>
      <c r="AG16" s="11">
        <v>1584405.3322600315</v>
      </c>
      <c r="AH16" s="11">
        <v>1888423.6804506441</v>
      </c>
      <c r="AI16" s="11">
        <v>2073581.6165631216</v>
      </c>
      <c r="AJ16" s="11">
        <v>2222744.1536732623</v>
      </c>
      <c r="AK16" s="11">
        <v>2344365.2383042723</v>
      </c>
      <c r="AL16" s="11">
        <v>2577266.5063959807</v>
      </c>
    </row>
    <row r="17" spans="1:38" x14ac:dyDescent="0.2">
      <c r="A17" s="9" t="s">
        <v>18</v>
      </c>
      <c r="B17" s="10" t="s">
        <v>19</v>
      </c>
      <c r="C17" s="11">
        <v>30841.888625979569</v>
      </c>
      <c r="D17" s="11">
        <v>40373.533378224405</v>
      </c>
      <c r="E17" s="11">
        <v>51400.899754275139</v>
      </c>
      <c r="F17" s="11">
        <v>56764.770383788185</v>
      </c>
      <c r="G17" s="11">
        <v>65769.660668334807</v>
      </c>
      <c r="H17" s="11">
        <v>78166.790349992822</v>
      </c>
      <c r="I17" s="11">
        <v>87542.642394525668</v>
      </c>
      <c r="J17" s="11">
        <v>104001.79514517543</v>
      </c>
      <c r="K17" s="11">
        <v>122275.31469442307</v>
      </c>
      <c r="L17" s="11">
        <v>147958.57952839148</v>
      </c>
      <c r="M17" s="11">
        <v>172374.33678167802</v>
      </c>
      <c r="N17" s="11">
        <v>187034.68091193453</v>
      </c>
      <c r="O17" s="11">
        <v>219880.82152291789</v>
      </c>
      <c r="P17" s="11">
        <v>261829.88860770033</v>
      </c>
      <c r="Q17" s="11">
        <v>318428.17804651789</v>
      </c>
      <c r="R17" s="11">
        <v>365789.80785291456</v>
      </c>
      <c r="S17" s="11">
        <v>431542.38188616675</v>
      </c>
      <c r="T17" s="11">
        <v>504420.01823362842</v>
      </c>
      <c r="U17" s="11">
        <v>492942.2612492214</v>
      </c>
      <c r="V17" s="11">
        <v>572056.49166569882</v>
      </c>
      <c r="W17" s="11">
        <v>611499.19106060406</v>
      </c>
      <c r="X17" s="11">
        <v>671507.4769560222</v>
      </c>
      <c r="Y17" s="11">
        <v>748651.4090037467</v>
      </c>
      <c r="Z17" s="11">
        <v>851908.18656483677</v>
      </c>
      <c r="AA17" s="11">
        <v>960236.86406255234</v>
      </c>
      <c r="AB17" s="11">
        <v>1084497.122426939</v>
      </c>
      <c r="AC17" s="11">
        <v>1149899.1975858705</v>
      </c>
      <c r="AD17" s="11">
        <v>1202915.6466612129</v>
      </c>
      <c r="AE17" s="11">
        <v>1287092.1655254527</v>
      </c>
      <c r="AF17" s="11">
        <v>845137.21114137408</v>
      </c>
      <c r="AG17" s="11">
        <v>956803.45738104766</v>
      </c>
      <c r="AH17" s="11">
        <v>1166595.8388923164</v>
      </c>
      <c r="AI17" s="11">
        <v>1294976.4697281951</v>
      </c>
      <c r="AJ17" s="11">
        <v>1379204.8217420448</v>
      </c>
      <c r="AK17" s="11">
        <v>1407702.5295055481</v>
      </c>
      <c r="AL17" s="11">
        <v>1478370.8024759989</v>
      </c>
    </row>
    <row r="18" spans="1:38" x14ac:dyDescent="0.2">
      <c r="A18" s="9" t="s">
        <v>20</v>
      </c>
      <c r="B18" s="10" t="s">
        <v>21</v>
      </c>
      <c r="C18" s="11">
        <v>19518.811156193315</v>
      </c>
      <c r="D18" s="11">
        <v>23844.273420705293</v>
      </c>
      <c r="E18" s="11">
        <v>28632.457790860368</v>
      </c>
      <c r="F18" s="11">
        <v>33298.332459460311</v>
      </c>
      <c r="G18" s="11">
        <v>42149.494770819081</v>
      </c>
      <c r="H18" s="11">
        <v>51596.423020158443</v>
      </c>
      <c r="I18" s="11">
        <v>62376.039707900389</v>
      </c>
      <c r="J18" s="11">
        <v>72202.135964028537</v>
      </c>
      <c r="K18" s="11">
        <v>77592.188296680339</v>
      </c>
      <c r="L18" s="11">
        <v>93479.205354588048</v>
      </c>
      <c r="M18" s="11">
        <v>115330.96038601981</v>
      </c>
      <c r="N18" s="11">
        <v>143899.13438668405</v>
      </c>
      <c r="O18" s="11">
        <v>177417.82410492568</v>
      </c>
      <c r="P18" s="11">
        <v>220124.27833875522</v>
      </c>
      <c r="Q18" s="11">
        <v>268383.58759552997</v>
      </c>
      <c r="R18" s="11">
        <v>351440.80181409867</v>
      </c>
      <c r="S18" s="11">
        <v>413413.2675101693</v>
      </c>
      <c r="T18" s="11">
        <v>487616.58327325073</v>
      </c>
      <c r="U18" s="11">
        <v>543793.71944318514</v>
      </c>
      <c r="V18" s="11">
        <v>660252.84517141967</v>
      </c>
      <c r="W18" s="11">
        <v>746176.78800271056</v>
      </c>
      <c r="X18" s="11">
        <v>819952.5412466384</v>
      </c>
      <c r="Y18" s="11">
        <v>904373.08399188402</v>
      </c>
      <c r="Z18" s="11">
        <v>1102052.5227743457</v>
      </c>
      <c r="AA18" s="11">
        <v>1233442.4169185907</v>
      </c>
      <c r="AB18" s="11">
        <v>1321213.2584695297</v>
      </c>
      <c r="AC18" s="11">
        <v>1550493.7858212874</v>
      </c>
      <c r="AD18" s="11">
        <v>1567735.6679997542</v>
      </c>
      <c r="AE18" s="11">
        <v>1668071.9294193482</v>
      </c>
      <c r="AF18" s="11">
        <v>1688792.7687487206</v>
      </c>
      <c r="AG18" s="11">
        <v>1871414.2614102419</v>
      </c>
      <c r="AH18" s="11">
        <v>2269881.1726895389</v>
      </c>
      <c r="AI18" s="11">
        <v>2400375.7790021393</v>
      </c>
      <c r="AJ18" s="11">
        <v>2572107.1571263457</v>
      </c>
      <c r="AK18" s="11">
        <v>2753536.9799398496</v>
      </c>
      <c r="AL18" s="11">
        <v>2968686.3116578716</v>
      </c>
    </row>
    <row r="19" spans="1:38" x14ac:dyDescent="0.2">
      <c r="A19" s="9" t="s">
        <v>22</v>
      </c>
      <c r="B19" s="10" t="s">
        <v>23</v>
      </c>
      <c r="C19" s="11">
        <v>30613.704745435429</v>
      </c>
      <c r="D19" s="11">
        <v>40670.376141047644</v>
      </c>
      <c r="E19" s="11">
        <v>54406.599697755424</v>
      </c>
      <c r="F19" s="11">
        <v>68132.521757595285</v>
      </c>
      <c r="G19" s="11">
        <v>87683.835883405074</v>
      </c>
      <c r="H19" s="11">
        <v>90731.206482661015</v>
      </c>
      <c r="I19" s="11">
        <v>102241.50362653808</v>
      </c>
      <c r="J19" s="11">
        <v>120261.27195765694</v>
      </c>
      <c r="K19" s="11">
        <v>149308.0200224928</v>
      </c>
      <c r="L19" s="11">
        <v>195057.80013824781</v>
      </c>
      <c r="M19" s="11">
        <v>220906.5151984632</v>
      </c>
      <c r="N19" s="11">
        <v>256257.32619074348</v>
      </c>
      <c r="O19" s="11">
        <v>307261.59542690986</v>
      </c>
      <c r="P19" s="11">
        <v>348405.59933503612</v>
      </c>
      <c r="Q19" s="11">
        <v>440866.29815178685</v>
      </c>
      <c r="R19" s="11">
        <v>541132.12911187229</v>
      </c>
      <c r="S19" s="11">
        <v>636652.76809214044</v>
      </c>
      <c r="T19" s="11">
        <v>777297.99075740203</v>
      </c>
      <c r="U19" s="11">
        <v>919104.237121062</v>
      </c>
      <c r="V19" s="11">
        <v>945404.53854291583</v>
      </c>
      <c r="W19" s="11">
        <v>1029032.0006662109</v>
      </c>
      <c r="X19" s="11">
        <v>1190877.0698190357</v>
      </c>
      <c r="Y19" s="11">
        <v>1266321.0515923954</v>
      </c>
      <c r="Z19" s="11">
        <v>1451535.826904034</v>
      </c>
      <c r="AA19" s="11">
        <v>1576589.2511425486</v>
      </c>
      <c r="AB19" s="11">
        <v>1748697.6471994997</v>
      </c>
      <c r="AC19" s="11">
        <v>1923880.8911752682</v>
      </c>
      <c r="AD19" s="11">
        <v>1987752.5910740579</v>
      </c>
      <c r="AE19" s="11">
        <v>2080518.378913352</v>
      </c>
      <c r="AF19" s="11">
        <v>2089645.0867169742</v>
      </c>
      <c r="AG19" s="11">
        <v>2168681.483858475</v>
      </c>
      <c r="AH19" s="11">
        <v>2394104.0237865178</v>
      </c>
      <c r="AI19" s="11">
        <v>2418778.4964187043</v>
      </c>
      <c r="AJ19" s="11">
        <v>2512592.0443123379</v>
      </c>
      <c r="AK19" s="11">
        <v>2681923.3009086638</v>
      </c>
      <c r="AL19" s="11">
        <v>2862511.6910618441</v>
      </c>
    </row>
    <row r="20" spans="1:38" x14ac:dyDescent="0.2">
      <c r="A20" s="9" t="s">
        <v>24</v>
      </c>
      <c r="B20" s="10" t="s">
        <v>25</v>
      </c>
      <c r="C20" s="11">
        <v>53700.314838661965</v>
      </c>
      <c r="D20" s="11">
        <v>67880.604377971176</v>
      </c>
      <c r="E20" s="11">
        <v>82988.764798208009</v>
      </c>
      <c r="F20" s="11">
        <v>104151.47753995811</v>
      </c>
      <c r="G20" s="11">
        <v>135054.54375031279</v>
      </c>
      <c r="H20" s="11">
        <v>177999.1998660524</v>
      </c>
      <c r="I20" s="11">
        <v>233204.60146887909</v>
      </c>
      <c r="J20" s="11">
        <v>293521.33227444097</v>
      </c>
      <c r="K20" s="11">
        <v>364208.0025753706</v>
      </c>
      <c r="L20" s="11">
        <v>404840.1702310816</v>
      </c>
      <c r="M20" s="11">
        <v>453074.66229848028</v>
      </c>
      <c r="N20" s="11">
        <v>507986.22624656139</v>
      </c>
      <c r="O20" s="11">
        <v>583988.88249931089</v>
      </c>
      <c r="P20" s="11">
        <v>690517.47168938792</v>
      </c>
      <c r="Q20" s="11">
        <v>825246.75814724353</v>
      </c>
      <c r="R20" s="11">
        <v>1002126.4516627095</v>
      </c>
      <c r="S20" s="11">
        <v>1150034.3708115821</v>
      </c>
      <c r="T20" s="11">
        <v>1327024.4441277289</v>
      </c>
      <c r="U20" s="11">
        <v>1467360.9576933472</v>
      </c>
      <c r="V20" s="11">
        <v>1650269.0153729066</v>
      </c>
      <c r="W20" s="11">
        <v>1841710.5369798108</v>
      </c>
      <c r="X20" s="11">
        <v>2160279.4400936086</v>
      </c>
      <c r="Y20" s="11">
        <v>2291165.9635776603</v>
      </c>
      <c r="Z20" s="11">
        <v>2403867.0224432875</v>
      </c>
      <c r="AA20" s="11">
        <v>2527805.4554294413</v>
      </c>
      <c r="AB20" s="11">
        <v>2656282.5503203049</v>
      </c>
      <c r="AC20" s="11">
        <v>2818481.0731449751</v>
      </c>
      <c r="AD20" s="11">
        <v>2931718.8813514728</v>
      </c>
      <c r="AE20" s="11">
        <v>2993371.0089421067</v>
      </c>
      <c r="AF20" s="11">
        <v>2953866.1504908614</v>
      </c>
      <c r="AG20" s="11">
        <v>3075039.7110492699</v>
      </c>
      <c r="AH20" s="11">
        <v>3249881.1751913768</v>
      </c>
      <c r="AI20" s="11">
        <v>3533832.8636498707</v>
      </c>
      <c r="AJ20" s="11">
        <v>3866261.3300473839</v>
      </c>
      <c r="AK20" s="11">
        <v>4153228.2941506538</v>
      </c>
      <c r="AL20" s="11">
        <v>4514249.8262665058</v>
      </c>
    </row>
    <row r="21" spans="1:38" x14ac:dyDescent="0.2">
      <c r="A21" s="9" t="s">
        <v>26</v>
      </c>
      <c r="B21" s="10" t="s">
        <v>27</v>
      </c>
      <c r="C21" s="11">
        <v>22106.850873411422</v>
      </c>
      <c r="D21" s="11">
        <v>27672.93763560793</v>
      </c>
      <c r="E21" s="11">
        <v>32185.761077589083</v>
      </c>
      <c r="F21" s="11">
        <v>42550.268785048203</v>
      </c>
      <c r="G21" s="11">
        <v>53236.878984905488</v>
      </c>
      <c r="H21" s="11">
        <v>65140.084929297213</v>
      </c>
      <c r="I21" s="11">
        <v>77650.646774215973</v>
      </c>
      <c r="J21" s="11">
        <v>100029.98829473961</v>
      </c>
      <c r="K21" s="11">
        <v>112500.49720027769</v>
      </c>
      <c r="L21" s="11">
        <v>143831.31846120686</v>
      </c>
      <c r="M21" s="11">
        <v>179466.75157251096</v>
      </c>
      <c r="N21" s="11">
        <v>209054.20629507551</v>
      </c>
      <c r="O21" s="11">
        <v>241052.90700998108</v>
      </c>
      <c r="P21" s="11">
        <v>294502.92689590208</v>
      </c>
      <c r="Q21" s="11">
        <v>362874.74830701202</v>
      </c>
      <c r="R21" s="11">
        <v>457540.16681270173</v>
      </c>
      <c r="S21" s="11">
        <v>569424.33356384467</v>
      </c>
      <c r="T21" s="11">
        <v>683604.5211507316</v>
      </c>
      <c r="U21" s="11">
        <v>799816.60590257635</v>
      </c>
      <c r="V21" s="11">
        <v>890659.62765644549</v>
      </c>
      <c r="W21" s="11">
        <v>982625.85951119382</v>
      </c>
      <c r="X21" s="11">
        <v>1143529.1773442237</v>
      </c>
      <c r="Y21" s="11">
        <v>1241568.7478558763</v>
      </c>
      <c r="Z21" s="11">
        <v>1518217.3951497106</v>
      </c>
      <c r="AA21" s="11">
        <v>1848183.3922946972</v>
      </c>
      <c r="AB21" s="11">
        <v>2098128.8714022669</v>
      </c>
      <c r="AC21" s="11">
        <v>2180780.6678893981</v>
      </c>
      <c r="AD21" s="11">
        <v>2487249.7095173006</v>
      </c>
      <c r="AE21" s="11">
        <v>2821704.8422304597</v>
      </c>
      <c r="AF21" s="11">
        <v>2993568.4996767249</v>
      </c>
      <c r="AG21" s="11">
        <v>3277430.111144973</v>
      </c>
      <c r="AH21" s="11">
        <v>3719150.7037761775</v>
      </c>
      <c r="AI21" s="11">
        <v>4181182.2679694272</v>
      </c>
      <c r="AJ21" s="11">
        <v>4572351.7761841938</v>
      </c>
      <c r="AK21" s="11">
        <v>4975523.1109922072</v>
      </c>
      <c r="AL21" s="11">
        <v>5460383.1407326283</v>
      </c>
    </row>
    <row r="22" spans="1:38" x14ac:dyDescent="0.2">
      <c r="A22" s="9" t="s">
        <v>28</v>
      </c>
      <c r="B22" s="10" t="s">
        <v>29</v>
      </c>
      <c r="C22" s="11">
        <v>5173.9921515682609</v>
      </c>
      <c r="D22" s="11">
        <v>7592.5207236018632</v>
      </c>
      <c r="E22" s="11">
        <v>10597.217710205614</v>
      </c>
      <c r="F22" s="11">
        <v>13975.115866046732</v>
      </c>
      <c r="G22" s="11">
        <v>18506.68731189875</v>
      </c>
      <c r="H22" s="11">
        <v>23961.963558253628</v>
      </c>
      <c r="I22" s="11">
        <v>33585.360855943392</v>
      </c>
      <c r="J22" s="11">
        <v>37906.373541001158</v>
      </c>
      <c r="K22" s="11">
        <v>61949.380712675127</v>
      </c>
      <c r="L22" s="11">
        <v>83782.255871008267</v>
      </c>
      <c r="M22" s="11">
        <v>102942.94500757364</v>
      </c>
      <c r="N22" s="11">
        <v>125142.73737079428</v>
      </c>
      <c r="O22" s="11">
        <v>151736.71409455329</v>
      </c>
      <c r="P22" s="11">
        <v>207594.59153407707</v>
      </c>
      <c r="Q22" s="11">
        <v>257773.48834303781</v>
      </c>
      <c r="R22" s="11">
        <v>352084.83216544421</v>
      </c>
      <c r="S22" s="11">
        <v>479331.47638881812</v>
      </c>
      <c r="T22" s="11">
        <v>633004.15869787522</v>
      </c>
      <c r="U22" s="11">
        <v>755707.74860345735</v>
      </c>
      <c r="V22" s="11">
        <v>896667.64223317755</v>
      </c>
      <c r="W22" s="11">
        <v>1057590.7150889218</v>
      </c>
      <c r="X22" s="11">
        <v>1211779.2042052827</v>
      </c>
      <c r="Y22" s="11">
        <v>1351591.7195341326</v>
      </c>
      <c r="Z22" s="11">
        <v>1435406.1222853349</v>
      </c>
      <c r="AA22" s="11">
        <v>1463575.2798016472</v>
      </c>
      <c r="AB22" s="11">
        <v>1445422.334162558</v>
      </c>
      <c r="AC22" s="11">
        <v>1721741.1262124283</v>
      </c>
      <c r="AD22" s="11">
        <v>1730768.5591924717</v>
      </c>
      <c r="AE22" s="11">
        <v>1874734.191591084</v>
      </c>
      <c r="AF22" s="11">
        <v>1603188.7525493074</v>
      </c>
      <c r="AG22" s="11">
        <v>1745737.365944339</v>
      </c>
      <c r="AH22" s="11">
        <v>2066469.3235346638</v>
      </c>
      <c r="AI22" s="11">
        <v>2253274.2767556277</v>
      </c>
      <c r="AJ22" s="11">
        <v>2339979.4460941437</v>
      </c>
      <c r="AK22" s="11">
        <v>2485584.2119449014</v>
      </c>
      <c r="AL22" s="11">
        <v>2660868.7423588634</v>
      </c>
    </row>
    <row r="23" spans="1:38" x14ac:dyDescent="0.2">
      <c r="A23" s="9" t="s">
        <v>30</v>
      </c>
      <c r="B23" s="10" t="s">
        <v>31</v>
      </c>
      <c r="C23" s="11">
        <v>36138.993686018774</v>
      </c>
      <c r="D23" s="11">
        <v>40926.908384270486</v>
      </c>
      <c r="E23" s="11">
        <v>51222.507729158657</v>
      </c>
      <c r="F23" s="11">
        <v>66488.74270375284</v>
      </c>
      <c r="G23" s="11">
        <v>80693.7264596678</v>
      </c>
      <c r="H23" s="11">
        <v>89307.006703378749</v>
      </c>
      <c r="I23" s="11">
        <v>100324.01939817316</v>
      </c>
      <c r="J23" s="11">
        <v>119536.45894500309</v>
      </c>
      <c r="K23" s="11">
        <v>143804.92666397255</v>
      </c>
      <c r="L23" s="11">
        <v>170560.65235200615</v>
      </c>
      <c r="M23" s="11">
        <v>200399.72944525938</v>
      </c>
      <c r="N23" s="11">
        <v>243522.26152811327</v>
      </c>
      <c r="O23" s="11">
        <v>269077.1219319274</v>
      </c>
      <c r="P23" s="11">
        <v>303363.86583445605</v>
      </c>
      <c r="Q23" s="11">
        <v>339558.35799446987</v>
      </c>
      <c r="R23" s="11">
        <v>391461.49741481396</v>
      </c>
      <c r="S23" s="11">
        <v>449199.16486094717</v>
      </c>
      <c r="T23" s="11">
        <v>548531.72853097331</v>
      </c>
      <c r="U23" s="11">
        <v>680174.8969000706</v>
      </c>
      <c r="V23" s="11">
        <v>820546.38131236273</v>
      </c>
      <c r="W23" s="11">
        <v>922475.39672174375</v>
      </c>
      <c r="X23" s="11">
        <v>1029962.5615434592</v>
      </c>
      <c r="Y23" s="11">
        <v>1143478.2635757232</v>
      </c>
      <c r="Z23" s="11">
        <v>1267320.5874598899</v>
      </c>
      <c r="AA23" s="11">
        <v>1337340.575500919</v>
      </c>
      <c r="AB23" s="11">
        <v>1400464.9001386624</v>
      </c>
      <c r="AC23" s="11">
        <v>1469186.412526184</v>
      </c>
      <c r="AD23" s="11">
        <v>1556672.0250154508</v>
      </c>
      <c r="AE23" s="11">
        <v>1588663.9286896097</v>
      </c>
      <c r="AF23" s="11">
        <v>1609839.925607648</v>
      </c>
      <c r="AG23" s="11">
        <v>1662212.0959415515</v>
      </c>
      <c r="AH23" s="11">
        <v>1657228.6610452873</v>
      </c>
      <c r="AI23" s="11">
        <v>1677634.73767061</v>
      </c>
      <c r="AJ23" s="11">
        <v>1761938.0960940733</v>
      </c>
      <c r="AK23" s="11">
        <v>1795938.2477230751</v>
      </c>
      <c r="AL23" s="11">
        <v>1842945.0605999064</v>
      </c>
    </row>
    <row r="24" spans="1:38" x14ac:dyDescent="0.2">
      <c r="A24" s="9" t="s">
        <v>32</v>
      </c>
      <c r="B24" s="10" t="s">
        <v>33</v>
      </c>
      <c r="C24" s="11">
        <v>36795.798034725551</v>
      </c>
      <c r="D24" s="11">
        <v>47920.032360145357</v>
      </c>
      <c r="E24" s="11">
        <v>60090.307622129301</v>
      </c>
      <c r="F24" s="11">
        <v>75994.607242880593</v>
      </c>
      <c r="G24" s="11">
        <v>97743.846361539603</v>
      </c>
      <c r="H24" s="11">
        <v>126586.42057583322</v>
      </c>
      <c r="I24" s="11">
        <v>152642.03867102216</v>
      </c>
      <c r="J24" s="11">
        <v>192028.91591003694</v>
      </c>
      <c r="K24" s="11">
        <v>237690.44092386396</v>
      </c>
      <c r="L24" s="11">
        <v>288785.75283747585</v>
      </c>
      <c r="M24" s="11">
        <v>337888.43345890159</v>
      </c>
      <c r="N24" s="11">
        <v>394589.79008025216</v>
      </c>
      <c r="O24" s="11">
        <v>458373.16766490182</v>
      </c>
      <c r="P24" s="11">
        <v>522848.40527763037</v>
      </c>
      <c r="Q24" s="11">
        <v>597426.47956004529</v>
      </c>
      <c r="R24" s="11">
        <v>686515.06412184611</v>
      </c>
      <c r="S24" s="11">
        <v>798061.29579391412</v>
      </c>
      <c r="T24" s="11">
        <v>960707.23412937624</v>
      </c>
      <c r="U24" s="11">
        <v>1219214.6799529942</v>
      </c>
      <c r="V24" s="11">
        <v>1436673.6462640082</v>
      </c>
      <c r="W24" s="11">
        <v>1603756.0234008436</v>
      </c>
      <c r="X24" s="11">
        <v>1758908.5054720778</v>
      </c>
      <c r="Y24" s="11">
        <v>1935869.9438641898</v>
      </c>
      <c r="Z24" s="11">
        <v>2098338.9428233081</v>
      </c>
      <c r="AA24" s="11">
        <v>2317074.2291077301</v>
      </c>
      <c r="AB24" s="11">
        <v>2474028.0572531894</v>
      </c>
      <c r="AC24" s="11">
        <v>2627947.8091741232</v>
      </c>
      <c r="AD24" s="11">
        <v>2724957.2388713695</v>
      </c>
      <c r="AE24" s="11">
        <v>2949121.6036042115</v>
      </c>
      <c r="AF24" s="11">
        <v>2874774.1834501727</v>
      </c>
      <c r="AG24" s="11">
        <v>2945393.3034680495</v>
      </c>
      <c r="AH24" s="11">
        <v>3132967.6067627119</v>
      </c>
      <c r="AI24" s="11">
        <v>3250991.8137544543</v>
      </c>
      <c r="AJ24" s="11">
        <v>3379437.6483480744</v>
      </c>
      <c r="AK24" s="11">
        <v>3482571.6500798087</v>
      </c>
      <c r="AL24" s="11">
        <v>3620676.455752844</v>
      </c>
    </row>
    <row r="25" spans="1:38" x14ac:dyDescent="0.2">
      <c r="A25" s="9" t="s">
        <v>34</v>
      </c>
      <c r="B25" s="10" t="s">
        <v>35</v>
      </c>
      <c r="C25" s="11">
        <v>30975.642164117118</v>
      </c>
      <c r="D25" s="11">
        <v>37865.137952446232</v>
      </c>
      <c r="E25" s="11">
        <v>47752.238258406251</v>
      </c>
      <c r="F25" s="11">
        <v>64306.795613018498</v>
      </c>
      <c r="G25" s="11">
        <v>84155.608599133629</v>
      </c>
      <c r="H25" s="11">
        <v>101643.55920079016</v>
      </c>
      <c r="I25" s="11">
        <v>120552.77837299793</v>
      </c>
      <c r="J25" s="11">
        <v>150069.01432195134</v>
      </c>
      <c r="K25" s="11">
        <v>190153.73861498313</v>
      </c>
      <c r="L25" s="11">
        <v>219434.79426217507</v>
      </c>
      <c r="M25" s="11">
        <v>256762.54453837083</v>
      </c>
      <c r="N25" s="11">
        <v>303557.35372842371</v>
      </c>
      <c r="O25" s="11">
        <v>353204.81889618735</v>
      </c>
      <c r="P25" s="11">
        <v>410241.96979309706</v>
      </c>
      <c r="Q25" s="11">
        <v>477136.66441016045</v>
      </c>
      <c r="R25" s="11">
        <v>582082.06991849537</v>
      </c>
      <c r="S25" s="11">
        <v>690344.69045407767</v>
      </c>
      <c r="T25" s="11">
        <v>859604.24372188048</v>
      </c>
      <c r="U25" s="11">
        <v>1069309.7522454339</v>
      </c>
      <c r="V25" s="11">
        <v>1276645.3458080683</v>
      </c>
      <c r="W25" s="11">
        <v>1386026.388191299</v>
      </c>
      <c r="X25" s="11">
        <v>1498219.5120410044</v>
      </c>
      <c r="Y25" s="11">
        <v>1676426.5398209835</v>
      </c>
      <c r="Z25" s="11">
        <v>1833912.8095682873</v>
      </c>
      <c r="AA25" s="11">
        <v>1987167.7792491871</v>
      </c>
      <c r="AB25" s="11">
        <v>2098286.5824663024</v>
      </c>
      <c r="AC25" s="11">
        <v>2154933.196888892</v>
      </c>
      <c r="AD25" s="11">
        <v>2262138.0253772889</v>
      </c>
      <c r="AE25" s="11">
        <v>2449697.1793238949</v>
      </c>
      <c r="AF25" s="11">
        <v>2522499.8011340639</v>
      </c>
      <c r="AG25" s="11">
        <v>2705225.6195109463</v>
      </c>
      <c r="AH25" s="11">
        <v>2812120.9074776908</v>
      </c>
      <c r="AI25" s="11">
        <v>2900816.27049253</v>
      </c>
      <c r="AJ25" s="11">
        <v>3004789.6244101748</v>
      </c>
      <c r="AK25" s="11">
        <v>3212796.9582042778</v>
      </c>
      <c r="AL25" s="11">
        <v>3348778.3485984318</v>
      </c>
    </row>
    <row r="26" spans="1:38" x14ac:dyDescent="0.2">
      <c r="A26" s="9" t="s">
        <v>36</v>
      </c>
      <c r="B26" s="10" t="s">
        <v>37</v>
      </c>
      <c r="C26" s="11">
        <v>17665.880519620223</v>
      </c>
      <c r="D26" s="11">
        <v>22409.791654388897</v>
      </c>
      <c r="E26" s="11">
        <v>25122.476974100231</v>
      </c>
      <c r="F26" s="11">
        <v>27060.390991154738</v>
      </c>
      <c r="G26" s="11">
        <v>29830.773734718037</v>
      </c>
      <c r="H26" s="11">
        <v>30303.276663142045</v>
      </c>
      <c r="I26" s="11">
        <v>28943.85123927371</v>
      </c>
      <c r="J26" s="11">
        <v>26687.353211081758</v>
      </c>
      <c r="K26" s="11">
        <v>27218.787115122846</v>
      </c>
      <c r="L26" s="11">
        <v>30271.443475784581</v>
      </c>
      <c r="M26" s="11">
        <v>33754.009155231332</v>
      </c>
      <c r="N26" s="11">
        <v>39858.456427387951</v>
      </c>
      <c r="O26" s="11">
        <v>41223.513675352384</v>
      </c>
      <c r="P26" s="11">
        <v>46284.186267821584</v>
      </c>
      <c r="Q26" s="11">
        <v>54245.196574974456</v>
      </c>
      <c r="R26" s="11">
        <v>63815.757792949793</v>
      </c>
      <c r="S26" s="11">
        <v>74686.112075081663</v>
      </c>
      <c r="T26" s="11">
        <v>88848.588840254466</v>
      </c>
      <c r="U26" s="11">
        <v>99747.662862274039</v>
      </c>
      <c r="V26" s="11">
        <v>113941.48123595434</v>
      </c>
      <c r="W26" s="11">
        <v>127018.25036899376</v>
      </c>
      <c r="X26" s="11">
        <v>152005.90575692634</v>
      </c>
      <c r="Y26" s="11">
        <v>177027.49141690572</v>
      </c>
      <c r="Z26" s="11">
        <v>250385.18001943931</v>
      </c>
      <c r="AA26" s="11">
        <v>249741.86747346952</v>
      </c>
      <c r="AB26" s="11">
        <v>283504.11898673896</v>
      </c>
      <c r="AC26" s="11">
        <v>308326.42140250752</v>
      </c>
      <c r="AD26" s="11">
        <v>339401.35763564176</v>
      </c>
      <c r="AE26" s="11">
        <v>376331.0174005006</v>
      </c>
      <c r="AF26" s="11">
        <v>219134.98276177573</v>
      </c>
      <c r="AG26" s="11">
        <v>263554.73306279845</v>
      </c>
      <c r="AH26" s="11">
        <v>342143.59388316178</v>
      </c>
      <c r="AI26" s="11">
        <v>360349.7267563612</v>
      </c>
      <c r="AJ26" s="11">
        <v>380397.71277810668</v>
      </c>
      <c r="AK26" s="11">
        <v>406418.61277099274</v>
      </c>
      <c r="AL26" s="11">
        <v>438021.88112640643</v>
      </c>
    </row>
    <row r="27" spans="1:38" x14ac:dyDescent="0.2">
      <c r="A27" s="9" t="s">
        <v>38</v>
      </c>
      <c r="B27" s="10" t="s">
        <v>39</v>
      </c>
      <c r="C27" s="11">
        <v>3897.4326463526081</v>
      </c>
      <c r="D27" s="11">
        <v>5397.2904940046483</v>
      </c>
      <c r="E27" s="11">
        <v>6895.5188300535337</v>
      </c>
      <c r="F27" s="11">
        <v>8870.9007759544857</v>
      </c>
      <c r="G27" s="11">
        <v>12327.585813667793</v>
      </c>
      <c r="H27" s="11">
        <v>16812.652979174774</v>
      </c>
      <c r="I27" s="11">
        <v>22435.818085652634</v>
      </c>
      <c r="J27" s="11">
        <v>28528.966444960548</v>
      </c>
      <c r="K27" s="11">
        <v>38439.973316893585</v>
      </c>
      <c r="L27" s="11">
        <v>44173.963029486898</v>
      </c>
      <c r="M27" s="11">
        <v>51797.162466102447</v>
      </c>
      <c r="N27" s="11">
        <v>59184.191685899976</v>
      </c>
      <c r="O27" s="11">
        <v>64459.325348093909</v>
      </c>
      <c r="P27" s="11">
        <v>73246.218242085175</v>
      </c>
      <c r="Q27" s="11">
        <v>85190.814290598617</v>
      </c>
      <c r="R27" s="11">
        <v>102910.6755365563</v>
      </c>
      <c r="S27" s="11">
        <v>127397.03852592276</v>
      </c>
      <c r="T27" s="11">
        <v>147688.88975906547</v>
      </c>
      <c r="U27" s="11">
        <v>164712.5890977268</v>
      </c>
      <c r="V27" s="11">
        <v>184825.18298025598</v>
      </c>
      <c r="W27" s="11">
        <v>204891.21111804279</v>
      </c>
      <c r="X27" s="11">
        <v>225118.07173033318</v>
      </c>
      <c r="Y27" s="11">
        <v>310214.75583042286</v>
      </c>
      <c r="Z27" s="11">
        <v>316750.82026143261</v>
      </c>
      <c r="AA27" s="11">
        <v>338807.05465197581</v>
      </c>
      <c r="AB27" s="11">
        <v>370379.72021439113</v>
      </c>
      <c r="AC27" s="11">
        <v>420612.47926066164</v>
      </c>
      <c r="AD27" s="11">
        <v>504808.74681566824</v>
      </c>
      <c r="AE27" s="11">
        <v>511818.95313641249</v>
      </c>
      <c r="AF27" s="11">
        <v>462292.16169090621</v>
      </c>
      <c r="AG27" s="11">
        <v>518001.57829290029</v>
      </c>
      <c r="AH27" s="11">
        <v>553173.24635414977</v>
      </c>
      <c r="AI27" s="11">
        <v>567321.35121966095</v>
      </c>
      <c r="AJ27" s="11">
        <v>574819.22068170621</v>
      </c>
      <c r="AK27" s="11">
        <v>595558.73279267771</v>
      </c>
      <c r="AL27" s="11">
        <v>622249.40900969307</v>
      </c>
    </row>
    <row r="28" spans="1:38" x14ac:dyDescent="0.2">
      <c r="A28" s="9" t="s">
        <v>40</v>
      </c>
      <c r="B28" s="10" t="s">
        <v>41</v>
      </c>
      <c r="C28" s="11">
        <v>5033.3368808958312</v>
      </c>
      <c r="D28" s="11">
        <v>8023.7582012799412</v>
      </c>
      <c r="E28" s="11">
        <v>10524.357097318314</v>
      </c>
      <c r="F28" s="11">
        <v>14951.394725330409</v>
      </c>
      <c r="G28" s="11">
        <v>19221.363254043001</v>
      </c>
      <c r="H28" s="11">
        <v>25506.662477595346</v>
      </c>
      <c r="I28" s="11">
        <v>33287.288168379593</v>
      </c>
      <c r="J28" s="11">
        <v>42047.159502822804</v>
      </c>
      <c r="K28" s="11">
        <v>50367.754827510587</v>
      </c>
      <c r="L28" s="11">
        <v>57015.508617050189</v>
      </c>
      <c r="M28" s="11">
        <v>65467.282720272276</v>
      </c>
      <c r="N28" s="11">
        <v>73320.798457833691</v>
      </c>
      <c r="O28" s="11">
        <v>80956.871359860263</v>
      </c>
      <c r="P28" s="11">
        <v>90400.652994359145</v>
      </c>
      <c r="Q28" s="11">
        <v>104703.33714702194</v>
      </c>
      <c r="R28" s="11">
        <v>124609.63394748964</v>
      </c>
      <c r="S28" s="11">
        <v>149663.95034082219</v>
      </c>
      <c r="T28" s="11">
        <v>174104.70179675255</v>
      </c>
      <c r="U28" s="11">
        <v>193797.33688960201</v>
      </c>
      <c r="V28" s="11">
        <v>216464.28841911661</v>
      </c>
      <c r="W28" s="11">
        <v>257008.19857926841</v>
      </c>
      <c r="X28" s="11">
        <v>282337.98951154086</v>
      </c>
      <c r="Y28" s="11">
        <v>305575.70962193853</v>
      </c>
      <c r="Z28" s="11">
        <v>344160.54611985915</v>
      </c>
      <c r="AA28" s="11">
        <v>388044.98079962906</v>
      </c>
      <c r="AB28" s="11">
        <v>413467.74784063332</v>
      </c>
      <c r="AC28" s="11">
        <v>431681.21850252384</v>
      </c>
      <c r="AD28" s="11">
        <v>459988.81253996916</v>
      </c>
      <c r="AE28" s="11">
        <v>474474.38963122293</v>
      </c>
      <c r="AF28" s="11">
        <v>444153.4057281409</v>
      </c>
      <c r="AG28" s="11">
        <v>477251.21092212445</v>
      </c>
      <c r="AH28" s="11">
        <v>523793.88336785533</v>
      </c>
      <c r="AI28" s="11">
        <v>527605.40875383839</v>
      </c>
      <c r="AJ28" s="11">
        <v>534046.99174390174</v>
      </c>
      <c r="AK28" s="11">
        <v>554628.23578737164</v>
      </c>
      <c r="AL28" s="11">
        <v>580857.84275680303</v>
      </c>
    </row>
    <row r="29" spans="1:38" ht="18.75" customHeight="1" x14ac:dyDescent="0.2">
      <c r="A29" s="12"/>
      <c r="B29" s="13" t="s">
        <v>72</v>
      </c>
      <c r="C29" s="12">
        <f>SUM(C9:C28)</f>
        <v>811544.13065497647</v>
      </c>
      <c r="D29" s="12">
        <f t="shared" ref="D29:AE29" si="0">SUM(D9:D28)</f>
        <v>1050066.6087476923</v>
      </c>
      <c r="E29" s="12">
        <f t="shared" si="0"/>
        <v>1252733.3209879366</v>
      </c>
      <c r="F29" s="12">
        <f t="shared" si="0"/>
        <v>1511708.4962123178</v>
      </c>
      <c r="G29" s="12">
        <f t="shared" si="0"/>
        <v>1904817.9338234805</v>
      </c>
      <c r="H29" s="12">
        <f t="shared" si="0"/>
        <v>2208915.2972833109</v>
      </c>
      <c r="I29" s="12">
        <f t="shared" si="0"/>
        <v>2677100.0383418002</v>
      </c>
      <c r="J29" s="12">
        <f t="shared" si="0"/>
        <v>3221767.1122337538</v>
      </c>
      <c r="K29" s="12">
        <f t="shared" si="0"/>
        <v>3708075.465019438</v>
      </c>
      <c r="L29" s="12">
        <f t="shared" si="0"/>
        <v>4191052.5515582548</v>
      </c>
      <c r="M29" s="12">
        <f t="shared" si="0"/>
        <v>4743750.1816492137</v>
      </c>
      <c r="N29" s="12">
        <f t="shared" si="0"/>
        <v>5395717.4469130589</v>
      </c>
      <c r="O29" s="12">
        <f t="shared" si="0"/>
        <v>6251567.9477179106</v>
      </c>
      <c r="P29" s="12">
        <f t="shared" si="0"/>
        <v>7401978.4700751556</v>
      </c>
      <c r="Q29" s="12">
        <f t="shared" si="0"/>
        <v>8684770.7819930464</v>
      </c>
      <c r="R29" s="12">
        <f t="shared" si="0"/>
        <v>10490019.077570179</v>
      </c>
      <c r="S29" s="12">
        <f t="shared" si="0"/>
        <v>12470286.31912167</v>
      </c>
      <c r="T29" s="12">
        <f t="shared" si="0"/>
        <v>14580940.747436499</v>
      </c>
      <c r="U29" s="12">
        <f t="shared" si="0"/>
        <v>16151214.734272996</v>
      </c>
      <c r="V29" s="12">
        <f t="shared" si="0"/>
        <v>18161593.754095286</v>
      </c>
      <c r="W29" s="12">
        <f t="shared" si="0"/>
        <v>19757809.842846289</v>
      </c>
      <c r="X29" s="12">
        <f t="shared" si="0"/>
        <v>21762808.586888511</v>
      </c>
      <c r="Y29" s="12">
        <f t="shared" si="0"/>
        <v>23349213.835709363</v>
      </c>
      <c r="Z29" s="12">
        <f t="shared" si="0"/>
        <v>25733979.09591962</v>
      </c>
      <c r="AA29" s="12">
        <f t="shared" si="0"/>
        <v>27762675.444119923</v>
      </c>
      <c r="AB29" s="12">
        <f t="shared" si="0"/>
        <v>29498060.197062451</v>
      </c>
      <c r="AC29" s="12">
        <f t="shared" si="0"/>
        <v>31718871.592282992</v>
      </c>
      <c r="AD29" s="12">
        <f t="shared" si="0"/>
        <v>33390175.69771089</v>
      </c>
      <c r="AE29" s="12">
        <f t="shared" si="0"/>
        <v>35047969.186160833</v>
      </c>
      <c r="AF29" s="12">
        <f t="shared" ref="AF29:AG29" si="1">SUM(AF9:AF28)</f>
        <v>33920318.146724805</v>
      </c>
      <c r="AG29" s="12">
        <f t="shared" si="1"/>
        <v>37121434.154491909</v>
      </c>
      <c r="AH29" s="12">
        <v>41256416.789292641</v>
      </c>
      <c r="AI29" s="12">
        <v>43413500.394966662</v>
      </c>
      <c r="AJ29" s="12">
        <v>45212541.556312159</v>
      </c>
      <c r="AK29" s="12">
        <v>47672411.171875946</v>
      </c>
      <c r="AL29" s="12">
        <v>50407380.769643158</v>
      </c>
    </row>
    <row r="30" spans="1:38" ht="18.75" customHeight="1" x14ac:dyDescent="0.2">
      <c r="A30" s="12"/>
      <c r="B30" s="14" t="s">
        <v>73</v>
      </c>
      <c r="C30" s="12">
        <f>+'Gasto - Nominal'!B21</f>
        <v>69495.951345970127</v>
      </c>
      <c r="D30" s="12">
        <f>+'Gasto - Nominal'!C21</f>
        <v>101851.26501038138</v>
      </c>
      <c r="E30" s="12">
        <f>+'Gasto - Nominal'!D21</f>
        <v>109679.06656122072</v>
      </c>
      <c r="F30" s="12">
        <f>+'Gasto - Nominal'!E21</f>
        <v>135416.18667620653</v>
      </c>
      <c r="G30" s="12">
        <f>+'Gasto - Nominal'!F21</f>
        <v>175044.95311492789</v>
      </c>
      <c r="H30" s="12">
        <f>+'Gasto - Nominal'!G21</f>
        <v>216810.25814113434</v>
      </c>
      <c r="I30" s="12">
        <f>+'Gasto - Nominal'!H21</f>
        <v>257056.47579430792</v>
      </c>
      <c r="J30" s="12">
        <f>+'Gasto - Nominal'!I21</f>
        <v>297686.67469599954</v>
      </c>
      <c r="K30" s="12">
        <f>+'Gasto - Nominal'!J21</f>
        <v>364254.7351529905</v>
      </c>
      <c r="L30" s="12">
        <f>+'Gasto - Nominal'!K21</f>
        <v>435997.97391555575</v>
      </c>
      <c r="M30" s="12">
        <f>+'Gasto - Nominal'!L21</f>
        <v>510334.27257548069</v>
      </c>
      <c r="N30" s="12">
        <f>+'Gasto - Nominal'!M21</f>
        <v>569673.81276277977</v>
      </c>
      <c r="O30" s="12">
        <f>+'Gasto - Nominal'!N21</f>
        <v>633992.09601946105</v>
      </c>
      <c r="P30" s="12">
        <f>+'Gasto - Nominal'!O21</f>
        <v>748159.33096861769</v>
      </c>
      <c r="Q30" s="12">
        <f>+'Gasto - Nominal'!P21</f>
        <v>892251.44486737356</v>
      </c>
      <c r="R30" s="12">
        <f>+'Gasto - Nominal'!Q21</f>
        <v>1123300.9132358816</v>
      </c>
      <c r="S30" s="12">
        <f>+'Gasto - Nominal'!R21</f>
        <v>1418766.5920145761</v>
      </c>
      <c r="T30" s="12">
        <f>+'Gasto - Nominal'!S21</f>
        <v>1628033.9510758522</v>
      </c>
      <c r="U30" s="12">
        <f>+'Gasto - Nominal'!T21</f>
        <v>1474933.0105230229</v>
      </c>
      <c r="V30" s="12">
        <f>+'Gasto - Nominal'!U21</f>
        <v>1640416.8386122712</v>
      </c>
      <c r="W30" s="12">
        <f>+'Gasto - Nominal'!V21</f>
        <v>1865714.7136345529</v>
      </c>
      <c r="X30" s="12">
        <f>+'Gasto - Nominal'!W21</f>
        <v>1990059.9824026846</v>
      </c>
      <c r="Y30" s="12">
        <f>+'Gasto - Nominal'!X21</f>
        <v>2113740.8036433747</v>
      </c>
      <c r="Z30" s="12">
        <f>+'Gasto - Nominal'!Y21</f>
        <v>2267348.524551359</v>
      </c>
      <c r="AA30" s="12">
        <f>+'Gasto - Nominal'!Z21</f>
        <v>2409243.4195985086</v>
      </c>
      <c r="AB30" s="12">
        <f>+'Gasto - Nominal'!AA21</f>
        <v>2558228.0149855418</v>
      </c>
      <c r="AC30" s="12">
        <f>+'Gasto - Nominal'!AB21</f>
        <v>2624775.9053222486</v>
      </c>
      <c r="AD30" s="12">
        <f>+'Gasto - Nominal'!AC21</f>
        <v>2624543.0102930721</v>
      </c>
      <c r="AE30" s="12">
        <f>+'Gasto - Nominal'!AD21</f>
        <v>2784180.5979270223</v>
      </c>
      <c r="AF30" s="12">
        <f>+'Gasto - Nominal'!AE21</f>
        <v>2574927.9350346285</v>
      </c>
      <c r="AG30" s="12">
        <f>+'Gasto - Nominal'!AF21</f>
        <v>3205191.7814327101</v>
      </c>
      <c r="AH30" s="12">
        <v>3553613.7820566143</v>
      </c>
      <c r="AI30" s="12">
        <v>3645771.7673134226</v>
      </c>
      <c r="AJ30" s="12">
        <v>3903393.1863227882</v>
      </c>
      <c r="AK30" s="12">
        <v>4011747.6922126273</v>
      </c>
      <c r="AL30" s="12">
        <v>4217715.1511368519</v>
      </c>
    </row>
    <row r="31" spans="1:38" ht="18.75" customHeight="1" x14ac:dyDescent="0.2">
      <c r="A31" s="12"/>
      <c r="B31" s="13" t="s">
        <v>67</v>
      </c>
      <c r="C31" s="12">
        <f>+C29+C30</f>
        <v>881040.08200094663</v>
      </c>
      <c r="D31" s="12">
        <f t="shared" ref="D31:AE31" si="2">+D29+D30</f>
        <v>1151917.8737580737</v>
      </c>
      <c r="E31" s="12">
        <f t="shared" si="2"/>
        <v>1362412.3875491573</v>
      </c>
      <c r="F31" s="12">
        <f t="shared" si="2"/>
        <v>1647124.6828885244</v>
      </c>
      <c r="G31" s="12">
        <f t="shared" si="2"/>
        <v>2079862.8869384085</v>
      </c>
      <c r="H31" s="12">
        <f t="shared" si="2"/>
        <v>2425725.5554244453</v>
      </c>
      <c r="I31" s="12">
        <f t="shared" si="2"/>
        <v>2934156.5141361081</v>
      </c>
      <c r="J31" s="12">
        <f t="shared" si="2"/>
        <v>3519453.7869297531</v>
      </c>
      <c r="K31" s="12">
        <f t="shared" si="2"/>
        <v>4072330.2001724285</v>
      </c>
      <c r="L31" s="12">
        <f t="shared" si="2"/>
        <v>4627050.5254738107</v>
      </c>
      <c r="M31" s="12">
        <f t="shared" si="2"/>
        <v>5254084.4542246945</v>
      </c>
      <c r="N31" s="12">
        <f t="shared" si="2"/>
        <v>5965391.259675839</v>
      </c>
      <c r="O31" s="12">
        <f t="shared" si="2"/>
        <v>6885560.0437373715</v>
      </c>
      <c r="P31" s="12">
        <f t="shared" si="2"/>
        <v>8150137.8010437731</v>
      </c>
      <c r="Q31" s="12">
        <f t="shared" si="2"/>
        <v>9577022.2268604208</v>
      </c>
      <c r="R31" s="12">
        <f t="shared" si="2"/>
        <v>11613319.990806062</v>
      </c>
      <c r="S31" s="12">
        <f t="shared" si="2"/>
        <v>13889052.911136245</v>
      </c>
      <c r="T31" s="12">
        <f t="shared" si="2"/>
        <v>16208974.698512351</v>
      </c>
      <c r="U31" s="12">
        <f t="shared" si="2"/>
        <v>17626147.744796019</v>
      </c>
      <c r="V31" s="12">
        <f t="shared" si="2"/>
        <v>19802010.592707556</v>
      </c>
      <c r="W31" s="12">
        <f t="shared" si="2"/>
        <v>21623524.556480844</v>
      </c>
      <c r="X31" s="12">
        <f t="shared" si="2"/>
        <v>23752868.569291197</v>
      </c>
      <c r="Y31" s="12">
        <f t="shared" si="2"/>
        <v>25462954.639352739</v>
      </c>
      <c r="Z31" s="12">
        <f t="shared" si="2"/>
        <v>28001327.620470978</v>
      </c>
      <c r="AA31" s="12">
        <f t="shared" si="2"/>
        <v>30171918.863718431</v>
      </c>
      <c r="AB31" s="12">
        <f t="shared" si="2"/>
        <v>32056288.212047994</v>
      </c>
      <c r="AC31" s="12">
        <f t="shared" si="2"/>
        <v>34343647.497605242</v>
      </c>
      <c r="AD31" s="12">
        <f t="shared" si="2"/>
        <v>36014718.708003961</v>
      </c>
      <c r="AE31" s="12">
        <f t="shared" si="2"/>
        <v>37832149.784087852</v>
      </c>
      <c r="AF31" s="12">
        <f t="shared" ref="AF31:AG31" si="3">+AF29+AF30</f>
        <v>36495246.08175943</v>
      </c>
      <c r="AG31" s="12">
        <f t="shared" si="3"/>
        <v>40326625.935924619</v>
      </c>
      <c r="AH31" s="12">
        <v>44810030.571349256</v>
      </c>
      <c r="AI31" s="12">
        <v>47059272.162280083</v>
      </c>
      <c r="AJ31" s="12">
        <v>49115934.742634945</v>
      </c>
      <c r="AK31" s="12">
        <v>51684158.864088573</v>
      </c>
      <c r="AL31" s="12">
        <v>54625095.920780011</v>
      </c>
    </row>
    <row r="33" spans="1:35" ht="14.25" x14ac:dyDescent="0.2">
      <c r="A33" s="15" t="s">
        <v>83</v>
      </c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ht="35.25" customHeight="1" x14ac:dyDescent="0.2">
      <c r="A34" s="17" t="s">
        <v>84</v>
      </c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</row>
    <row r="35" spans="1:35" x14ac:dyDescent="0.2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7" spans="1:35" x14ac:dyDescent="0.2"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</sheetData>
  <mergeCells count="2">
    <mergeCell ref="A33:B33"/>
    <mergeCell ref="A34:B34"/>
  </mergeCells>
  <phoneticPr fontId="3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8C1A-320E-417F-B32F-66AEEB201641}">
  <sheetPr>
    <tabColor rgb="FF002060"/>
  </sheetPr>
  <dimension ref="A1:AL152"/>
  <sheetViews>
    <sheetView showGridLines="0" zoomScaleNormal="100" workbookViewId="0">
      <pane xSplit="2" ySplit="9" topLeftCell="AE132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11.140625" style="3" customWidth="1"/>
    <col min="2" max="2" width="92.28515625" style="3" customWidth="1"/>
    <col min="3" max="3" width="9.5703125" style="3" bestFit="1" customWidth="1"/>
    <col min="4" max="17" width="11.42578125" style="3" bestFit="1" customWidth="1"/>
    <col min="18" max="32" width="12.7109375" style="3" bestFit="1" customWidth="1"/>
    <col min="33" max="33" width="13.28515625" style="3" bestFit="1" customWidth="1"/>
    <col min="34" max="38" width="12.7109375" style="3" bestFit="1" customWidth="1"/>
    <col min="39" max="16384" width="11.42578125" style="3"/>
  </cols>
  <sheetData>
    <row r="1" spans="1:38" x14ac:dyDescent="0.2">
      <c r="A1" s="2"/>
    </row>
    <row r="2" spans="1:38" x14ac:dyDescent="0.2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8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8" x14ac:dyDescent="0.2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8" x14ac:dyDescent="0.2">
      <c r="A5" s="4" t="s">
        <v>87</v>
      </c>
    </row>
    <row r="6" spans="1:38" x14ac:dyDescent="0.2">
      <c r="A6" s="5" t="s">
        <v>68</v>
      </c>
      <c r="AE6" s="16"/>
      <c r="AF6" s="16"/>
      <c r="AG6" s="24"/>
      <c r="AH6" s="33"/>
      <c r="AI6" s="33"/>
      <c r="AJ6" s="33"/>
      <c r="AK6" s="33"/>
      <c r="AL6" s="33"/>
    </row>
    <row r="7" spans="1:38" x14ac:dyDescent="0.2">
      <c r="A7" s="2"/>
      <c r="AE7" s="16"/>
      <c r="AF7" s="16"/>
      <c r="AG7" s="16"/>
    </row>
    <row r="8" spans="1:38" ht="29.25" customHeight="1" x14ac:dyDescent="0.2">
      <c r="A8" s="25" t="s">
        <v>57</v>
      </c>
      <c r="B8" s="7"/>
      <c r="C8" s="8">
        <v>1991</v>
      </c>
      <c r="D8" s="8">
        <v>1992</v>
      </c>
      <c r="E8" s="8">
        <v>1993</v>
      </c>
      <c r="F8" s="8">
        <v>1994</v>
      </c>
      <c r="G8" s="8">
        <v>1995</v>
      </c>
      <c r="H8" s="8">
        <v>1996</v>
      </c>
      <c r="I8" s="8">
        <v>1997</v>
      </c>
      <c r="J8" s="8">
        <v>1998</v>
      </c>
      <c r="K8" s="8">
        <v>1999</v>
      </c>
      <c r="L8" s="8">
        <v>2000</v>
      </c>
      <c r="M8" s="8">
        <v>2001</v>
      </c>
      <c r="N8" s="8">
        <v>2002</v>
      </c>
      <c r="O8" s="8">
        <v>2003</v>
      </c>
      <c r="P8" s="8">
        <v>2004</v>
      </c>
      <c r="Q8" s="8">
        <v>2005</v>
      </c>
      <c r="R8" s="8">
        <v>2006</v>
      </c>
      <c r="S8" s="8">
        <v>2007</v>
      </c>
      <c r="T8" s="8">
        <v>2008</v>
      </c>
      <c r="U8" s="8">
        <v>2009</v>
      </c>
      <c r="V8" s="8">
        <v>2010</v>
      </c>
      <c r="W8" s="8">
        <v>2011</v>
      </c>
      <c r="X8" s="8">
        <v>2012</v>
      </c>
      <c r="Y8" s="8">
        <v>2013</v>
      </c>
      <c r="Z8" s="8">
        <v>2014</v>
      </c>
      <c r="AA8" s="8">
        <v>2015</v>
      </c>
      <c r="AB8" s="8">
        <v>2016</v>
      </c>
      <c r="AC8" s="8">
        <v>2017</v>
      </c>
      <c r="AD8" s="8">
        <v>2018</v>
      </c>
      <c r="AE8" s="8">
        <v>2019</v>
      </c>
      <c r="AF8" s="8">
        <v>2020</v>
      </c>
      <c r="AG8" s="8">
        <v>2021</v>
      </c>
      <c r="AH8" s="8" t="s">
        <v>78</v>
      </c>
      <c r="AI8" s="8" t="s">
        <v>79</v>
      </c>
      <c r="AJ8" s="8" t="s">
        <v>80</v>
      </c>
      <c r="AK8" s="8" t="s">
        <v>81</v>
      </c>
      <c r="AL8" s="8" t="s">
        <v>82</v>
      </c>
    </row>
    <row r="9" spans="1:38" ht="29.25" customHeight="1" thickBot="1" x14ac:dyDescent="0.25">
      <c r="A9" s="26"/>
      <c r="B9" s="27" t="s">
        <v>89</v>
      </c>
      <c r="C9" s="27">
        <v>881040.08200094686</v>
      </c>
      <c r="D9" s="27">
        <v>1151917.8737580737</v>
      </c>
      <c r="E9" s="27">
        <v>1362412.3875491568</v>
      </c>
      <c r="F9" s="27">
        <v>1647124.6828885239</v>
      </c>
      <c r="G9" s="27">
        <v>2079862.8869384085</v>
      </c>
      <c r="H9" s="27">
        <v>2425725.5554244448</v>
      </c>
      <c r="I9" s="27">
        <v>2934156.5151361064</v>
      </c>
      <c r="J9" s="27">
        <v>3519453.7879297538</v>
      </c>
      <c r="K9" s="27">
        <v>4072330.2011724296</v>
      </c>
      <c r="L9" s="27">
        <v>4627050.5264738109</v>
      </c>
      <c r="M9" s="27">
        <v>5254084.4542246945</v>
      </c>
      <c r="N9" s="27">
        <v>5965391.2596758399</v>
      </c>
      <c r="O9" s="27">
        <v>6885560.0437373696</v>
      </c>
      <c r="P9" s="27">
        <v>8150137.801043774</v>
      </c>
      <c r="Q9" s="27">
        <v>9577022.2268604226</v>
      </c>
      <c r="R9" s="27">
        <v>11613319.990806064</v>
      </c>
      <c r="S9" s="27">
        <v>13889052.911136245</v>
      </c>
      <c r="T9" s="27">
        <v>16208974.698512353</v>
      </c>
      <c r="U9" s="27">
        <v>17626147.744796015</v>
      </c>
      <c r="V9" s="27">
        <v>19802010.592707559</v>
      </c>
      <c r="W9" s="27">
        <v>21623524.556480844</v>
      </c>
      <c r="X9" s="27">
        <v>23752868.570291188</v>
      </c>
      <c r="Y9" s="27">
        <v>25462954.639352746</v>
      </c>
      <c r="Z9" s="27">
        <v>28001327.620470975</v>
      </c>
      <c r="AA9" s="27">
        <v>30171918.863718424</v>
      </c>
      <c r="AB9" s="27">
        <v>32056288.212047998</v>
      </c>
      <c r="AC9" s="27">
        <v>34343647.497605242</v>
      </c>
      <c r="AD9" s="27">
        <v>36014718.708003975</v>
      </c>
      <c r="AE9" s="27">
        <v>37832149.784087859</v>
      </c>
      <c r="AF9" s="27">
        <v>36495246.079695433</v>
      </c>
      <c r="AG9" s="27">
        <v>40326625.935924627</v>
      </c>
      <c r="AH9" s="27">
        <v>44810030.571349256</v>
      </c>
      <c r="AI9" s="27">
        <v>47059272.162280083</v>
      </c>
      <c r="AJ9" s="27">
        <v>49115934.742634945</v>
      </c>
      <c r="AK9" s="27">
        <v>51684158.864088573</v>
      </c>
      <c r="AL9" s="27">
        <v>54625095.920780003</v>
      </c>
    </row>
    <row r="10" spans="1:38" ht="15" thickTop="1" x14ac:dyDescent="0.2">
      <c r="A10" s="12" t="s">
        <v>58</v>
      </c>
      <c r="B10" s="19" t="s">
        <v>90</v>
      </c>
      <c r="C10" s="19">
        <v>316023.17361986724</v>
      </c>
      <c r="D10" s="19">
        <v>411961.7461511158</v>
      </c>
      <c r="E10" s="19">
        <v>504507.07866743713</v>
      </c>
      <c r="F10" s="19">
        <v>612927.39602674125</v>
      </c>
      <c r="G10" s="19">
        <v>755717.28126211092</v>
      </c>
      <c r="H10" s="19">
        <v>887813.65144345618</v>
      </c>
      <c r="I10" s="19">
        <v>1061862.1212612453</v>
      </c>
      <c r="J10" s="19">
        <v>1280021.0457960132</v>
      </c>
      <c r="K10" s="19">
        <v>1523937.2312958993</v>
      </c>
      <c r="L10" s="19">
        <v>1729864.2401352155</v>
      </c>
      <c r="M10" s="19">
        <v>1992387.7819493571</v>
      </c>
      <c r="N10" s="19">
        <v>2253545.8997494909</v>
      </c>
      <c r="O10" s="19">
        <v>2546771.8833360611</v>
      </c>
      <c r="P10" s="19">
        <v>2915504.7989733201</v>
      </c>
      <c r="Q10" s="19">
        <v>3400142.5766629525</v>
      </c>
      <c r="R10" s="19">
        <v>4076908.3817160144</v>
      </c>
      <c r="S10" s="19">
        <v>4866944.738018455</v>
      </c>
      <c r="T10" s="19">
        <v>5732976.9375646366</v>
      </c>
      <c r="U10" s="19">
        <v>6518585.8539253129</v>
      </c>
      <c r="V10" s="19">
        <v>7449886.0735440161</v>
      </c>
      <c r="W10" s="19">
        <v>8262559.2694157241</v>
      </c>
      <c r="X10" s="19">
        <v>9139716.1389670465</v>
      </c>
      <c r="Y10" s="19">
        <v>9904219.5467570014</v>
      </c>
      <c r="Z10" s="19">
        <v>10765079.533671705</v>
      </c>
      <c r="AA10" s="19">
        <v>11653781.570746215</v>
      </c>
      <c r="AB10" s="19">
        <v>12255139.307125308</v>
      </c>
      <c r="AC10" s="19">
        <v>12689190.252175346</v>
      </c>
      <c r="AD10" s="19">
        <v>13585001.585290194</v>
      </c>
      <c r="AE10" s="19">
        <v>14280070.435719568</v>
      </c>
      <c r="AF10" s="19">
        <v>14149521.729262155</v>
      </c>
      <c r="AG10" s="19">
        <v>14916365.365793349</v>
      </c>
      <c r="AH10" s="19">
        <v>16204715.260462271</v>
      </c>
      <c r="AI10" s="19">
        <v>17535388.653021157</v>
      </c>
      <c r="AJ10" s="19">
        <v>18552441.194896385</v>
      </c>
      <c r="AK10" s="19">
        <v>19551648.633848686</v>
      </c>
      <c r="AL10" s="19">
        <v>20678705.607706279</v>
      </c>
    </row>
    <row r="11" spans="1:38" x14ac:dyDescent="0.2">
      <c r="A11" s="28" t="s">
        <v>0</v>
      </c>
      <c r="B11" s="29" t="s">
        <v>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>
        <v>0</v>
      </c>
      <c r="AF11" s="11">
        <v>0</v>
      </c>
      <c r="AG11" s="11"/>
    </row>
    <row r="12" spans="1:38" x14ac:dyDescent="0.2">
      <c r="A12" s="9" t="s">
        <v>2</v>
      </c>
      <c r="B12" s="10" t="s">
        <v>3</v>
      </c>
      <c r="C12" s="11">
        <v>37878.37344344295</v>
      </c>
      <c r="D12" s="11">
        <v>45195.044203970923</v>
      </c>
      <c r="E12" s="11">
        <v>53656.64527009958</v>
      </c>
      <c r="F12" s="11">
        <v>60934.944174913799</v>
      </c>
      <c r="G12" s="11">
        <v>76364.032652003792</v>
      </c>
      <c r="H12" s="11">
        <v>93419.145987313619</v>
      </c>
      <c r="I12" s="11">
        <v>109581.3387409717</v>
      </c>
      <c r="J12" s="11">
        <v>125083.85148464919</v>
      </c>
      <c r="K12" s="11">
        <v>147617.52332635451</v>
      </c>
      <c r="L12" s="11">
        <v>155760.74777383555</v>
      </c>
      <c r="M12" s="11">
        <v>165622.02482089642</v>
      </c>
      <c r="N12" s="11">
        <v>169752.18069230163</v>
      </c>
      <c r="O12" s="11">
        <v>185017.03678943156</v>
      </c>
      <c r="P12" s="11">
        <v>198895.28539313091</v>
      </c>
      <c r="Q12" s="11">
        <v>219826.61993721555</v>
      </c>
      <c r="R12" s="11">
        <v>254704.64150743841</v>
      </c>
      <c r="S12" s="11">
        <v>322096.71942185267</v>
      </c>
      <c r="T12" s="11">
        <v>304395.73535804922</v>
      </c>
      <c r="U12" s="11">
        <v>328997.81463201455</v>
      </c>
      <c r="V12" s="11">
        <v>364264.99326984509</v>
      </c>
      <c r="W12" s="11">
        <v>391172.67656026938</v>
      </c>
      <c r="X12" s="11">
        <v>417557.6658812887</v>
      </c>
      <c r="Y12" s="11">
        <v>446593.32923402451</v>
      </c>
      <c r="Z12" s="11">
        <v>486187.34672555863</v>
      </c>
      <c r="AA12" s="11">
        <v>487702.3820027684</v>
      </c>
      <c r="AB12" s="11">
        <v>525407.29038410424</v>
      </c>
      <c r="AC12" s="11">
        <v>545209.97893313644</v>
      </c>
      <c r="AD12" s="11">
        <v>590700.75865539268</v>
      </c>
      <c r="AE12" s="11">
        <v>587423.44482841145</v>
      </c>
      <c r="AF12" s="11">
        <v>600589.56166528235</v>
      </c>
      <c r="AG12" s="11">
        <v>623308.49429578439</v>
      </c>
    </row>
    <row r="13" spans="1:38" x14ac:dyDescent="0.2">
      <c r="A13" s="9" t="s">
        <v>4</v>
      </c>
      <c r="B13" s="10" t="s">
        <v>5</v>
      </c>
      <c r="C13" s="11">
        <v>409.32012038968651</v>
      </c>
      <c r="D13" s="11">
        <v>577.48213572601685</v>
      </c>
      <c r="E13" s="11">
        <v>616.50717519247257</v>
      </c>
      <c r="F13" s="11">
        <v>794.9430741391418</v>
      </c>
      <c r="G13" s="11">
        <v>913.92602692796481</v>
      </c>
      <c r="H13" s="11">
        <v>1044.0703804018144</v>
      </c>
      <c r="I13" s="11">
        <v>1381.4315053127409</v>
      </c>
      <c r="J13" s="11">
        <v>1750.0880774147738</v>
      </c>
      <c r="K13" s="11">
        <v>1804.0803374473126</v>
      </c>
      <c r="L13" s="11">
        <v>2131.7142920699748</v>
      </c>
      <c r="M13" s="11">
        <v>2541.7444557230888</v>
      </c>
      <c r="N13" s="11">
        <v>2681.4640128285932</v>
      </c>
      <c r="O13" s="11">
        <v>3085.1653504262918</v>
      </c>
      <c r="P13" s="11">
        <v>3689.2428678491856</v>
      </c>
      <c r="Q13" s="11">
        <v>4697.8233769711114</v>
      </c>
      <c r="R13" s="11">
        <v>7007.4038309252264</v>
      </c>
      <c r="S13" s="11">
        <v>7406.2338355761731</v>
      </c>
      <c r="T13" s="11">
        <v>7463.7085661897836</v>
      </c>
      <c r="U13" s="11">
        <v>7263.8238791238391</v>
      </c>
      <c r="V13" s="11">
        <v>7399.1093698644963</v>
      </c>
      <c r="W13" s="11">
        <v>7676.5421979796893</v>
      </c>
      <c r="X13" s="11">
        <v>8697.4947543102153</v>
      </c>
      <c r="Y13" s="11">
        <v>9584.5593135934269</v>
      </c>
      <c r="Z13" s="11">
        <v>10132.850231019873</v>
      </c>
      <c r="AA13" s="11">
        <v>11727.899906526327</v>
      </c>
      <c r="AB13" s="11">
        <v>12184.139904138039</v>
      </c>
      <c r="AC13" s="11">
        <v>12758.242316857726</v>
      </c>
      <c r="AD13" s="11">
        <v>13840.570707306813</v>
      </c>
      <c r="AE13" s="11">
        <v>13873.396455948372</v>
      </c>
      <c r="AF13" s="11">
        <v>14005.623505908588</v>
      </c>
      <c r="AG13" s="11">
        <v>15673.035484655433</v>
      </c>
    </row>
    <row r="14" spans="1:38" x14ac:dyDescent="0.2">
      <c r="A14" s="9" t="s">
        <v>6</v>
      </c>
      <c r="B14" s="10" t="s">
        <v>7</v>
      </c>
      <c r="C14" s="11">
        <v>60408.136709354367</v>
      </c>
      <c r="D14" s="11">
        <v>82986.62206748531</v>
      </c>
      <c r="E14" s="11">
        <v>100002.19470265947</v>
      </c>
      <c r="F14" s="11">
        <v>117932.39168988114</v>
      </c>
      <c r="G14" s="11">
        <v>145558.79960500388</v>
      </c>
      <c r="H14" s="11">
        <v>172238.20657901093</v>
      </c>
      <c r="I14" s="11">
        <v>218904.49942151751</v>
      </c>
      <c r="J14" s="11">
        <v>256732.67046069575</v>
      </c>
      <c r="K14" s="11">
        <v>281261.25500073482</v>
      </c>
      <c r="L14" s="11">
        <v>304313.73042806116</v>
      </c>
      <c r="M14" s="11">
        <v>332870.57672140398</v>
      </c>
      <c r="N14" s="11">
        <v>354652.78318543133</v>
      </c>
      <c r="O14" s="11">
        <v>390469.95132341021</v>
      </c>
      <c r="P14" s="11">
        <v>435907.57796264632</v>
      </c>
      <c r="Q14" s="11">
        <v>514678.63749764289</v>
      </c>
      <c r="R14" s="11">
        <v>587108.04739370698</v>
      </c>
      <c r="S14" s="11">
        <v>671051.36747517448</v>
      </c>
      <c r="T14" s="11">
        <v>727773.96125244233</v>
      </c>
      <c r="U14" s="11">
        <v>722493.17174144858</v>
      </c>
      <c r="V14" s="11">
        <v>813223.07547971641</v>
      </c>
      <c r="W14" s="11">
        <v>882793.10621164297</v>
      </c>
      <c r="X14" s="11">
        <v>978145.39109664958</v>
      </c>
      <c r="Y14" s="11">
        <v>1040372.6055553734</v>
      </c>
      <c r="Z14" s="11">
        <v>1112051.3509984592</v>
      </c>
      <c r="AA14" s="11">
        <v>1128441.4515753463</v>
      </c>
      <c r="AB14" s="11">
        <v>1179734.2441255257</v>
      </c>
      <c r="AC14" s="11">
        <v>1275059.3978397581</v>
      </c>
      <c r="AD14" s="11">
        <v>1322937.9983078474</v>
      </c>
      <c r="AE14" s="11">
        <v>1392512.8233761347</v>
      </c>
      <c r="AF14" s="11">
        <v>1459359.8539248519</v>
      </c>
      <c r="AG14" s="11">
        <v>1553193.3781197853</v>
      </c>
    </row>
    <row r="15" spans="1:38" x14ac:dyDescent="0.2">
      <c r="A15" s="9" t="s">
        <v>8</v>
      </c>
      <c r="B15" s="10" t="s">
        <v>9</v>
      </c>
      <c r="C15" s="11">
        <v>3210.2561299999998</v>
      </c>
      <c r="D15" s="11">
        <v>4516.1369512050533</v>
      </c>
      <c r="E15" s="11">
        <v>6216.2436170037981</v>
      </c>
      <c r="F15" s="11">
        <v>9414.3786158171806</v>
      </c>
      <c r="G15" s="11">
        <v>11125.420071846434</v>
      </c>
      <c r="H15" s="11">
        <v>11706.126111110671</v>
      </c>
      <c r="I15" s="11">
        <v>14680.675892727792</v>
      </c>
      <c r="J15" s="11">
        <v>16088.741231757613</v>
      </c>
      <c r="K15" s="11">
        <v>18776.982295573118</v>
      </c>
      <c r="L15" s="11">
        <v>26266.220455943781</v>
      </c>
      <c r="M15" s="11">
        <v>36365.033068831399</v>
      </c>
      <c r="N15" s="11">
        <v>42179.847122351988</v>
      </c>
      <c r="O15" s="11">
        <v>43315.657447628357</v>
      </c>
      <c r="P15" s="11">
        <v>49185.560699337781</v>
      </c>
      <c r="Q15" s="11">
        <v>56914.31912746888</v>
      </c>
      <c r="R15" s="11">
        <v>70830.112303079324</v>
      </c>
      <c r="S15" s="11">
        <v>82278.664483121946</v>
      </c>
      <c r="T15" s="11">
        <v>98072.314559515464</v>
      </c>
      <c r="U15" s="11">
        <v>121207.64218794958</v>
      </c>
      <c r="V15" s="11">
        <v>135483.58501677294</v>
      </c>
      <c r="W15" s="11">
        <v>154432.70644050217</v>
      </c>
      <c r="X15" s="11">
        <v>163646.70571052138</v>
      </c>
      <c r="Y15" s="11">
        <v>167973.80510529355</v>
      </c>
      <c r="Z15" s="11">
        <v>168960.5749760624</v>
      </c>
      <c r="AA15" s="11">
        <v>193148.65067451238</v>
      </c>
      <c r="AB15" s="11">
        <v>185458.07480767454</v>
      </c>
      <c r="AC15" s="11">
        <v>190242.0222926026</v>
      </c>
      <c r="AD15" s="11">
        <v>199405.81430919567</v>
      </c>
      <c r="AE15" s="11">
        <v>202022.51554190839</v>
      </c>
      <c r="AF15" s="11">
        <v>186320.67565477709</v>
      </c>
      <c r="AG15" s="11">
        <v>187077.53113963347</v>
      </c>
    </row>
    <row r="16" spans="1:38" x14ac:dyDescent="0.2">
      <c r="A16" s="9" t="s">
        <v>10</v>
      </c>
      <c r="B16" s="10" t="s">
        <v>11</v>
      </c>
      <c r="C16" s="11">
        <v>1261.2860063166979</v>
      </c>
      <c r="D16" s="11">
        <v>1577.483875927217</v>
      </c>
      <c r="E16" s="11">
        <v>2108.0968378053722</v>
      </c>
      <c r="F16" s="11">
        <v>2648.4215365576133</v>
      </c>
      <c r="G16" s="11">
        <v>3116.8506655636661</v>
      </c>
      <c r="H16" s="11">
        <v>3648.0632571414876</v>
      </c>
      <c r="I16" s="11">
        <v>4258.3104385102379</v>
      </c>
      <c r="J16" s="11">
        <v>5790.3293219815696</v>
      </c>
      <c r="K16" s="11">
        <v>6624.510510368731</v>
      </c>
      <c r="L16" s="11">
        <v>7866.6887470946258</v>
      </c>
      <c r="M16" s="11">
        <v>9049.5608391241367</v>
      </c>
      <c r="N16" s="11">
        <v>10873.836607076097</v>
      </c>
      <c r="O16" s="11">
        <v>13097.295919204322</v>
      </c>
      <c r="P16" s="11">
        <v>15785.666073931643</v>
      </c>
      <c r="Q16" s="11">
        <v>18318.969183482222</v>
      </c>
      <c r="R16" s="11">
        <v>22351.465911926593</v>
      </c>
      <c r="S16" s="11">
        <v>23760.619776872183</v>
      </c>
      <c r="T16" s="11">
        <v>29688.652466284973</v>
      </c>
      <c r="U16" s="11">
        <v>43422.691509533252</v>
      </c>
      <c r="V16" s="11">
        <v>54254.55683357521</v>
      </c>
      <c r="W16" s="11">
        <v>58656.4819877013</v>
      </c>
      <c r="X16" s="11">
        <v>64943.283623738367</v>
      </c>
      <c r="Y16" s="11">
        <v>71300.828690181486</v>
      </c>
      <c r="Z16" s="11">
        <v>85428.383310395468</v>
      </c>
      <c r="AA16" s="11">
        <v>89284.82023831582</v>
      </c>
      <c r="AB16" s="11">
        <v>93259.239758674303</v>
      </c>
      <c r="AC16" s="11">
        <v>62549.450884126345</v>
      </c>
      <c r="AD16" s="11">
        <v>64642.356793724619</v>
      </c>
      <c r="AE16" s="11">
        <v>68926.54816232872</v>
      </c>
      <c r="AF16" s="11">
        <v>73046.611971517967</v>
      </c>
      <c r="AG16" s="11">
        <v>97006.893081570088</v>
      </c>
    </row>
    <row r="17" spans="1:38" x14ac:dyDescent="0.2">
      <c r="A17" s="9" t="s">
        <v>12</v>
      </c>
      <c r="B17" s="10" t="s">
        <v>13</v>
      </c>
      <c r="C17" s="11">
        <v>20143.625462002452</v>
      </c>
      <c r="D17" s="11">
        <v>27064.250338843784</v>
      </c>
      <c r="E17" s="11">
        <v>33813.609943976306</v>
      </c>
      <c r="F17" s="11">
        <v>40710.461659391411</v>
      </c>
      <c r="G17" s="11">
        <v>52121.533136676007</v>
      </c>
      <c r="H17" s="11">
        <v>46786.954592564376</v>
      </c>
      <c r="I17" s="11">
        <v>56969.440729833834</v>
      </c>
      <c r="J17" s="11">
        <v>75284.996219397319</v>
      </c>
      <c r="K17" s="11">
        <v>83339.867248046372</v>
      </c>
      <c r="L17" s="11">
        <v>96655.006244550794</v>
      </c>
      <c r="M17" s="11">
        <v>123607.2996250873</v>
      </c>
      <c r="N17" s="11">
        <v>135466.66721243961</v>
      </c>
      <c r="O17" s="11">
        <v>152327.12449698936</v>
      </c>
      <c r="P17" s="11">
        <v>180412.2177036916</v>
      </c>
      <c r="Q17" s="11">
        <v>202851.51439215621</v>
      </c>
      <c r="R17" s="11">
        <v>258312.08075386359</v>
      </c>
      <c r="S17" s="11">
        <v>339924.34423569782</v>
      </c>
      <c r="T17" s="11">
        <v>424561.07943972776</v>
      </c>
      <c r="U17" s="11">
        <v>457664.72540287662</v>
      </c>
      <c r="V17" s="11">
        <v>434202.82361650368</v>
      </c>
      <c r="W17" s="11">
        <v>435976.10772787879</v>
      </c>
      <c r="X17" s="11">
        <v>493475.29633731552</v>
      </c>
      <c r="Y17" s="11">
        <v>531910.53586630011</v>
      </c>
      <c r="Z17" s="11">
        <v>578736.33965401968</v>
      </c>
      <c r="AA17" s="11">
        <v>673068.94900801755</v>
      </c>
      <c r="AB17" s="11">
        <v>655612.60226006655</v>
      </c>
      <c r="AC17" s="11">
        <v>674110.74797465862</v>
      </c>
      <c r="AD17" s="11">
        <v>694601.62916215044</v>
      </c>
      <c r="AE17" s="11">
        <v>687830.55448367656</v>
      </c>
      <c r="AF17" s="11">
        <v>556631.22902751889</v>
      </c>
      <c r="AG17" s="11">
        <v>549104.46445949236</v>
      </c>
    </row>
    <row r="18" spans="1:38" x14ac:dyDescent="0.2">
      <c r="A18" s="9" t="s">
        <v>14</v>
      </c>
      <c r="B18" s="10" t="s">
        <v>15</v>
      </c>
      <c r="C18" s="11">
        <v>45741.92699594696</v>
      </c>
      <c r="D18" s="11">
        <v>65590.54276873346</v>
      </c>
      <c r="E18" s="11">
        <v>77377.856975794508</v>
      </c>
      <c r="F18" s="11">
        <v>91481.940886799013</v>
      </c>
      <c r="G18" s="11">
        <v>112057.26980193444</v>
      </c>
      <c r="H18" s="11">
        <v>136528.66204832759</v>
      </c>
      <c r="I18" s="11">
        <v>157995.3757167088</v>
      </c>
      <c r="J18" s="11">
        <v>185408.07978986841</v>
      </c>
      <c r="K18" s="11">
        <v>216198.83050414271</v>
      </c>
      <c r="L18" s="11">
        <v>228038.96583732282</v>
      </c>
      <c r="M18" s="11">
        <v>257808.79229188681</v>
      </c>
      <c r="N18" s="11">
        <v>300484.06585474213</v>
      </c>
      <c r="O18" s="11">
        <v>343081.27741584118</v>
      </c>
      <c r="P18" s="11">
        <v>392974.00807109207</v>
      </c>
      <c r="Q18" s="11">
        <v>452883.50278461503</v>
      </c>
      <c r="R18" s="11">
        <v>544878.694968389</v>
      </c>
      <c r="S18" s="11">
        <v>645378.60108639125</v>
      </c>
      <c r="T18" s="11">
        <v>751925.6791545063</v>
      </c>
      <c r="U18" s="11">
        <v>740132.32904473785</v>
      </c>
      <c r="V18" s="11">
        <v>784419.16725233058</v>
      </c>
      <c r="W18" s="11">
        <v>868160.09408532968</v>
      </c>
      <c r="X18" s="11">
        <v>927083.51425367128</v>
      </c>
      <c r="Y18" s="11">
        <v>975115.42576662742</v>
      </c>
      <c r="Z18" s="11">
        <v>1079310.9557033768</v>
      </c>
      <c r="AA18" s="11">
        <v>1198763.5654629588</v>
      </c>
      <c r="AB18" s="11">
        <v>1254140.9975604941</v>
      </c>
      <c r="AC18" s="11">
        <v>1151090.030901578</v>
      </c>
      <c r="AD18" s="11">
        <v>1283147.6132783443</v>
      </c>
      <c r="AE18" s="11">
        <v>1272716.0833326273</v>
      </c>
      <c r="AF18" s="11">
        <v>1331262.0569437419</v>
      </c>
      <c r="AG18" s="11">
        <v>1373222.9413570599</v>
      </c>
    </row>
    <row r="19" spans="1:38" x14ac:dyDescent="0.2">
      <c r="A19" s="9" t="s">
        <v>16</v>
      </c>
      <c r="B19" s="10" t="s">
        <v>17</v>
      </c>
      <c r="C19" s="11">
        <v>15071.698365932712</v>
      </c>
      <c r="D19" s="11">
        <v>19829.559962076841</v>
      </c>
      <c r="E19" s="11">
        <v>23142.192055117554</v>
      </c>
      <c r="F19" s="11">
        <v>26394.029557966438</v>
      </c>
      <c r="G19" s="11">
        <v>32001.599370976786</v>
      </c>
      <c r="H19" s="11">
        <v>36111.988624980986</v>
      </c>
      <c r="I19" s="11">
        <v>41904.20041236798</v>
      </c>
      <c r="J19" s="11">
        <v>51078.94106197299</v>
      </c>
      <c r="K19" s="11">
        <v>59214.404720948623</v>
      </c>
      <c r="L19" s="11">
        <v>66293.347859339628</v>
      </c>
      <c r="M19" s="11">
        <v>72827.433328459025</v>
      </c>
      <c r="N19" s="11">
        <v>81812.558370730985</v>
      </c>
      <c r="O19" s="11">
        <v>88567.046539299845</v>
      </c>
      <c r="P19" s="11">
        <v>100239.52718181169</v>
      </c>
      <c r="Q19" s="11">
        <v>118918.57687094875</v>
      </c>
      <c r="R19" s="11">
        <v>143375.92464496553</v>
      </c>
      <c r="S19" s="11">
        <v>164904.33919931183</v>
      </c>
      <c r="T19" s="11">
        <v>193138.5561526136</v>
      </c>
      <c r="U19" s="11">
        <v>201339.70577806214</v>
      </c>
      <c r="V19" s="11">
        <v>243146.05148074127</v>
      </c>
      <c r="W19" s="11">
        <v>263303.23139312625</v>
      </c>
      <c r="X19" s="11">
        <v>289891.5726733529</v>
      </c>
      <c r="Y19" s="11">
        <v>316242.48921665183</v>
      </c>
      <c r="Z19" s="11">
        <v>327900.73705035867</v>
      </c>
      <c r="AA19" s="11">
        <v>354871.22087768331</v>
      </c>
      <c r="AB19" s="11">
        <v>364098.60720574396</v>
      </c>
      <c r="AC19" s="11">
        <v>303111.54660714499</v>
      </c>
      <c r="AD19" s="11">
        <v>342976.84798314911</v>
      </c>
      <c r="AE19" s="11">
        <v>423569.10061197612</v>
      </c>
      <c r="AF19" s="11">
        <v>366619.87721518817</v>
      </c>
      <c r="AG19" s="11">
        <v>393247.87773316191</v>
      </c>
    </row>
    <row r="20" spans="1:38" x14ac:dyDescent="0.2">
      <c r="A20" s="9" t="s">
        <v>18</v>
      </c>
      <c r="B20" s="10" t="s">
        <v>19</v>
      </c>
      <c r="C20" s="11">
        <v>9493.7319580038547</v>
      </c>
      <c r="D20" s="11">
        <v>12672.853850375226</v>
      </c>
      <c r="E20" s="11">
        <v>16393.409771411632</v>
      </c>
      <c r="F20" s="11">
        <v>21044.022424921313</v>
      </c>
      <c r="G20" s="11">
        <v>24757.887082264675</v>
      </c>
      <c r="H20" s="11">
        <v>28326.437660636493</v>
      </c>
      <c r="I20" s="11">
        <v>33986.140923116582</v>
      </c>
      <c r="J20" s="11">
        <v>43124.812667545761</v>
      </c>
      <c r="K20" s="11">
        <v>51440.025904708367</v>
      </c>
      <c r="L20" s="11">
        <v>62043.418706967306</v>
      </c>
      <c r="M20" s="11">
        <v>71383.930780777562</v>
      </c>
      <c r="N20" s="11">
        <v>76845.518635396147</v>
      </c>
      <c r="O20" s="11">
        <v>90248.839800541609</v>
      </c>
      <c r="P20" s="11">
        <v>110279.9148007623</v>
      </c>
      <c r="Q20" s="11">
        <v>135723.77009846098</v>
      </c>
      <c r="R20" s="11">
        <v>157512.12307970016</v>
      </c>
      <c r="S20" s="11">
        <v>183822.54990172756</v>
      </c>
      <c r="T20" s="11">
        <v>212441.93946593552</v>
      </c>
      <c r="U20" s="11">
        <v>215228.86823205158</v>
      </c>
      <c r="V20" s="11">
        <v>239330.08723011561</v>
      </c>
      <c r="W20" s="11">
        <v>261200.78597503953</v>
      </c>
      <c r="X20" s="11">
        <v>285773.05352745613</v>
      </c>
      <c r="Y20" s="11">
        <v>295278.61341608572</v>
      </c>
      <c r="Z20" s="11">
        <v>330943.49961404549</v>
      </c>
      <c r="AA20" s="11">
        <v>347111.73330468708</v>
      </c>
      <c r="AB20" s="11">
        <v>364832.23446950235</v>
      </c>
      <c r="AC20" s="11">
        <v>422506.37465543195</v>
      </c>
      <c r="AD20" s="11">
        <v>420800.50755945593</v>
      </c>
      <c r="AE20" s="11">
        <v>433336.90185227257</v>
      </c>
      <c r="AF20" s="11">
        <v>262892.47459928098</v>
      </c>
      <c r="AG20" s="11">
        <v>317141.01750517276</v>
      </c>
    </row>
    <row r="21" spans="1:38" x14ac:dyDescent="0.2">
      <c r="A21" s="9" t="s">
        <v>20</v>
      </c>
      <c r="B21" s="10" t="s">
        <v>21</v>
      </c>
      <c r="C21" s="11">
        <v>2719.9024600000007</v>
      </c>
      <c r="D21" s="11">
        <v>3994.3115745725436</v>
      </c>
      <c r="E21" s="11">
        <v>5402.8039188772891</v>
      </c>
      <c r="F21" s="11">
        <v>7850.3555020394106</v>
      </c>
      <c r="G21" s="11">
        <v>9352.2434119714035</v>
      </c>
      <c r="H21" s="11">
        <v>8887.6183371557127</v>
      </c>
      <c r="I21" s="11">
        <v>11033.974537508548</v>
      </c>
      <c r="J21" s="11">
        <v>12148.019241003076</v>
      </c>
      <c r="K21" s="11">
        <v>18725.394035529964</v>
      </c>
      <c r="L21" s="11">
        <v>23673.795794884696</v>
      </c>
      <c r="M21" s="11">
        <v>35321.554569382672</v>
      </c>
      <c r="N21" s="11">
        <v>42111.258623817863</v>
      </c>
      <c r="O21" s="11">
        <v>51669.929587612271</v>
      </c>
      <c r="P21" s="11">
        <v>61451.882180878805</v>
      </c>
      <c r="Q21" s="11">
        <v>72349.244349455199</v>
      </c>
      <c r="R21" s="11">
        <v>94422.825664870223</v>
      </c>
      <c r="S21" s="11">
        <v>124804.34800196931</v>
      </c>
      <c r="T21" s="11">
        <v>163790.17321736887</v>
      </c>
      <c r="U21" s="11">
        <v>196404.14085805666</v>
      </c>
      <c r="V21" s="11">
        <v>229880.9599919797</v>
      </c>
      <c r="W21" s="11">
        <v>262279.39600594225</v>
      </c>
      <c r="X21" s="11">
        <v>303638.52402778284</v>
      </c>
      <c r="Y21" s="11">
        <v>332616.7337854245</v>
      </c>
      <c r="Z21" s="11">
        <v>384080.54283274116</v>
      </c>
      <c r="AA21" s="11">
        <v>444928.25857768941</v>
      </c>
      <c r="AB21" s="11">
        <v>483881.36529330217</v>
      </c>
      <c r="AC21" s="11">
        <v>528231.80691458576</v>
      </c>
      <c r="AD21" s="11">
        <v>645520.79933601257</v>
      </c>
      <c r="AE21" s="11">
        <v>635371.84311617492</v>
      </c>
      <c r="AF21" s="11">
        <v>734252.41907473397</v>
      </c>
      <c r="AG21" s="11">
        <v>781983.26234287699</v>
      </c>
    </row>
    <row r="22" spans="1:38" x14ac:dyDescent="0.2">
      <c r="A22" s="9" t="s">
        <v>22</v>
      </c>
      <c r="B22" s="10" t="s">
        <v>23</v>
      </c>
      <c r="C22" s="11">
        <v>15788.299751582425</v>
      </c>
      <c r="D22" s="11">
        <v>20014.211856303122</v>
      </c>
      <c r="E22" s="11">
        <v>26384.172087742387</v>
      </c>
      <c r="F22" s="11">
        <v>29372.661216617984</v>
      </c>
      <c r="G22" s="11">
        <v>35866.503204136308</v>
      </c>
      <c r="H22" s="11">
        <v>42074.078251391955</v>
      </c>
      <c r="I22" s="11">
        <v>49256.86315107136</v>
      </c>
      <c r="J22" s="11">
        <v>59504.596201740322</v>
      </c>
      <c r="K22" s="11">
        <v>78338.396819558242</v>
      </c>
      <c r="L22" s="11">
        <v>91882.280280267049</v>
      </c>
      <c r="M22" s="11">
        <v>105021.50205819782</v>
      </c>
      <c r="N22" s="11">
        <v>121785.00983766885</v>
      </c>
      <c r="O22" s="11">
        <v>142361.81549322352</v>
      </c>
      <c r="P22" s="11">
        <v>167971.55803675437</v>
      </c>
      <c r="Q22" s="11">
        <v>202112.23995587684</v>
      </c>
      <c r="R22" s="11">
        <v>250035.12471523884</v>
      </c>
      <c r="S22" s="11">
        <v>306180.04397968325</v>
      </c>
      <c r="T22" s="11">
        <v>366064.34529739578</v>
      </c>
      <c r="U22" s="11">
        <v>408090.66897733876</v>
      </c>
      <c r="V22" s="11">
        <v>426963.70219173434</v>
      </c>
      <c r="W22" s="11">
        <v>474606.56588876399</v>
      </c>
      <c r="X22" s="11">
        <v>513524.96016204578</v>
      </c>
      <c r="Y22" s="11">
        <v>552862.38958668301</v>
      </c>
      <c r="Z22" s="11">
        <v>578268.6447074553</v>
      </c>
      <c r="AA22" s="11">
        <v>630859.98503881076</v>
      </c>
      <c r="AB22" s="11">
        <v>664412.90679657471</v>
      </c>
      <c r="AC22" s="11">
        <v>705285.04931969324</v>
      </c>
      <c r="AD22" s="11">
        <v>734261.59426611674</v>
      </c>
      <c r="AE22" s="11">
        <v>731784.56409719796</v>
      </c>
      <c r="AF22" s="11">
        <v>708639.00359697849</v>
      </c>
      <c r="AG22" s="11">
        <v>736116.61135754606</v>
      </c>
    </row>
    <row r="23" spans="1:38" x14ac:dyDescent="0.2">
      <c r="A23" s="9" t="s">
        <v>24</v>
      </c>
      <c r="B23" s="10" t="s">
        <v>25</v>
      </c>
      <c r="C23" s="11">
        <v>2079.8000000000002</v>
      </c>
      <c r="D23" s="11">
        <v>3081.6579244057125</v>
      </c>
      <c r="E23" s="11">
        <v>4036.0296897895964</v>
      </c>
      <c r="F23" s="11">
        <v>4840.7682666497685</v>
      </c>
      <c r="G23" s="11">
        <v>5877.31471005199</v>
      </c>
      <c r="H23" s="11">
        <v>7179.7908332421302</v>
      </c>
      <c r="I23" s="11">
        <v>9340.3996391488763</v>
      </c>
      <c r="J23" s="11">
        <v>11479.236724825043</v>
      </c>
      <c r="K23" s="11">
        <v>13951.917144677211</v>
      </c>
      <c r="L23" s="11">
        <v>16815.702215222253</v>
      </c>
      <c r="M23" s="11">
        <v>20373.712165761946</v>
      </c>
      <c r="N23" s="11">
        <v>22870.709025760374</v>
      </c>
      <c r="O23" s="11">
        <v>27029.960295990317</v>
      </c>
      <c r="P23" s="11">
        <v>32750.541637489128</v>
      </c>
      <c r="Q23" s="11">
        <v>37810.638526902105</v>
      </c>
      <c r="R23" s="11">
        <v>43814.767516517328</v>
      </c>
      <c r="S23" s="11">
        <v>52097.665010459408</v>
      </c>
      <c r="T23" s="11">
        <v>64518.161593513003</v>
      </c>
      <c r="U23" s="11">
        <v>71381.382776510436</v>
      </c>
      <c r="V23" s="11">
        <v>82202.322371523755</v>
      </c>
      <c r="W23" s="11">
        <v>92909.161993222515</v>
      </c>
      <c r="X23" s="11">
        <v>105442.94572240756</v>
      </c>
      <c r="Y23" s="11">
        <v>108874.08836724222</v>
      </c>
      <c r="Z23" s="11">
        <v>119062.76524365428</v>
      </c>
      <c r="AA23" s="11">
        <v>84650.529734599637</v>
      </c>
      <c r="AB23" s="11">
        <v>85730.761771148114</v>
      </c>
      <c r="AC23" s="11">
        <v>103913.24506615533</v>
      </c>
      <c r="AD23" s="11">
        <v>108505.24454082268</v>
      </c>
      <c r="AE23" s="11">
        <v>111000.74142902273</v>
      </c>
      <c r="AF23" s="11">
        <v>99948.652416033176</v>
      </c>
      <c r="AG23" s="11">
        <v>105023.20914073396</v>
      </c>
    </row>
    <row r="24" spans="1:38" x14ac:dyDescent="0.2">
      <c r="A24" s="9" t="s">
        <v>26</v>
      </c>
      <c r="B24" s="10" t="s">
        <v>27</v>
      </c>
      <c r="C24" s="11">
        <v>2012.5130000000001</v>
      </c>
      <c r="D24" s="11">
        <v>3162.8797240142158</v>
      </c>
      <c r="E24" s="11">
        <v>4457.8299676009065</v>
      </c>
      <c r="F24" s="11">
        <v>5822.6561972190957</v>
      </c>
      <c r="G24" s="11">
        <v>8391.2910156014532</v>
      </c>
      <c r="H24" s="11">
        <v>10814.011450441649</v>
      </c>
      <c r="I24" s="11">
        <v>14233.371398301357</v>
      </c>
      <c r="J24" s="11">
        <v>18768.292338877261</v>
      </c>
      <c r="K24" s="11">
        <v>22475.993385230573</v>
      </c>
      <c r="L24" s="11">
        <v>29876.769811990031</v>
      </c>
      <c r="M24" s="11">
        <v>41076.814155987697</v>
      </c>
      <c r="N24" s="11">
        <v>51566.334492979528</v>
      </c>
      <c r="O24" s="11">
        <v>60897.666747867384</v>
      </c>
      <c r="P24" s="11">
        <v>79488.356683360995</v>
      </c>
      <c r="Q24" s="11">
        <v>104459.81878207423</v>
      </c>
      <c r="R24" s="11">
        <v>137045.74253731596</v>
      </c>
      <c r="S24" s="11">
        <v>177486.42962866087</v>
      </c>
      <c r="T24" s="11">
        <v>227524.61772558658</v>
      </c>
      <c r="U24" s="11">
        <v>269996.89587669767</v>
      </c>
      <c r="V24" s="11">
        <v>318981.64039509767</v>
      </c>
      <c r="W24" s="11">
        <v>382443.07505184488</v>
      </c>
      <c r="X24" s="11">
        <v>464656.5536697288</v>
      </c>
      <c r="Y24" s="11">
        <v>544653.9666648726</v>
      </c>
      <c r="Z24" s="11">
        <v>626297.9901785315</v>
      </c>
      <c r="AA24" s="11">
        <v>809617.20693678013</v>
      </c>
      <c r="AB24" s="11">
        <v>976481.85809751076</v>
      </c>
      <c r="AC24" s="11">
        <v>992866.73187295347</v>
      </c>
      <c r="AD24" s="11">
        <v>1142645.0640087386</v>
      </c>
      <c r="AE24" s="11">
        <v>1321362.6128335376</v>
      </c>
      <c r="AF24" s="11">
        <v>1422579.006085282</v>
      </c>
      <c r="AG24" s="11">
        <v>1576011.4934709026</v>
      </c>
    </row>
    <row r="25" spans="1:38" x14ac:dyDescent="0.2">
      <c r="A25" s="9" t="s">
        <v>28</v>
      </c>
      <c r="B25" s="10" t="s">
        <v>29</v>
      </c>
      <c r="C25" s="11">
        <v>2830.4192572907477</v>
      </c>
      <c r="D25" s="11">
        <v>4247.4678737803852</v>
      </c>
      <c r="E25" s="11">
        <v>6132.7006591098998</v>
      </c>
      <c r="F25" s="11">
        <v>8568.7737137949589</v>
      </c>
      <c r="G25" s="11">
        <v>9057.7261149371334</v>
      </c>
      <c r="H25" s="11">
        <v>12001.97121427944</v>
      </c>
      <c r="I25" s="11">
        <v>14844.255104317153</v>
      </c>
      <c r="J25" s="11">
        <v>17980.868380680175</v>
      </c>
      <c r="K25" s="11">
        <v>25397.573325190206</v>
      </c>
      <c r="L25" s="11">
        <v>38505.230737517741</v>
      </c>
      <c r="M25" s="11">
        <v>51569.1520637465</v>
      </c>
      <c r="N25" s="11">
        <v>60966.189852135358</v>
      </c>
      <c r="O25" s="11">
        <v>69663.577864301769</v>
      </c>
      <c r="P25" s="11">
        <v>85567.060766962342</v>
      </c>
      <c r="Q25" s="11">
        <v>118440.46894250489</v>
      </c>
      <c r="R25" s="11">
        <v>169728.53050954771</v>
      </c>
      <c r="S25" s="11">
        <v>207410.05897125989</v>
      </c>
      <c r="T25" s="11">
        <v>263286.89581864333</v>
      </c>
      <c r="U25" s="11">
        <v>342450.49266123353</v>
      </c>
      <c r="V25" s="11">
        <v>436188.86858928367</v>
      </c>
      <c r="W25" s="11">
        <v>524345.00255574635</v>
      </c>
      <c r="X25" s="11">
        <v>622003.17118884623</v>
      </c>
      <c r="Y25" s="11">
        <v>691436.63624583173</v>
      </c>
      <c r="Z25" s="11">
        <v>732272.03056864301</v>
      </c>
      <c r="AA25" s="11">
        <v>723171.2239631936</v>
      </c>
      <c r="AB25" s="11">
        <v>727037.73523728084</v>
      </c>
      <c r="AC25" s="11">
        <v>773056.93512077583</v>
      </c>
      <c r="AD25" s="11">
        <v>746545.84679869132</v>
      </c>
      <c r="AE25" s="11">
        <v>808102.20399787638</v>
      </c>
      <c r="AF25" s="11">
        <v>757778.34532125515</v>
      </c>
      <c r="AG25" s="11">
        <v>855876.51576700772</v>
      </c>
    </row>
    <row r="26" spans="1:38" x14ac:dyDescent="0.2">
      <c r="A26" s="9" t="s">
        <v>30</v>
      </c>
      <c r="B26" s="10" t="s">
        <v>31</v>
      </c>
      <c r="C26" s="11">
        <v>30230.892972234982</v>
      </c>
      <c r="D26" s="11">
        <v>31583.435486655515</v>
      </c>
      <c r="E26" s="11">
        <v>38484.331955596317</v>
      </c>
      <c r="F26" s="11">
        <v>48629.398261377479</v>
      </c>
      <c r="G26" s="11">
        <v>56544.688423437619</v>
      </c>
      <c r="H26" s="11">
        <v>62497.463783237428</v>
      </c>
      <c r="I26" s="11">
        <v>68032.082989564398</v>
      </c>
      <c r="J26" s="11">
        <v>84869.262991985597</v>
      </c>
      <c r="K26" s="11">
        <v>110483.64797823032</v>
      </c>
      <c r="L26" s="11">
        <v>133913.22834314461</v>
      </c>
      <c r="M26" s="11">
        <v>157391.3819444869</v>
      </c>
      <c r="N26" s="11">
        <v>189236.79160298596</v>
      </c>
      <c r="O26" s="11">
        <v>208487.1489935705</v>
      </c>
      <c r="P26" s="11">
        <v>235010.23688826041</v>
      </c>
      <c r="Q26" s="11">
        <v>254913.89944363583</v>
      </c>
      <c r="R26" s="11">
        <v>287151.8923255991</v>
      </c>
      <c r="S26" s="11">
        <v>330090.80110738601</v>
      </c>
      <c r="T26" s="11">
        <v>394971.71511350176</v>
      </c>
      <c r="U26" s="11">
        <v>511070.40352334752</v>
      </c>
      <c r="V26" s="11">
        <v>633292.67113340506</v>
      </c>
      <c r="W26" s="11">
        <v>720445.7765057896</v>
      </c>
      <c r="X26" s="11">
        <v>816383.89429332898</v>
      </c>
      <c r="Y26" s="11">
        <v>901684.61764689873</v>
      </c>
      <c r="Z26" s="11">
        <v>981002.15410595958</v>
      </c>
      <c r="AA26" s="11">
        <v>1039238.5970544314</v>
      </c>
      <c r="AB26" s="11">
        <v>1068460.9017242913</v>
      </c>
      <c r="AC26" s="11">
        <v>1137531.9456291201</v>
      </c>
      <c r="AD26" s="11">
        <v>1201342.7235568205</v>
      </c>
      <c r="AE26" s="11">
        <v>1229250.7943551946</v>
      </c>
      <c r="AF26" s="11">
        <v>1246218.4243275491</v>
      </c>
      <c r="AG26" s="11">
        <v>1264928.4482890002</v>
      </c>
    </row>
    <row r="27" spans="1:38" x14ac:dyDescent="0.2">
      <c r="A27" s="9" t="s">
        <v>32</v>
      </c>
      <c r="B27" s="10" t="s">
        <v>33</v>
      </c>
      <c r="C27" s="11">
        <v>28266.849694692286</v>
      </c>
      <c r="D27" s="11">
        <v>36962.742443540745</v>
      </c>
      <c r="E27" s="11">
        <v>45502.864055860344</v>
      </c>
      <c r="F27" s="11">
        <v>57037.975979856856</v>
      </c>
      <c r="G27" s="11">
        <v>71187.229304595487</v>
      </c>
      <c r="H27" s="11">
        <v>92211.831303223167</v>
      </c>
      <c r="I27" s="11">
        <v>107573.39319596009</v>
      </c>
      <c r="J27" s="11">
        <v>135254.85148671857</v>
      </c>
      <c r="K27" s="11">
        <v>167313.17944751008</v>
      </c>
      <c r="L27" s="11">
        <v>197985.20792076865</v>
      </c>
      <c r="M27" s="11">
        <v>230448.66097812101</v>
      </c>
      <c r="N27" s="11">
        <v>271453.49824961013</v>
      </c>
      <c r="O27" s="11">
        <v>317002.89652989822</v>
      </c>
      <c r="P27" s="11">
        <v>360426.10731197108</v>
      </c>
      <c r="Q27" s="11">
        <v>418212.44277268462</v>
      </c>
      <c r="R27" s="11">
        <v>484843.21294607024</v>
      </c>
      <c r="S27" s="11">
        <v>555386.6191351153</v>
      </c>
      <c r="T27" s="11">
        <v>677779.6149296572</v>
      </c>
      <c r="U27" s="11">
        <v>877600.44006876333</v>
      </c>
      <c r="V27" s="11">
        <v>1046475.4270393375</v>
      </c>
      <c r="W27" s="11">
        <v>1173896.6526479549</v>
      </c>
      <c r="X27" s="11">
        <v>1288081.4095908604</v>
      </c>
      <c r="Y27" s="11">
        <v>1409503.0644628375</v>
      </c>
      <c r="Z27" s="11">
        <v>1526147.3042330763</v>
      </c>
      <c r="AA27" s="11">
        <v>1642936.41067706</v>
      </c>
      <c r="AB27" s="11">
        <v>1716156.3856495426</v>
      </c>
      <c r="AC27" s="11">
        <v>1838789.3225481487</v>
      </c>
      <c r="AD27" s="11">
        <v>1913423.3084277483</v>
      </c>
      <c r="AE27" s="11">
        <v>2070901.030899222</v>
      </c>
      <c r="AF27" s="11">
        <v>2077038.7778086008</v>
      </c>
      <c r="AG27" s="11">
        <v>2097797.9231726695</v>
      </c>
    </row>
    <row r="28" spans="1:38" x14ac:dyDescent="0.2">
      <c r="A28" s="9" t="s">
        <v>34</v>
      </c>
      <c r="B28" s="10" t="s">
        <v>35</v>
      </c>
      <c r="C28" s="11">
        <v>24075.566179075966</v>
      </c>
      <c r="D28" s="11">
        <v>28732.802532746176</v>
      </c>
      <c r="E28" s="11">
        <v>35958.616624178001</v>
      </c>
      <c r="F28" s="11">
        <v>47933.210766194381</v>
      </c>
      <c r="G28" s="11">
        <v>61399.235227691286</v>
      </c>
      <c r="H28" s="11">
        <v>71671.983692823982</v>
      </c>
      <c r="I28" s="11">
        <v>82390.557735107635</v>
      </c>
      <c r="J28" s="11">
        <v>99766.027137304787</v>
      </c>
      <c r="K28" s="11">
        <v>125928.05685877576</v>
      </c>
      <c r="L28" s="11">
        <v>142961.95881385668</v>
      </c>
      <c r="M28" s="11">
        <v>164491.19307162581</v>
      </c>
      <c r="N28" s="11">
        <v>194369.52622273681</v>
      </c>
      <c r="O28" s="11">
        <v>224591.2987683875</v>
      </c>
      <c r="P28" s="11">
        <v>258305.19438290142</v>
      </c>
      <c r="Q28" s="11">
        <v>298612.29563119239</v>
      </c>
      <c r="R28" s="11">
        <v>368410.02850289398</v>
      </c>
      <c r="S28" s="11">
        <v>444776.09352103563</v>
      </c>
      <c r="T28" s="11">
        <v>564471.16236061894</v>
      </c>
      <c r="U28" s="11">
        <v>714080.34954263072</v>
      </c>
      <c r="V28" s="11">
        <v>881082.32225285482</v>
      </c>
      <c r="W28" s="11">
        <v>941163.60220252653</v>
      </c>
      <c r="X28" s="11">
        <v>999746.48981578602</v>
      </c>
      <c r="Y28" s="11">
        <v>1074109.3148313975</v>
      </c>
      <c r="Z28" s="11">
        <v>1141589.992531924</v>
      </c>
      <c r="AA28" s="11">
        <v>1233783.0120101722</v>
      </c>
      <c r="AB28" s="11">
        <v>1290436.9305252531</v>
      </c>
      <c r="AC28" s="11">
        <v>1334613.245255898</v>
      </c>
      <c r="AD28" s="11">
        <v>1429076.1828798978</v>
      </c>
      <c r="AE28" s="11">
        <v>1519860.3068217949</v>
      </c>
      <c r="AF28" s="11">
        <v>1584702.1380478106</v>
      </c>
      <c r="AG28" s="11">
        <v>1674604.8521591164</v>
      </c>
    </row>
    <row r="29" spans="1:38" x14ac:dyDescent="0.2">
      <c r="A29" s="9" t="s">
        <v>36</v>
      </c>
      <c r="B29" s="10" t="s">
        <v>37</v>
      </c>
      <c r="C29" s="11">
        <v>7514.347099435211</v>
      </c>
      <c r="D29" s="11">
        <v>9359.2865281116719</v>
      </c>
      <c r="E29" s="11">
        <v>10671.389226644669</v>
      </c>
      <c r="F29" s="11">
        <v>11730.519172975335</v>
      </c>
      <c r="G29" s="11">
        <v>13194.906569114119</v>
      </c>
      <c r="H29" s="11">
        <v>14948.254926521064</v>
      </c>
      <c r="I29" s="11">
        <v>17404.625430212294</v>
      </c>
      <c r="J29" s="11">
        <v>20890.372715278059</v>
      </c>
      <c r="K29" s="11">
        <v>24325.552230742524</v>
      </c>
      <c r="L29" s="11">
        <v>24931.501971360623</v>
      </c>
      <c r="M29" s="11">
        <v>24610.580814991907</v>
      </c>
      <c r="N29" s="11">
        <v>24741.805106781019</v>
      </c>
      <c r="O29" s="11">
        <v>26474.91775908729</v>
      </c>
      <c r="P29" s="11">
        <v>25855.106349899128</v>
      </c>
      <c r="Q29" s="11">
        <v>28552.799645762429</v>
      </c>
      <c r="R29" s="11">
        <v>31041.944510500569</v>
      </c>
      <c r="S29" s="11">
        <v>33570.037064776981</v>
      </c>
      <c r="T29" s="11">
        <v>36953.182801892457</v>
      </c>
      <c r="U29" s="11">
        <v>39951.272710787991</v>
      </c>
      <c r="V29" s="11">
        <v>41662.838809104018</v>
      </c>
      <c r="W29" s="11">
        <v>44977.310188869429</v>
      </c>
      <c r="X29" s="11">
        <v>46207.138374196205</v>
      </c>
      <c r="Y29" s="11">
        <v>48770.90745466487</v>
      </c>
      <c r="Z29" s="11">
        <v>55123.505223767221</v>
      </c>
      <c r="AA29" s="11">
        <v>54831.241649611431</v>
      </c>
      <c r="AB29" s="11">
        <v>60253.377061513791</v>
      </c>
      <c r="AC29" s="11">
        <v>73663.704698893911</v>
      </c>
      <c r="AD29" s="11">
        <v>112704.439442256</v>
      </c>
      <c r="AE29" s="11">
        <v>134535.47805729264</v>
      </c>
      <c r="AF29" s="11">
        <v>74848.669314842642</v>
      </c>
      <c r="AG29" s="11">
        <v>89245.047317265577</v>
      </c>
    </row>
    <row r="30" spans="1:38" x14ac:dyDescent="0.2">
      <c r="A30" s="9" t="s">
        <v>38</v>
      </c>
      <c r="B30" s="10" t="s">
        <v>39</v>
      </c>
      <c r="C30" s="11">
        <v>1979.9022353203354</v>
      </c>
      <c r="D30" s="11">
        <v>2977.2307330770973</v>
      </c>
      <c r="E30" s="11">
        <v>3853.5729236185016</v>
      </c>
      <c r="F30" s="11">
        <v>5133.105503842984</v>
      </c>
      <c r="G30" s="11">
        <v>7963.4726685272162</v>
      </c>
      <c r="H30" s="11">
        <v>10649.826533589581</v>
      </c>
      <c r="I30" s="11">
        <v>15362.224732122162</v>
      </c>
      <c r="J30" s="11">
        <v>17691.721130016682</v>
      </c>
      <c r="K30" s="11">
        <v>21234.818052132927</v>
      </c>
      <c r="L30" s="11">
        <v>23979.287468143481</v>
      </c>
      <c r="M30" s="11">
        <v>25778.544042847556</v>
      </c>
      <c r="N30" s="11">
        <v>27803.642065042997</v>
      </c>
      <c r="O30" s="11">
        <v>30047.80291953983</v>
      </c>
      <c r="P30" s="11">
        <v>32798.347248839935</v>
      </c>
      <c r="Q30" s="11">
        <v>37440.712188481164</v>
      </c>
      <c r="R30" s="11">
        <v>42528.3160779139</v>
      </c>
      <c r="S30" s="11">
        <v>48237.131383620625</v>
      </c>
      <c r="T30" s="11">
        <v>54160.749509475856</v>
      </c>
      <c r="U30" s="11">
        <v>60790.332991740193</v>
      </c>
      <c r="V30" s="11">
        <v>66441.414916239082</v>
      </c>
      <c r="W30" s="11">
        <v>71822.723438093934</v>
      </c>
      <c r="X30" s="11">
        <v>76137.892593817684</v>
      </c>
      <c r="Y30" s="11">
        <v>88171.880634676534</v>
      </c>
      <c r="Z30" s="11">
        <v>106839.80191309842</v>
      </c>
      <c r="AA30" s="11">
        <v>128218.10922925253</v>
      </c>
      <c r="AB30" s="11">
        <v>144710.56462816236</v>
      </c>
      <c r="AC30" s="11">
        <v>144640.28933167065</v>
      </c>
      <c r="AD30" s="11">
        <v>170423.11672816987</v>
      </c>
      <c r="AE30" s="11">
        <v>174098.0590905392</v>
      </c>
      <c r="AF30" s="11">
        <v>161621.78800467175</v>
      </c>
      <c r="AG30" s="11">
        <v>160990.62855594108</v>
      </c>
    </row>
    <row r="31" spans="1:38" x14ac:dyDescent="0.2">
      <c r="A31" s="9" t="s">
        <v>40</v>
      </c>
      <c r="B31" s="10" t="s">
        <v>41</v>
      </c>
      <c r="C31" s="11">
        <v>4906.325778845523</v>
      </c>
      <c r="D31" s="11">
        <v>7835.7433195647982</v>
      </c>
      <c r="E31" s="11">
        <v>10296.011209358538</v>
      </c>
      <c r="F31" s="11">
        <v>14652.437825785979</v>
      </c>
      <c r="G31" s="11">
        <v>18865.352198849298</v>
      </c>
      <c r="H31" s="11">
        <v>25067.165876062161</v>
      </c>
      <c r="I31" s="11">
        <v>32728.959566864603</v>
      </c>
      <c r="J31" s="11">
        <v>41325.287132300233</v>
      </c>
      <c r="K31" s="11">
        <v>49485.222169997061</v>
      </c>
      <c r="L31" s="11">
        <v>55969.436432874303</v>
      </c>
      <c r="M31" s="11">
        <v>64228.290152017675</v>
      </c>
      <c r="N31" s="11">
        <v>71892.21297667324</v>
      </c>
      <c r="O31" s="11">
        <v>79335.473293809497</v>
      </c>
      <c r="P31" s="11">
        <v>88511.406731748721</v>
      </c>
      <c r="Q31" s="11">
        <v>102424.28315542087</v>
      </c>
      <c r="R31" s="11">
        <v>121805.50201555116</v>
      </c>
      <c r="S31" s="11">
        <v>146282.07079876252</v>
      </c>
      <c r="T31" s="11">
        <v>169994.69278171877</v>
      </c>
      <c r="U31" s="11">
        <v>189018.70153040846</v>
      </c>
      <c r="V31" s="11">
        <v>210990.45630399205</v>
      </c>
      <c r="W31" s="11">
        <v>250298.27035749971</v>
      </c>
      <c r="X31" s="11">
        <v>274679.18166994088</v>
      </c>
      <c r="Y31" s="11">
        <v>297163.75491233857</v>
      </c>
      <c r="Z31" s="11">
        <v>334742.76386955916</v>
      </c>
      <c r="AA31" s="11">
        <v>377426.32282379974</v>
      </c>
      <c r="AB31" s="11">
        <v>402849.089864804</v>
      </c>
      <c r="AC31" s="11">
        <v>419960.18401215324</v>
      </c>
      <c r="AD31" s="11">
        <v>447499.16854834836</v>
      </c>
      <c r="AE31" s="11">
        <v>461591.43237642967</v>
      </c>
      <c r="AF31" s="11">
        <v>431166.54075632978</v>
      </c>
      <c r="AG31" s="11">
        <v>464811.74104397406</v>
      </c>
    </row>
    <row r="32" spans="1:38" ht="14.25" x14ac:dyDescent="0.2">
      <c r="A32" s="12" t="s">
        <v>59</v>
      </c>
      <c r="B32" s="12" t="s">
        <v>91</v>
      </c>
      <c r="C32" s="12">
        <v>62507.706413501386</v>
      </c>
      <c r="D32" s="12">
        <v>84393.293283755876</v>
      </c>
      <c r="E32" s="12">
        <v>105996.38379334005</v>
      </c>
      <c r="F32" s="12">
        <v>136224.46704819467</v>
      </c>
      <c r="G32" s="12">
        <v>170388.43618937072</v>
      </c>
      <c r="H32" s="12">
        <v>187593.76784889898</v>
      </c>
      <c r="I32" s="12">
        <v>212210.66559664506</v>
      </c>
      <c r="J32" s="12">
        <v>253536.1607968717</v>
      </c>
      <c r="K32" s="12">
        <v>294913.38886513887</v>
      </c>
      <c r="L32" s="12">
        <v>335223.57855254522</v>
      </c>
      <c r="M32" s="12">
        <v>400005.82739767415</v>
      </c>
      <c r="N32" s="12">
        <v>455713.71525257407</v>
      </c>
      <c r="O32" s="12">
        <v>517173.74683635507</v>
      </c>
      <c r="P32" s="12">
        <v>582893.10095123004</v>
      </c>
      <c r="Q32" s="12">
        <v>671804.63642663613</v>
      </c>
      <c r="R32" s="12">
        <v>814970.47524412395</v>
      </c>
      <c r="S32" s="12">
        <v>940835.38188289059</v>
      </c>
      <c r="T32" s="12">
        <v>1120704.7182073905</v>
      </c>
      <c r="U32" s="12">
        <v>1275099.1149101451</v>
      </c>
      <c r="V32" s="12">
        <v>1443811.327072934</v>
      </c>
      <c r="W32" s="12">
        <v>1582986.7576084468</v>
      </c>
      <c r="X32" s="12">
        <v>1789149.7246305237</v>
      </c>
      <c r="Y32" s="12">
        <v>1905159.0469727125</v>
      </c>
      <c r="Z32" s="12">
        <v>2127274.4929644493</v>
      </c>
      <c r="AA32" s="12">
        <v>2256660.4124619779</v>
      </c>
      <c r="AB32" s="12">
        <v>2329518.0931523615</v>
      </c>
      <c r="AC32" s="12">
        <v>2532655.5608736617</v>
      </c>
      <c r="AD32" s="12">
        <v>2618836.1526884269</v>
      </c>
      <c r="AE32" s="12">
        <v>2771249.41351227</v>
      </c>
      <c r="AF32" s="12">
        <v>2698942.1709151552</v>
      </c>
      <c r="AG32" s="12">
        <v>2886691.2609172207</v>
      </c>
      <c r="AH32" s="12">
        <v>3171768.6282420293</v>
      </c>
      <c r="AI32" s="12">
        <v>3356794.0220633703</v>
      </c>
      <c r="AJ32" s="12">
        <v>3771217.3848469863</v>
      </c>
      <c r="AK32" s="12">
        <v>4014946.231502594</v>
      </c>
      <c r="AL32" s="12">
        <v>4224903.7094620466</v>
      </c>
    </row>
    <row r="33" spans="1:33" x14ac:dyDescent="0.2">
      <c r="A33" s="28" t="s">
        <v>0</v>
      </c>
      <c r="B33" s="29" t="s">
        <v>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>
        <v>0</v>
      </c>
      <c r="AF33" s="30">
        <v>0</v>
      </c>
      <c r="AG33" s="30"/>
    </row>
    <row r="34" spans="1:33" x14ac:dyDescent="0.2">
      <c r="A34" s="9" t="s">
        <v>2</v>
      </c>
      <c r="B34" s="10" t="s">
        <v>3</v>
      </c>
      <c r="C34" s="11">
        <v>7893.5709775797914</v>
      </c>
      <c r="D34" s="11">
        <v>9539.6090035127672</v>
      </c>
      <c r="E34" s="11">
        <v>11271.760179713794</v>
      </c>
      <c r="F34" s="11">
        <v>13069.422680805372</v>
      </c>
      <c r="G34" s="11">
        <v>15743.093892370138</v>
      </c>
      <c r="H34" s="11">
        <v>19063.778700737534</v>
      </c>
      <c r="I34" s="11">
        <v>20903.980451185795</v>
      </c>
      <c r="J34" s="11">
        <v>24311.910531224432</v>
      </c>
      <c r="K34" s="11">
        <v>27995.040584065944</v>
      </c>
      <c r="L34" s="11">
        <v>27989.190528600888</v>
      </c>
      <c r="M34" s="11">
        <v>39632.713708665746</v>
      </c>
      <c r="N34" s="11">
        <v>41267.159077145749</v>
      </c>
      <c r="O34" s="11">
        <v>44732.63211406576</v>
      </c>
      <c r="P34" s="11">
        <v>48114.278041371661</v>
      </c>
      <c r="Q34" s="11">
        <v>51884.083558085818</v>
      </c>
      <c r="R34" s="11">
        <v>61564.036897871891</v>
      </c>
      <c r="S34" s="11">
        <v>56316.064716511959</v>
      </c>
      <c r="T34" s="11">
        <v>56925.256658578139</v>
      </c>
      <c r="U34" s="11">
        <v>57644.763520960412</v>
      </c>
      <c r="V34" s="11">
        <v>60025.062594927098</v>
      </c>
      <c r="W34" s="11">
        <v>64011.047469194695</v>
      </c>
      <c r="X34" s="11">
        <v>65164.166063983233</v>
      </c>
      <c r="Y34" s="11">
        <v>65145.359656696892</v>
      </c>
      <c r="Z34" s="11">
        <v>74985.380478354666</v>
      </c>
      <c r="AA34" s="11">
        <v>69265.716022918903</v>
      </c>
      <c r="AB34" s="11">
        <v>67885.349952038683</v>
      </c>
      <c r="AC34" s="11">
        <v>82118.659200335751</v>
      </c>
      <c r="AD34" s="11">
        <v>83279.745917920096</v>
      </c>
      <c r="AE34" s="11">
        <v>83368.232359038389</v>
      </c>
      <c r="AF34" s="11">
        <v>88585.230090098004</v>
      </c>
      <c r="AG34" s="11">
        <v>91273.790838801433</v>
      </c>
    </row>
    <row r="35" spans="1:33" x14ac:dyDescent="0.2">
      <c r="A35" s="9" t="s">
        <v>4</v>
      </c>
      <c r="B35" s="10" t="s">
        <v>5</v>
      </c>
      <c r="C35" s="11">
        <v>83.475979999999993</v>
      </c>
      <c r="D35" s="11">
        <v>117.66897288753593</v>
      </c>
      <c r="E35" s="11">
        <v>104.49943886822847</v>
      </c>
      <c r="F35" s="11">
        <v>122.44711300501923</v>
      </c>
      <c r="G35" s="11">
        <v>150.79646418937011</v>
      </c>
      <c r="H35" s="11">
        <v>172.60767135992594</v>
      </c>
      <c r="I35" s="11">
        <v>232.36594346205717</v>
      </c>
      <c r="J35" s="11">
        <v>305.79361541714343</v>
      </c>
      <c r="K35" s="11">
        <v>347.41940363252087</v>
      </c>
      <c r="L35" s="11">
        <v>370.42763608944176</v>
      </c>
      <c r="M35" s="11">
        <v>448.57989511374308</v>
      </c>
      <c r="N35" s="11">
        <v>487.90804914959892</v>
      </c>
      <c r="O35" s="11">
        <v>568.97685431449088</v>
      </c>
      <c r="P35" s="11">
        <v>707.92869626917195</v>
      </c>
      <c r="Q35" s="11">
        <v>1022.2904049131985</v>
      </c>
      <c r="R35" s="11">
        <v>1602.8019220168987</v>
      </c>
      <c r="S35" s="11">
        <v>1684.9039654986952</v>
      </c>
      <c r="T35" s="11">
        <v>1642.0320935754294</v>
      </c>
      <c r="U35" s="11">
        <v>1752.0110755314452</v>
      </c>
      <c r="V35" s="11">
        <v>3236.733654392071</v>
      </c>
      <c r="W35" s="11">
        <v>3274.9891039761205</v>
      </c>
      <c r="X35" s="11">
        <v>2308.1481062812118</v>
      </c>
      <c r="Y35" s="11">
        <v>2432.3019844442856</v>
      </c>
      <c r="Z35" s="11">
        <v>2639.4334127809884</v>
      </c>
      <c r="AA35" s="11">
        <v>2809.4890409162258</v>
      </c>
      <c r="AB35" s="11">
        <v>2819.5184966940242</v>
      </c>
      <c r="AC35" s="11">
        <v>3603.9784941211251</v>
      </c>
      <c r="AD35" s="11">
        <v>3239.9570995440845</v>
      </c>
      <c r="AE35" s="11">
        <v>3334.5370213965421</v>
      </c>
      <c r="AF35" s="11">
        <v>3260.7127807318575</v>
      </c>
      <c r="AG35" s="11">
        <v>3638.7137545141272</v>
      </c>
    </row>
    <row r="36" spans="1:33" x14ac:dyDescent="0.2">
      <c r="A36" s="9" t="s">
        <v>6</v>
      </c>
      <c r="B36" s="10" t="s">
        <v>7</v>
      </c>
      <c r="C36" s="11">
        <v>14532.546060649269</v>
      </c>
      <c r="D36" s="11">
        <v>20210.27470561926</v>
      </c>
      <c r="E36" s="11">
        <v>24208.944304990422</v>
      </c>
      <c r="F36" s="11">
        <v>27801.835042939674</v>
      </c>
      <c r="G36" s="11">
        <v>33805.859109078381</v>
      </c>
      <c r="H36" s="11">
        <v>38554.008331341698</v>
      </c>
      <c r="I36" s="11">
        <v>46952.87724375142</v>
      </c>
      <c r="J36" s="11">
        <v>54153.256762948622</v>
      </c>
      <c r="K36" s="11">
        <v>59943.486710205536</v>
      </c>
      <c r="L36" s="11">
        <v>66340.238980981565</v>
      </c>
      <c r="M36" s="11">
        <v>71923.760303644784</v>
      </c>
      <c r="N36" s="11">
        <v>76929.18355869237</v>
      </c>
      <c r="O36" s="11">
        <v>84068.85353769685</v>
      </c>
      <c r="P36" s="11">
        <v>93502.676230822544</v>
      </c>
      <c r="Q36" s="11">
        <v>109792.85749823959</v>
      </c>
      <c r="R36" s="11">
        <v>125513.06056972792</v>
      </c>
      <c r="S36" s="11">
        <v>143182.23555422685</v>
      </c>
      <c r="T36" s="11">
        <v>155781.27563413652</v>
      </c>
      <c r="U36" s="11">
        <v>156510.32183158142</v>
      </c>
      <c r="V36" s="11">
        <v>177991.11472210826</v>
      </c>
      <c r="W36" s="11">
        <v>186785.20295054608</v>
      </c>
      <c r="X36" s="11">
        <v>203329.30259065446</v>
      </c>
      <c r="Y36" s="11">
        <v>217755.16984683444</v>
      </c>
      <c r="Z36" s="11">
        <v>255935.25454262216</v>
      </c>
      <c r="AA36" s="11">
        <v>250468.09598742146</v>
      </c>
      <c r="AB36" s="11">
        <v>244589.93937594735</v>
      </c>
      <c r="AC36" s="11">
        <v>287864.73316015356</v>
      </c>
      <c r="AD36" s="11">
        <v>280791.72970436612</v>
      </c>
      <c r="AE36" s="11">
        <v>296846.91844602348</v>
      </c>
      <c r="AF36" s="11">
        <v>286238.58031087299</v>
      </c>
      <c r="AG36" s="11">
        <v>315732.2289864163</v>
      </c>
    </row>
    <row r="37" spans="1:33" x14ac:dyDescent="0.2">
      <c r="A37" s="9" t="s">
        <v>8</v>
      </c>
      <c r="B37" s="10" t="s">
        <v>9</v>
      </c>
      <c r="C37" s="11">
        <v>1413.7423839999999</v>
      </c>
      <c r="D37" s="11">
        <v>1154.4095351498249</v>
      </c>
      <c r="E37" s="11">
        <v>1593.3566604248683</v>
      </c>
      <c r="F37" s="11">
        <v>2434.5413393454592</v>
      </c>
      <c r="G37" s="11">
        <v>2871.6416361258543</v>
      </c>
      <c r="H37" s="11">
        <v>3056.7894342590039</v>
      </c>
      <c r="I37" s="11">
        <v>2444.0778459667285</v>
      </c>
      <c r="J37" s="11">
        <v>3619.4546327648413</v>
      </c>
      <c r="K37" s="11">
        <v>3056.388261361747</v>
      </c>
      <c r="L37" s="11">
        <v>4172.7250087367847</v>
      </c>
      <c r="M37" s="11">
        <v>5384.3189009386779</v>
      </c>
      <c r="N37" s="11">
        <v>6594.3155284126951</v>
      </c>
      <c r="O37" s="11">
        <v>6790.2565111707245</v>
      </c>
      <c r="P37" s="11">
        <v>7846.1482294336392</v>
      </c>
      <c r="Q37" s="11">
        <v>9895.4246099230877</v>
      </c>
      <c r="R37" s="11">
        <v>12238.102656969764</v>
      </c>
      <c r="S37" s="11">
        <v>16805.134485235652</v>
      </c>
      <c r="T37" s="11">
        <v>16903.576891193603</v>
      </c>
      <c r="U37" s="11">
        <v>27063.868008043617</v>
      </c>
      <c r="V37" s="11">
        <v>28477.263183344494</v>
      </c>
      <c r="W37" s="11">
        <v>30037.07476295959</v>
      </c>
      <c r="X37" s="11">
        <v>37642.842107392433</v>
      </c>
      <c r="Y37" s="11">
        <v>35052.621830861208</v>
      </c>
      <c r="Z37" s="11">
        <v>36740.226405130998</v>
      </c>
      <c r="AA37" s="11">
        <v>45426.284759401482</v>
      </c>
      <c r="AB37" s="11">
        <v>44868.534348656038</v>
      </c>
      <c r="AC37" s="11">
        <v>50594.229585637724</v>
      </c>
      <c r="AD37" s="11">
        <v>63974.299521225905</v>
      </c>
      <c r="AE37" s="11">
        <v>50836.10448066314</v>
      </c>
      <c r="AF37" s="11">
        <v>50636.452094825443</v>
      </c>
      <c r="AG37" s="11">
        <v>46917.44892224636</v>
      </c>
    </row>
    <row r="38" spans="1:33" x14ac:dyDescent="0.2">
      <c r="A38" s="9" t="s">
        <v>10</v>
      </c>
      <c r="B38" s="10" t="s">
        <v>11</v>
      </c>
      <c r="C38" s="11">
        <v>396.94664385805203</v>
      </c>
      <c r="D38" s="11">
        <v>440.33256237934864</v>
      </c>
      <c r="E38" s="11">
        <v>547.57836930476992</v>
      </c>
      <c r="F38" s="11">
        <v>430.94813759766504</v>
      </c>
      <c r="G38" s="11">
        <v>942.63488483305957</v>
      </c>
      <c r="H38" s="11">
        <v>1119.0116117552104</v>
      </c>
      <c r="I38" s="11">
        <v>763.89388381356105</v>
      </c>
      <c r="J38" s="11">
        <v>832.57773333739669</v>
      </c>
      <c r="K38" s="11">
        <v>1141.5353784384097</v>
      </c>
      <c r="L38" s="11">
        <v>1611.1880990100874</v>
      </c>
      <c r="M38" s="11">
        <v>1902.56817201626</v>
      </c>
      <c r="N38" s="11">
        <v>2251.6593206741295</v>
      </c>
      <c r="O38" s="11">
        <v>2770.7809918631178</v>
      </c>
      <c r="P38" s="11">
        <v>3275.000135295697</v>
      </c>
      <c r="Q38" s="11">
        <v>4143.5812146584503</v>
      </c>
      <c r="R38" s="11">
        <v>4743.2365043534528</v>
      </c>
      <c r="S38" s="11">
        <v>4999.956603576552</v>
      </c>
      <c r="T38" s="11">
        <v>5868.4281348865643</v>
      </c>
      <c r="U38" s="11">
        <v>8512.6740873133949</v>
      </c>
      <c r="V38" s="11">
        <v>10918.374366758519</v>
      </c>
      <c r="W38" s="11">
        <v>12178.083327026634</v>
      </c>
      <c r="X38" s="11">
        <v>13556.064124721212</v>
      </c>
      <c r="Y38" s="11">
        <v>14460.107628536087</v>
      </c>
      <c r="Z38" s="11">
        <v>18277.278528734867</v>
      </c>
      <c r="AA38" s="11">
        <v>19294.515194192471</v>
      </c>
      <c r="AB38" s="11">
        <v>19686.583783166832</v>
      </c>
      <c r="AC38" s="11">
        <v>14130.484488624505</v>
      </c>
      <c r="AD38" s="11">
        <v>12500.091285584407</v>
      </c>
      <c r="AE38" s="11">
        <v>14118.229090607292</v>
      </c>
      <c r="AF38" s="11">
        <v>15306.533866505193</v>
      </c>
      <c r="AG38" s="11">
        <v>20462.52060341938</v>
      </c>
    </row>
    <row r="39" spans="1:33" x14ac:dyDescent="0.2">
      <c r="A39" s="9" t="s">
        <v>12</v>
      </c>
      <c r="B39" s="10" t="s">
        <v>13</v>
      </c>
      <c r="C39" s="11">
        <v>5395.1556569666773</v>
      </c>
      <c r="D39" s="11">
        <v>6584.4598484967264</v>
      </c>
      <c r="E39" s="11">
        <v>8042.431531334224</v>
      </c>
      <c r="F39" s="11">
        <v>10027.797876718685</v>
      </c>
      <c r="G39" s="11">
        <v>12102.639331112412</v>
      </c>
      <c r="H39" s="11">
        <v>11261.888823121006</v>
      </c>
      <c r="I39" s="11">
        <v>12688.032924419285</v>
      </c>
      <c r="J39" s="11">
        <v>16056.117012402647</v>
      </c>
      <c r="K39" s="11">
        <v>15428.682215304094</v>
      </c>
      <c r="L39" s="11">
        <v>16770.633616475941</v>
      </c>
      <c r="M39" s="11">
        <v>20982.260027964559</v>
      </c>
      <c r="N39" s="11">
        <v>22009.658279018182</v>
      </c>
      <c r="O39" s="11">
        <v>24723.102504965929</v>
      </c>
      <c r="P39" s="11">
        <v>29021.891331812436</v>
      </c>
      <c r="Q39" s="11">
        <v>31535.648731561625</v>
      </c>
      <c r="R39" s="11">
        <v>41104.737926409493</v>
      </c>
      <c r="S39" s="11">
        <v>53149.213840358934</v>
      </c>
      <c r="T39" s="11">
        <v>70869.339104754225</v>
      </c>
      <c r="U39" s="11">
        <v>67736.623608569862</v>
      </c>
      <c r="V39" s="11">
        <v>66733.733738586685</v>
      </c>
      <c r="W39" s="11">
        <v>67303.28216620459</v>
      </c>
      <c r="X39" s="11">
        <v>73488.966272048507</v>
      </c>
      <c r="Y39" s="11">
        <v>104592.6841088159</v>
      </c>
      <c r="Z39" s="11">
        <v>117645.13493601076</v>
      </c>
      <c r="AA39" s="11">
        <v>119256.9688703151</v>
      </c>
      <c r="AB39" s="11">
        <v>121493.40770047526</v>
      </c>
      <c r="AC39" s="11">
        <v>122710.61026120058</v>
      </c>
      <c r="AD39" s="11">
        <v>131682.32243767579</v>
      </c>
      <c r="AE39" s="11">
        <v>133510.31214975659</v>
      </c>
      <c r="AF39" s="11">
        <v>97511.688278527508</v>
      </c>
      <c r="AG39" s="11">
        <v>105810.62519077027</v>
      </c>
    </row>
    <row r="40" spans="1:33" x14ac:dyDescent="0.2">
      <c r="A40" s="9" t="s">
        <v>14</v>
      </c>
      <c r="B40" s="10" t="s">
        <v>15</v>
      </c>
      <c r="C40" s="11">
        <v>6091.1941393830939</v>
      </c>
      <c r="D40" s="11">
        <v>10095.478882462281</v>
      </c>
      <c r="E40" s="11">
        <v>12475.574542280734</v>
      </c>
      <c r="F40" s="11">
        <v>14144.083797283956</v>
      </c>
      <c r="G40" s="11">
        <v>17299.569174880056</v>
      </c>
      <c r="H40" s="11">
        <v>21443.561143822608</v>
      </c>
      <c r="I40" s="11">
        <v>24653.427846318504</v>
      </c>
      <c r="J40" s="11">
        <v>29883.53735913926</v>
      </c>
      <c r="K40" s="11">
        <v>36941.58066288344</v>
      </c>
      <c r="L40" s="11">
        <v>39987.973424891476</v>
      </c>
      <c r="M40" s="11">
        <v>44441.941943355487</v>
      </c>
      <c r="N40" s="11">
        <v>51141.461566779544</v>
      </c>
      <c r="O40" s="11">
        <v>59114.830576783068</v>
      </c>
      <c r="P40" s="11">
        <v>67215.472151526832</v>
      </c>
      <c r="Q40" s="11">
        <v>71967.746056293865</v>
      </c>
      <c r="R40" s="11">
        <v>93168.99781738859</v>
      </c>
      <c r="S40" s="11">
        <v>113706.2009779855</v>
      </c>
      <c r="T40" s="11">
        <v>139352.74408822067</v>
      </c>
      <c r="U40" s="11">
        <v>145614.0269835587</v>
      </c>
      <c r="V40" s="11">
        <v>154362.18610005104</v>
      </c>
      <c r="W40" s="11">
        <v>158933.88867013057</v>
      </c>
      <c r="X40" s="11">
        <v>188409.41565319494</v>
      </c>
      <c r="Y40" s="11">
        <v>187722.5808023432</v>
      </c>
      <c r="Z40" s="11">
        <v>201246.49210116701</v>
      </c>
      <c r="AA40" s="11">
        <v>232813.5327596312</v>
      </c>
      <c r="AB40" s="11">
        <v>229266.10245286472</v>
      </c>
      <c r="AC40" s="11">
        <v>217419.46781100205</v>
      </c>
      <c r="AD40" s="11">
        <v>208561.34007878552</v>
      </c>
      <c r="AE40" s="11">
        <v>221976.52066140471</v>
      </c>
      <c r="AF40" s="11">
        <v>209913.46744433598</v>
      </c>
      <c r="AG40" s="11">
        <v>218879.44043565978</v>
      </c>
    </row>
    <row r="41" spans="1:33" x14ac:dyDescent="0.2">
      <c r="A41" s="9" t="s">
        <v>16</v>
      </c>
      <c r="B41" s="10" t="s">
        <v>17</v>
      </c>
      <c r="C41" s="11">
        <v>2518.4284271590213</v>
      </c>
      <c r="D41" s="11">
        <v>3317.5947351490922</v>
      </c>
      <c r="E41" s="11">
        <v>4331.5703391057814</v>
      </c>
      <c r="F41" s="11">
        <v>7060.1483762849293</v>
      </c>
      <c r="G41" s="11">
        <v>7931.991015465479</v>
      </c>
      <c r="H41" s="11">
        <v>7926.5688013267227</v>
      </c>
      <c r="I41" s="11">
        <v>8872.2918012559312</v>
      </c>
      <c r="J41" s="11">
        <v>10263.457275423289</v>
      </c>
      <c r="K41" s="11">
        <v>12948.741028559545</v>
      </c>
      <c r="L41" s="11">
        <v>14379.288936507943</v>
      </c>
      <c r="M41" s="11">
        <v>15288.001974765608</v>
      </c>
      <c r="N41" s="11">
        <v>18241.953283016104</v>
      </c>
      <c r="O41" s="11">
        <v>19849.477285934681</v>
      </c>
      <c r="P41" s="11">
        <v>21559.188673831573</v>
      </c>
      <c r="Q41" s="11">
        <v>25339.647821024915</v>
      </c>
      <c r="R41" s="11">
        <v>30537.983705012401</v>
      </c>
      <c r="S41" s="11">
        <v>34847.357782352658</v>
      </c>
      <c r="T41" s="11">
        <v>44368.230197161385</v>
      </c>
      <c r="U41" s="11">
        <v>47408.972442255239</v>
      </c>
      <c r="V41" s="11">
        <v>51667.391616263703</v>
      </c>
      <c r="W41" s="11">
        <v>56411.385704575485</v>
      </c>
      <c r="X41" s="11">
        <v>60706.34016628586</v>
      </c>
      <c r="Y41" s="11">
        <v>61353.254641821819</v>
      </c>
      <c r="Z41" s="11">
        <v>68688.653694342705</v>
      </c>
      <c r="AA41" s="11">
        <v>71904.944069709032</v>
      </c>
      <c r="AB41" s="11">
        <v>69859.983874465572</v>
      </c>
      <c r="AC41" s="11">
        <v>68703.180680261416</v>
      </c>
      <c r="AD41" s="11">
        <v>72689.090966286909</v>
      </c>
      <c r="AE41" s="11">
        <v>93060.490412409112</v>
      </c>
      <c r="AF41" s="11">
        <v>75035.150018240311</v>
      </c>
      <c r="AG41" s="11">
        <v>86297.096738635009</v>
      </c>
    </row>
    <row r="42" spans="1:33" x14ac:dyDescent="0.2">
      <c r="A42" s="9" t="s">
        <v>18</v>
      </c>
      <c r="B42" s="10" t="s">
        <v>19</v>
      </c>
      <c r="C42" s="11">
        <v>1014.979471793455</v>
      </c>
      <c r="D42" s="11">
        <v>1516.364541006679</v>
      </c>
      <c r="E42" s="11">
        <v>2148.1262239306652</v>
      </c>
      <c r="F42" s="11">
        <v>2993.1824066811619</v>
      </c>
      <c r="G42" s="11">
        <v>3453.8018744402398</v>
      </c>
      <c r="H42" s="11">
        <v>4101.5103774638992</v>
      </c>
      <c r="I42" s="11">
        <v>4471.9384457144115</v>
      </c>
      <c r="J42" s="11">
        <v>5779.5767980585015</v>
      </c>
      <c r="K42" s="11">
        <v>7298.5913683616081</v>
      </c>
      <c r="L42" s="11">
        <v>9294.3920365737758</v>
      </c>
      <c r="M42" s="11">
        <v>11147.674571965106</v>
      </c>
      <c r="N42" s="11">
        <v>11801.463762871696</v>
      </c>
      <c r="O42" s="11">
        <v>13984.732790406093</v>
      </c>
      <c r="P42" s="11">
        <v>17154.138668070627</v>
      </c>
      <c r="Q42" s="11">
        <v>22612.301324046468</v>
      </c>
      <c r="R42" s="11">
        <v>21012.085154179716</v>
      </c>
      <c r="S42" s="11">
        <v>31472.915947759422</v>
      </c>
      <c r="T42" s="11">
        <v>38958.034836116574</v>
      </c>
      <c r="U42" s="11">
        <v>40777.357820360026</v>
      </c>
      <c r="V42" s="11">
        <v>45389.164438627988</v>
      </c>
      <c r="W42" s="11">
        <v>50579.523352636403</v>
      </c>
      <c r="X42" s="11">
        <v>56172.596869972826</v>
      </c>
      <c r="Y42" s="11">
        <v>50613.207080159431</v>
      </c>
      <c r="Z42" s="11">
        <v>56356.935736041523</v>
      </c>
      <c r="AA42" s="11">
        <v>58204.466698191638</v>
      </c>
      <c r="AB42" s="11">
        <v>61390.750447089187</v>
      </c>
      <c r="AC42" s="11">
        <v>78836.66869736732</v>
      </c>
      <c r="AD42" s="11">
        <v>76288.211213726361</v>
      </c>
      <c r="AE42" s="11">
        <v>80080.735099789628</v>
      </c>
      <c r="AF42" s="11">
        <v>53906.700148968899</v>
      </c>
      <c r="AG42" s="11">
        <v>56272.101474853996</v>
      </c>
    </row>
    <row r="43" spans="1:33" x14ac:dyDescent="0.2">
      <c r="A43" s="9" t="s">
        <v>20</v>
      </c>
      <c r="B43" s="10" t="s">
        <v>21</v>
      </c>
      <c r="C43" s="11">
        <v>1199.9055099109478</v>
      </c>
      <c r="D43" s="11">
        <v>1023.832989856255</v>
      </c>
      <c r="E43" s="11">
        <v>1306.0951293421331</v>
      </c>
      <c r="F43" s="11">
        <v>1855.2821618136525</v>
      </c>
      <c r="G43" s="11">
        <v>2145.8854542094341</v>
      </c>
      <c r="H43" s="11">
        <v>2282.8504553987796</v>
      </c>
      <c r="I43" s="11">
        <v>2559.1973913407228</v>
      </c>
      <c r="J43" s="11">
        <v>3019.4503100244406</v>
      </c>
      <c r="K43" s="11">
        <v>2263.6631433089565</v>
      </c>
      <c r="L43" s="11">
        <v>2899.7608557539652</v>
      </c>
      <c r="M43" s="11">
        <v>4689.8990912114978</v>
      </c>
      <c r="N43" s="11">
        <v>6320.5938873935602</v>
      </c>
      <c r="O43" s="11">
        <v>7119.7687624827104</v>
      </c>
      <c r="P43" s="11">
        <v>9080.9076340927186</v>
      </c>
      <c r="Q43" s="11">
        <v>10541.3512555341</v>
      </c>
      <c r="R43" s="11">
        <v>13406.171055859137</v>
      </c>
      <c r="S43" s="11">
        <v>20542.287475432229</v>
      </c>
      <c r="T43" s="11">
        <v>23357.629059024832</v>
      </c>
      <c r="U43" s="11">
        <v>38547.696136726197</v>
      </c>
      <c r="V43" s="11">
        <v>44176.455232157627</v>
      </c>
      <c r="W43" s="11">
        <v>50285.598242686894</v>
      </c>
      <c r="X43" s="11">
        <v>65636.038230904232</v>
      </c>
      <c r="Y43" s="11">
        <v>65753.10890961744</v>
      </c>
      <c r="Z43" s="11">
        <v>81522.21393154058</v>
      </c>
      <c r="AA43" s="11">
        <v>92414.594706433621</v>
      </c>
      <c r="AB43" s="11">
        <v>92158.569725104084</v>
      </c>
      <c r="AC43" s="11">
        <v>112010.83248685136</v>
      </c>
      <c r="AD43" s="11">
        <v>146660.28193471007</v>
      </c>
      <c r="AE43" s="11">
        <v>130090.46391608202</v>
      </c>
      <c r="AF43" s="11">
        <v>145679.02293221845</v>
      </c>
      <c r="AG43" s="11">
        <v>162663.44475014685</v>
      </c>
    </row>
    <row r="44" spans="1:33" x14ac:dyDescent="0.2">
      <c r="A44" s="9" t="s">
        <v>22</v>
      </c>
      <c r="B44" s="10" t="s">
        <v>23</v>
      </c>
      <c r="C44" s="11">
        <v>3368.3656090986938</v>
      </c>
      <c r="D44" s="11">
        <v>4228.8350790921295</v>
      </c>
      <c r="E44" s="11">
        <v>5424.3692625195263</v>
      </c>
      <c r="F44" s="11">
        <v>10233.372574253397</v>
      </c>
      <c r="G44" s="11">
        <v>12904.181324241827</v>
      </c>
      <c r="H44" s="11">
        <v>13039.749002407036</v>
      </c>
      <c r="I44" s="11">
        <v>11282.22913683809</v>
      </c>
      <c r="J44" s="11">
        <v>13769.119137471382</v>
      </c>
      <c r="K44" s="11">
        <v>17574.531685666687</v>
      </c>
      <c r="L44" s="11">
        <v>22188.261807436909</v>
      </c>
      <c r="M44" s="11">
        <v>24469.220997643097</v>
      </c>
      <c r="N44" s="11">
        <v>27248.316338936282</v>
      </c>
      <c r="O44" s="11">
        <v>36897.420615943673</v>
      </c>
      <c r="P44" s="11">
        <v>37168.195955507297</v>
      </c>
      <c r="Q44" s="11">
        <v>41368.244293645454</v>
      </c>
      <c r="R44" s="11">
        <v>59026.400735585659</v>
      </c>
      <c r="S44" s="11">
        <v>64189.935994300868</v>
      </c>
      <c r="T44" s="11">
        <v>73280.541287323518</v>
      </c>
      <c r="U44" s="11">
        <v>82694.070736757451</v>
      </c>
      <c r="V44" s="11">
        <v>90851.808798644168</v>
      </c>
      <c r="W44" s="11">
        <v>99969.218983759769</v>
      </c>
      <c r="X44" s="11">
        <v>119599.29245081806</v>
      </c>
      <c r="Y44" s="11">
        <v>123319.44274361755</v>
      </c>
      <c r="Z44" s="11">
        <v>140578.49379083278</v>
      </c>
      <c r="AA44" s="11">
        <v>137327.34872635841</v>
      </c>
      <c r="AB44" s="11">
        <v>143488.20295562287</v>
      </c>
      <c r="AC44" s="11">
        <v>159488.70795872802</v>
      </c>
      <c r="AD44" s="11">
        <v>195737.73226850937</v>
      </c>
      <c r="AE44" s="11">
        <v>165644.06859206659</v>
      </c>
      <c r="AF44" s="11">
        <v>177597.55510423268</v>
      </c>
      <c r="AG44" s="11">
        <v>172941.23626894032</v>
      </c>
    </row>
    <row r="45" spans="1:33" x14ac:dyDescent="0.2">
      <c r="A45" s="9" t="s">
        <v>24</v>
      </c>
      <c r="B45" s="10" t="s">
        <v>25</v>
      </c>
      <c r="C45" s="11">
        <v>354.05897428145278</v>
      </c>
      <c r="D45" s="11">
        <v>506.48004628625381</v>
      </c>
      <c r="E45" s="11">
        <v>682.75608442923863</v>
      </c>
      <c r="F45" s="11">
        <v>830.83638385441679</v>
      </c>
      <c r="G45" s="11">
        <v>1031.394615235123</v>
      </c>
      <c r="H45" s="11">
        <v>1270.7596605484152</v>
      </c>
      <c r="I45" s="11">
        <v>1654.2869701746183</v>
      </c>
      <c r="J45" s="11">
        <v>2050.7513196268224</v>
      </c>
      <c r="K45" s="11">
        <v>2492.6757051227223</v>
      </c>
      <c r="L45" s="11">
        <v>3027.8250191421939</v>
      </c>
      <c r="M45" s="11">
        <v>3836.2027048630198</v>
      </c>
      <c r="N45" s="11">
        <v>4165.9761671056531</v>
      </c>
      <c r="O45" s="11">
        <v>4987.5092529357635</v>
      </c>
      <c r="P45" s="11">
        <v>6036.5527641694061</v>
      </c>
      <c r="Q45" s="11">
        <v>7091.433137074232</v>
      </c>
      <c r="R45" s="11">
        <v>8284.7872350092639</v>
      </c>
      <c r="S45" s="11">
        <v>11023.318648346192</v>
      </c>
      <c r="T45" s="11">
        <v>13602.492244630885</v>
      </c>
      <c r="U45" s="11">
        <v>13832.40466497628</v>
      </c>
      <c r="V45" s="11">
        <v>16232.87650127023</v>
      </c>
      <c r="W45" s="11">
        <v>18497.414605549944</v>
      </c>
      <c r="X45" s="11">
        <v>23142.719005779752</v>
      </c>
      <c r="Y45" s="11">
        <v>22177.707453577179</v>
      </c>
      <c r="Z45" s="11">
        <v>24341.062658283892</v>
      </c>
      <c r="AA45" s="11">
        <v>16570.428814087692</v>
      </c>
      <c r="AB45" s="11">
        <v>16186.200343799454</v>
      </c>
      <c r="AC45" s="11">
        <v>17159.007158373472</v>
      </c>
      <c r="AD45" s="11">
        <v>16673.747477046931</v>
      </c>
      <c r="AE45" s="11">
        <v>17515.434801763124</v>
      </c>
      <c r="AF45" s="11">
        <v>21835.886138858466</v>
      </c>
      <c r="AG45" s="11">
        <v>26386.398451097255</v>
      </c>
    </row>
    <row r="46" spans="1:33" x14ac:dyDescent="0.2">
      <c r="A46" s="9" t="s">
        <v>26</v>
      </c>
      <c r="B46" s="10" t="s">
        <v>27</v>
      </c>
      <c r="C46" s="11">
        <v>335.03653129673461</v>
      </c>
      <c r="D46" s="11">
        <v>446.91915944521759</v>
      </c>
      <c r="E46" s="11">
        <v>662.88196634922429</v>
      </c>
      <c r="F46" s="11">
        <v>860.16679519893785</v>
      </c>
      <c r="G46" s="11">
        <v>1278.7775784638363</v>
      </c>
      <c r="H46" s="11">
        <v>1529.8568523601336</v>
      </c>
      <c r="I46" s="11">
        <v>2033.4394844337496</v>
      </c>
      <c r="J46" s="11">
        <v>2531.7478332357782</v>
      </c>
      <c r="K46" s="11">
        <v>3637.5379900628391</v>
      </c>
      <c r="L46" s="11">
        <v>4756.5009355696984</v>
      </c>
      <c r="M46" s="11">
        <v>6391.0864097465228</v>
      </c>
      <c r="N46" s="11">
        <v>8149.4316285613022</v>
      </c>
      <c r="O46" s="11">
        <v>9269.8366209227243</v>
      </c>
      <c r="P46" s="11">
        <v>12371.602758142619</v>
      </c>
      <c r="Q46" s="11">
        <v>16904.668914929207</v>
      </c>
      <c r="R46" s="11">
        <v>20709.742351331301</v>
      </c>
      <c r="S46" s="11">
        <v>32757.82279897296</v>
      </c>
      <c r="T46" s="11">
        <v>45848.210399429634</v>
      </c>
      <c r="U46" s="11">
        <v>54557.132076988673</v>
      </c>
      <c r="V46" s="11">
        <v>65594.441274743629</v>
      </c>
      <c r="W46" s="11">
        <v>76107.517642972656</v>
      </c>
      <c r="X46" s="11">
        <v>95550.171744636245</v>
      </c>
      <c r="Y46" s="11">
        <v>103477.20357062953</v>
      </c>
      <c r="Z46" s="11">
        <v>125086.40197387533</v>
      </c>
      <c r="AA46" s="11">
        <v>164964.05674585287</v>
      </c>
      <c r="AB46" s="11">
        <v>189728.32937161683</v>
      </c>
      <c r="AC46" s="11">
        <v>199745.91339883956</v>
      </c>
      <c r="AD46" s="11">
        <v>214822.91372750903</v>
      </c>
      <c r="AE46" s="11">
        <v>260152.79557519054</v>
      </c>
      <c r="AF46" s="11">
        <v>301095.64035856968</v>
      </c>
      <c r="AG46" s="11">
        <v>319177.86187775328</v>
      </c>
    </row>
    <row r="47" spans="1:33" x14ac:dyDescent="0.2">
      <c r="A47" s="9" t="s">
        <v>28</v>
      </c>
      <c r="B47" s="10" t="s">
        <v>29</v>
      </c>
      <c r="C47" s="11">
        <v>914.25682317785436</v>
      </c>
      <c r="D47" s="11">
        <v>1230.1805350955017</v>
      </c>
      <c r="E47" s="11">
        <v>1746.2487094292824</v>
      </c>
      <c r="F47" s="11">
        <v>2169.7900669063456</v>
      </c>
      <c r="G47" s="11">
        <v>2592.537704834921</v>
      </c>
      <c r="H47" s="11">
        <v>3145.6775420402037</v>
      </c>
      <c r="I47" s="11">
        <v>3820.9679789203265</v>
      </c>
      <c r="J47" s="11">
        <v>4638.4352999733628</v>
      </c>
      <c r="K47" s="11">
        <v>6720.9597338274452</v>
      </c>
      <c r="L47" s="11">
        <v>8813.0127974382904</v>
      </c>
      <c r="M47" s="11">
        <v>11183.928604950395</v>
      </c>
      <c r="N47" s="11">
        <v>13477.384870086589</v>
      </c>
      <c r="O47" s="11">
        <v>14952.599702335832</v>
      </c>
      <c r="P47" s="11">
        <v>17728.582536251295</v>
      </c>
      <c r="Q47" s="11">
        <v>24361.44761010414</v>
      </c>
      <c r="R47" s="11">
        <v>41627.771576761988</v>
      </c>
      <c r="S47" s="11">
        <v>43848.596291197449</v>
      </c>
      <c r="T47" s="11">
        <v>53857.700265784872</v>
      </c>
      <c r="U47" s="11">
        <v>73346.565806916406</v>
      </c>
      <c r="V47" s="11">
        <v>94411.52910098189</v>
      </c>
      <c r="W47" s="11">
        <v>109840.86037819002</v>
      </c>
      <c r="X47" s="11">
        <v>129219.10076994891</v>
      </c>
      <c r="Y47" s="11">
        <v>141700.54811058208</v>
      </c>
      <c r="Z47" s="11">
        <v>156640.45922324073</v>
      </c>
      <c r="AA47" s="11">
        <v>145239.51121258695</v>
      </c>
      <c r="AB47" s="11">
        <v>139356.533739932</v>
      </c>
      <c r="AC47" s="11">
        <v>161473.89775048653</v>
      </c>
      <c r="AD47" s="11">
        <v>151858.55513371908</v>
      </c>
      <c r="AE47" s="11">
        <v>160135.63607280099</v>
      </c>
      <c r="AF47" s="11">
        <v>147703.56894860757</v>
      </c>
      <c r="AG47" s="11">
        <v>171820.41964119702</v>
      </c>
    </row>
    <row r="48" spans="1:33" x14ac:dyDescent="0.2">
      <c r="A48" s="9" t="s">
        <v>30</v>
      </c>
      <c r="B48" s="10" t="s">
        <v>31</v>
      </c>
      <c r="C48" s="11">
        <v>4426.950227151895</v>
      </c>
      <c r="D48" s="11">
        <v>7344.7556746931477</v>
      </c>
      <c r="E48" s="11">
        <v>10298.551714530713</v>
      </c>
      <c r="F48" s="11">
        <v>14740.837563759735</v>
      </c>
      <c r="G48" s="11">
        <v>20516.062380169071</v>
      </c>
      <c r="H48" s="11">
        <v>21256.035947246884</v>
      </c>
      <c r="I48" s="11">
        <v>25959.609609086965</v>
      </c>
      <c r="J48" s="11">
        <v>27635.460305997018</v>
      </c>
      <c r="K48" s="11">
        <v>29712.386414157325</v>
      </c>
      <c r="L48" s="11">
        <v>32097.950298333028</v>
      </c>
      <c r="M48" s="11">
        <v>37658.784366375745</v>
      </c>
      <c r="N48" s="11">
        <v>48455.067944209499</v>
      </c>
      <c r="O48" s="11">
        <v>53848.331956706534</v>
      </c>
      <c r="P48" s="11">
        <v>60115.24751967506</v>
      </c>
      <c r="Q48" s="11">
        <v>75885.211966838469</v>
      </c>
      <c r="R48" s="11">
        <v>85854.63427981711</v>
      </c>
      <c r="S48" s="11">
        <v>94485.999499708079</v>
      </c>
      <c r="T48" s="11">
        <v>117884.68021709523</v>
      </c>
      <c r="U48" s="11">
        <v>133600.74186891</v>
      </c>
      <c r="V48" s="11">
        <v>152646.09614985914</v>
      </c>
      <c r="W48" s="11">
        <v>167635.09675491563</v>
      </c>
      <c r="X48" s="11">
        <v>178345.82019937699</v>
      </c>
      <c r="Y48" s="11">
        <v>201379.69212091027</v>
      </c>
      <c r="Z48" s="11">
        <v>221252.46671371764</v>
      </c>
      <c r="AA48" s="11">
        <v>227855.73381771951</v>
      </c>
      <c r="AB48" s="11">
        <v>259850.74946690208</v>
      </c>
      <c r="AC48" s="11">
        <v>268514.7541511319</v>
      </c>
      <c r="AD48" s="11">
        <v>287673.90859548445</v>
      </c>
      <c r="AE48" s="11">
        <v>289618.90861968673</v>
      </c>
      <c r="AF48" s="11">
        <v>289559.35319715185</v>
      </c>
      <c r="AG48" s="11">
        <v>297831.0075342296</v>
      </c>
    </row>
    <row r="49" spans="1:38" x14ac:dyDescent="0.2">
      <c r="A49" s="9" t="s">
        <v>32</v>
      </c>
      <c r="B49" s="10" t="s">
        <v>33</v>
      </c>
      <c r="C49" s="11">
        <v>5569.8352532744102</v>
      </c>
      <c r="D49" s="11">
        <v>8103.9692323218305</v>
      </c>
      <c r="E49" s="11">
        <v>10663.942131965769</v>
      </c>
      <c r="F49" s="11">
        <v>13954.216837915879</v>
      </c>
      <c r="G49" s="11">
        <v>18619.219094889238</v>
      </c>
      <c r="H49" s="11">
        <v>19068.064045383438</v>
      </c>
      <c r="I49" s="11">
        <v>20516.350217216779</v>
      </c>
      <c r="J49" s="11">
        <v>27382.387488081691</v>
      </c>
      <c r="K49" s="11">
        <v>34097.696533738628</v>
      </c>
      <c r="L49" s="11">
        <v>41755.712538449625</v>
      </c>
      <c r="M49" s="11">
        <v>54233.171643346388</v>
      </c>
      <c r="N49" s="11">
        <v>60537.706502250345</v>
      </c>
      <c r="O49" s="11">
        <v>69836.169035000639</v>
      </c>
      <c r="P49" s="11">
        <v>79892.991568349797</v>
      </c>
      <c r="Q49" s="11">
        <v>82925.851385038477</v>
      </c>
      <c r="R49" s="11">
        <v>96736.819250861154</v>
      </c>
      <c r="S49" s="11">
        <v>108108.18504326088</v>
      </c>
      <c r="T49" s="11">
        <v>129087.31528723294</v>
      </c>
      <c r="U49" s="11">
        <v>160789.27140024942</v>
      </c>
      <c r="V49" s="11">
        <v>186949.25685851145</v>
      </c>
      <c r="W49" s="11">
        <v>209676.25265630364</v>
      </c>
      <c r="X49" s="11">
        <v>234514.72712204879</v>
      </c>
      <c r="Y49" s="11">
        <v>256407.40545608351</v>
      </c>
      <c r="Z49" s="11">
        <v>274087.7468382559</v>
      </c>
      <c r="AA49" s="11">
        <v>311593.25258305867</v>
      </c>
      <c r="AB49" s="11">
        <v>321404.78220043145</v>
      </c>
      <c r="AC49" s="11">
        <v>356964.3872178673</v>
      </c>
      <c r="AD49" s="11">
        <v>343950.95517704706</v>
      </c>
      <c r="AE49" s="11">
        <v>384635.70564838487</v>
      </c>
      <c r="AF49" s="11">
        <v>388419.46748808096</v>
      </c>
      <c r="AG49" s="11">
        <v>409647.61592032423</v>
      </c>
    </row>
    <row r="50" spans="1:38" x14ac:dyDescent="0.2">
      <c r="A50" s="9" t="s">
        <v>34</v>
      </c>
      <c r="B50" s="10" t="s">
        <v>35</v>
      </c>
      <c r="C50" s="11">
        <v>4719.9201000499979</v>
      </c>
      <c r="D50" s="11">
        <v>5662.3069767151665</v>
      </c>
      <c r="E50" s="11">
        <v>6917.5443963900434</v>
      </c>
      <c r="F50" s="11">
        <v>9279.287855205599</v>
      </c>
      <c r="G50" s="11">
        <v>12208.143674878405</v>
      </c>
      <c r="H50" s="11">
        <v>13369.062994690372</v>
      </c>
      <c r="I50" s="11">
        <v>15692.859853669213</v>
      </c>
      <c r="J50" s="11">
        <v>19387.887382742429</v>
      </c>
      <c r="K50" s="11">
        <v>24036.574155974522</v>
      </c>
      <c r="L50" s="11">
        <v>29096.306790754155</v>
      </c>
      <c r="M50" s="11">
        <v>35984.869735188266</v>
      </c>
      <c r="N50" s="11">
        <v>45141.884469265133</v>
      </c>
      <c r="O50" s="11">
        <v>51480.788972888658</v>
      </c>
      <c r="P50" s="11">
        <v>58937.755288885957</v>
      </c>
      <c r="Q50" s="11">
        <v>69868.324084980748</v>
      </c>
      <c r="R50" s="11">
        <v>80274.159659208861</v>
      </c>
      <c r="S50" s="11">
        <v>89538.603483476545</v>
      </c>
      <c r="T50" s="11">
        <v>110672.10301040369</v>
      </c>
      <c r="U50" s="11">
        <v>139943.5669056238</v>
      </c>
      <c r="V50" s="11">
        <v>168748.94997935384</v>
      </c>
      <c r="W50" s="11">
        <v>193037.9993541053</v>
      </c>
      <c r="X50" s="11">
        <v>211907.2779410473</v>
      </c>
      <c r="Y50" s="11">
        <v>219611.00725689123</v>
      </c>
      <c r="Z50" s="11">
        <v>233560.24058780225</v>
      </c>
      <c r="AA50" s="11">
        <v>251498.73061737861</v>
      </c>
      <c r="AB50" s="11">
        <v>261177.66328815022</v>
      </c>
      <c r="AC50" s="11">
        <v>277440.67422077229</v>
      </c>
      <c r="AD50" s="11">
        <v>262227.83625364234</v>
      </c>
      <c r="AE50" s="11">
        <v>309578.99485338683</v>
      </c>
      <c r="AF50" s="11">
        <v>286708.86119801417</v>
      </c>
      <c r="AG50" s="11">
        <v>319889.58024737192</v>
      </c>
    </row>
    <row r="51" spans="1:38" x14ac:dyDescent="0.2">
      <c r="A51" s="9" t="s">
        <v>36</v>
      </c>
      <c r="B51" s="10" t="s">
        <v>37</v>
      </c>
      <c r="C51" s="11">
        <v>1075.2308861189126</v>
      </c>
      <c r="D51" s="11">
        <v>1317.1674716397106</v>
      </c>
      <c r="E51" s="11">
        <v>1609.2953185515605</v>
      </c>
      <c r="F51" s="11">
        <v>1824.9617104444449</v>
      </c>
      <c r="G51" s="11">
        <v>2060.0480519750677</v>
      </c>
      <c r="H51" s="11">
        <v>2332.3971110983962</v>
      </c>
      <c r="I51" s="11">
        <v>2774.403165727138</v>
      </c>
      <c r="J51" s="11">
        <v>3281.7380448858862</v>
      </c>
      <c r="K51" s="11">
        <v>3576.6724307970276</v>
      </c>
      <c r="L51" s="11">
        <v>3696.2288273349563</v>
      </c>
      <c r="M51" s="11">
        <v>3806.5694264620852</v>
      </c>
      <c r="N51" s="11">
        <v>4092.6877838904584</v>
      </c>
      <c r="O51" s="11">
        <v>4463.07725886345</v>
      </c>
      <c r="P51" s="11">
        <v>4525.3154500433366</v>
      </c>
      <c r="Q51" s="11">
        <v>4886.0621944188633</v>
      </c>
      <c r="R51" s="11">
        <v>5708.9254068730679</v>
      </c>
      <c r="S51" s="11">
        <v>7825.9536893541663</v>
      </c>
      <c r="T51" s="11">
        <v>8467.3565041052425</v>
      </c>
      <c r="U51" s="11">
        <v>9111.6201751753342</v>
      </c>
      <c r="V51" s="11">
        <v>8865.9944708932253</v>
      </c>
      <c r="W51" s="11">
        <v>9816.9577418918761</v>
      </c>
      <c r="X51" s="11">
        <v>10104.73958592694</v>
      </c>
      <c r="Y51" s="11">
        <v>10038.35183641848</v>
      </c>
      <c r="Z51" s="11">
        <v>11567.83431449713</v>
      </c>
      <c r="AA51" s="11">
        <v>10936.849778840826</v>
      </c>
      <c r="AB51" s="11">
        <v>12614.812714095951</v>
      </c>
      <c r="AC51" s="11">
        <v>15305.282207738293</v>
      </c>
      <c r="AD51" s="11">
        <v>21407.45447769294</v>
      </c>
      <c r="AE51" s="11">
        <v>28771.511931225945</v>
      </c>
      <c r="AF51" s="11">
        <v>15719.40033418934</v>
      </c>
      <c r="AG51" s="11">
        <v>19869.094113251944</v>
      </c>
    </row>
    <row r="52" spans="1:38" x14ac:dyDescent="0.2">
      <c r="A52" s="9" t="s">
        <v>38</v>
      </c>
      <c r="B52" s="10" t="s">
        <v>39</v>
      </c>
      <c r="C52" s="11">
        <v>1123.2631977511169</v>
      </c>
      <c r="D52" s="11">
        <v>1431.8432742719258</v>
      </c>
      <c r="E52" s="11">
        <v>1812.7998834549824</v>
      </c>
      <c r="F52" s="11">
        <v>2195.6558605027653</v>
      </c>
      <c r="G52" s="11">
        <v>2495.0049083183872</v>
      </c>
      <c r="H52" s="11">
        <v>3306.722860467346</v>
      </c>
      <c r="I52" s="11">
        <v>3559.1610090146255</v>
      </c>
      <c r="J52" s="11">
        <v>4144.1724949611207</v>
      </c>
      <c r="K52" s="11">
        <v>5096.0322747690898</v>
      </c>
      <c r="L52" s="11">
        <v>5222.6454799601661</v>
      </c>
      <c r="M52" s="11">
        <v>5739.5275225955311</v>
      </c>
      <c r="N52" s="11">
        <v>6399.4666477403225</v>
      </c>
      <c r="O52" s="11">
        <v>6570.2816905873487</v>
      </c>
      <c r="P52" s="11">
        <v>7294.9193880855128</v>
      </c>
      <c r="Q52" s="11">
        <v>8146.9426762415442</v>
      </c>
      <c r="R52" s="11">
        <v>9821.5390508098753</v>
      </c>
      <c r="S52" s="11">
        <v>9870.9328366539266</v>
      </c>
      <c r="T52" s="11">
        <v>10953.936728939852</v>
      </c>
      <c r="U52" s="11">
        <v>12042.060111292498</v>
      </c>
      <c r="V52" s="11">
        <v>12354.268954639181</v>
      </c>
      <c r="W52" s="11">
        <v>13451.899960393352</v>
      </c>
      <c r="X52" s="11">
        <v>14435.986423901966</v>
      </c>
      <c r="Y52" s="11">
        <v>15669.518064271633</v>
      </c>
      <c r="Z52" s="11">
        <v>18848.062591917776</v>
      </c>
      <c r="AA52" s="11">
        <v>20613.560885729086</v>
      </c>
      <c r="AB52" s="11">
        <v>23489.747744074368</v>
      </c>
      <c r="AC52" s="11">
        <v>29378.257251350235</v>
      </c>
      <c r="AD52" s="11">
        <v>35021.388075570314</v>
      </c>
      <c r="AE52" s="11">
        <v>37870.779484602419</v>
      </c>
      <c r="AF52" s="11">
        <v>33838.7250135574</v>
      </c>
      <c r="AG52" s="11">
        <v>31673.783295836001</v>
      </c>
    </row>
    <row r="53" spans="1:38" x14ac:dyDescent="0.2">
      <c r="A53" s="9" t="s">
        <v>40</v>
      </c>
      <c r="B53" s="10" t="s">
        <v>41</v>
      </c>
      <c r="C53" s="11">
        <v>80.843559999999997</v>
      </c>
      <c r="D53" s="11">
        <v>120.81005767522224</v>
      </c>
      <c r="E53" s="11">
        <v>148.05760642407657</v>
      </c>
      <c r="F53" s="11">
        <v>195.65246767757557</v>
      </c>
      <c r="G53" s="11">
        <v>235.15401966044439</v>
      </c>
      <c r="H53" s="11">
        <v>292.86648207037683</v>
      </c>
      <c r="I53" s="11">
        <v>375.27439433517412</v>
      </c>
      <c r="J53" s="11">
        <v>489.32945915568149</v>
      </c>
      <c r="K53" s="11">
        <v>603.19318490078217</v>
      </c>
      <c r="L53" s="11">
        <v>753.31493450430605</v>
      </c>
      <c r="M53" s="11">
        <v>860.7473968615858</v>
      </c>
      <c r="N53" s="11">
        <v>1000.4365873749011</v>
      </c>
      <c r="O53" s="11">
        <v>1144.3198004869341</v>
      </c>
      <c r="P53" s="11">
        <v>1344.3079295929908</v>
      </c>
      <c r="Q53" s="11">
        <v>1631.5176890839307</v>
      </c>
      <c r="R53" s="11">
        <v>2034.4814880762931</v>
      </c>
      <c r="S53" s="11">
        <v>2479.7622486811847</v>
      </c>
      <c r="T53" s="11">
        <v>3023.8355647964859</v>
      </c>
      <c r="U53" s="11">
        <v>3613.3656483548298</v>
      </c>
      <c r="V53" s="11">
        <v>4178.6253368201405</v>
      </c>
      <c r="W53" s="11">
        <v>5153.4637804274817</v>
      </c>
      <c r="X53" s="11">
        <v>5916.0092015999999</v>
      </c>
      <c r="Y53" s="11">
        <v>6497.7738695999997</v>
      </c>
      <c r="Z53" s="11">
        <v>7274.7205052999998</v>
      </c>
      <c r="AA53" s="11">
        <v>8202.3311712343002</v>
      </c>
      <c r="AB53" s="11">
        <v>8202.3311712343002</v>
      </c>
      <c r="AC53" s="11">
        <v>9191.834692818371</v>
      </c>
      <c r="AD53" s="11">
        <v>9794.5913423807997</v>
      </c>
      <c r="AE53" s="11">
        <v>10103.034295990799</v>
      </c>
      <c r="AF53" s="11">
        <v>10390.175168568607</v>
      </c>
      <c r="AG53" s="11">
        <v>9506.8518717553725</v>
      </c>
    </row>
    <row r="54" spans="1:38" x14ac:dyDescent="0.2">
      <c r="A54" s="12" t="s">
        <v>60</v>
      </c>
      <c r="B54" s="12" t="s">
        <v>42</v>
      </c>
      <c r="C54" s="12">
        <v>17920.720000000081</v>
      </c>
      <c r="D54" s="12">
        <v>25665.611413811035</v>
      </c>
      <c r="E54" s="12">
        <v>33031.104501094029</v>
      </c>
      <c r="F54" s="12">
        <v>38355.605137575963</v>
      </c>
      <c r="G54" s="12">
        <v>46363.53475787754</v>
      </c>
      <c r="H54" s="12">
        <v>55489.224997627542</v>
      </c>
      <c r="I54" s="12">
        <v>69860.783994866753</v>
      </c>
      <c r="J54" s="12">
        <v>81340.995876334287</v>
      </c>
      <c r="K54" s="12">
        <v>93089.758606770542</v>
      </c>
      <c r="L54" s="12">
        <v>112639.43548722469</v>
      </c>
      <c r="M54" s="12">
        <v>118530.73014641344</v>
      </c>
      <c r="N54" s="12">
        <v>132454.32322890687</v>
      </c>
      <c r="O54" s="12">
        <v>156493.67743896216</v>
      </c>
      <c r="P54" s="12">
        <v>167372.40061469088</v>
      </c>
      <c r="Q54" s="12">
        <v>224189.79726321151</v>
      </c>
      <c r="R54" s="12">
        <v>257737.67789669134</v>
      </c>
      <c r="S54" s="12">
        <v>311961.05500454974</v>
      </c>
      <c r="T54" s="12">
        <v>372688.17435402499</v>
      </c>
      <c r="U54" s="12">
        <v>413859.64451792755</v>
      </c>
      <c r="V54" s="12">
        <v>472717.54481595906</v>
      </c>
      <c r="W54" s="12">
        <v>522349.45821548201</v>
      </c>
      <c r="X54" s="12">
        <v>648585.14248224406</v>
      </c>
      <c r="Y54" s="12">
        <v>716714.67078669032</v>
      </c>
      <c r="Z54" s="12">
        <v>795588.35167041805</v>
      </c>
      <c r="AA54" s="12">
        <v>858707.34950013144</v>
      </c>
      <c r="AB54" s="12">
        <v>898940.13607634918</v>
      </c>
      <c r="AC54" s="12">
        <v>965800.50818719168</v>
      </c>
      <c r="AD54" s="12">
        <v>1020327.5346297205</v>
      </c>
      <c r="AE54" s="12">
        <v>1069913.3724251918</v>
      </c>
      <c r="AF54" s="12">
        <v>1029052.5284858367</v>
      </c>
      <c r="AG54" s="12">
        <v>1158632.9260572987</v>
      </c>
      <c r="AH54" s="12">
        <v>1263130.4868696979</v>
      </c>
      <c r="AI54" s="12">
        <v>1342096.8480554412</v>
      </c>
      <c r="AJ54" s="12">
        <v>1390983.2032812408</v>
      </c>
      <c r="AK54" s="12">
        <v>1470210.0641754705</v>
      </c>
      <c r="AL54" s="12">
        <v>1552680.3879121956</v>
      </c>
    </row>
    <row r="55" spans="1:38" x14ac:dyDescent="0.2">
      <c r="A55" s="28" t="s">
        <v>0</v>
      </c>
      <c r="B55" s="29" t="s">
        <v>1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8" x14ac:dyDescent="0.2">
      <c r="A56" s="9" t="s">
        <v>2</v>
      </c>
      <c r="B56" s="10" t="s">
        <v>3</v>
      </c>
      <c r="C56" s="11">
        <v>2227.272888296613</v>
      </c>
      <c r="D56" s="11">
        <v>2831.5493042036283</v>
      </c>
      <c r="E56" s="11">
        <v>3318.9603385478094</v>
      </c>
      <c r="F56" s="11">
        <v>4123.6565439043989</v>
      </c>
      <c r="G56" s="11">
        <v>5189.3650516729795</v>
      </c>
      <c r="H56" s="11">
        <v>5943.7465978095015</v>
      </c>
      <c r="I56" s="11">
        <v>6916.774092493727</v>
      </c>
      <c r="J56" s="11">
        <v>8380.3406632129445</v>
      </c>
      <c r="K56" s="11">
        <v>9125.091046182737</v>
      </c>
      <c r="L56" s="11">
        <v>10477.677434164698</v>
      </c>
      <c r="M56" s="11">
        <v>10287.481487434261</v>
      </c>
      <c r="N56" s="11">
        <v>11604.167903435047</v>
      </c>
      <c r="O56" s="11">
        <v>13287.711022693169</v>
      </c>
      <c r="P56" s="11">
        <v>13777.20477971833</v>
      </c>
      <c r="Q56" s="11">
        <v>17865.81100898968</v>
      </c>
      <c r="R56" s="11">
        <v>17811.822803294137</v>
      </c>
      <c r="S56" s="11">
        <v>21271.69538545316</v>
      </c>
      <c r="T56" s="11">
        <v>24989.936308262408</v>
      </c>
      <c r="U56" s="11">
        <v>26765.39295210009</v>
      </c>
      <c r="V56" s="11">
        <v>29580.971520152201</v>
      </c>
      <c r="W56" s="11">
        <v>28737.608079641832</v>
      </c>
      <c r="X56" s="11">
        <v>33971.395347043646</v>
      </c>
      <c r="Y56" s="11">
        <v>36325.783729740273</v>
      </c>
      <c r="Z56" s="11">
        <v>40143.787844397564</v>
      </c>
      <c r="AA56" s="11">
        <v>44244.671079739375</v>
      </c>
      <c r="AB56" s="11">
        <v>43077.959995678364</v>
      </c>
      <c r="AC56" s="11">
        <v>47020.670157828528</v>
      </c>
      <c r="AD56" s="11">
        <v>49049.791079388371</v>
      </c>
      <c r="AE56" s="11">
        <v>49171.45650606315</v>
      </c>
      <c r="AF56" s="11">
        <v>49955.363789365903</v>
      </c>
      <c r="AG56" s="11">
        <v>51538.385624629344</v>
      </c>
    </row>
    <row r="57" spans="1:38" x14ac:dyDescent="0.2">
      <c r="A57" s="9" t="s">
        <v>4</v>
      </c>
      <c r="B57" s="10" t="s">
        <v>5</v>
      </c>
      <c r="C57" s="11">
        <v>32.41922216269262</v>
      </c>
      <c r="D57" s="11">
        <v>58.439346592923748</v>
      </c>
      <c r="E57" s="11">
        <v>64.766834891674577</v>
      </c>
      <c r="F57" s="11">
        <v>72.671483747593584</v>
      </c>
      <c r="G57" s="11">
        <v>104.72022451978125</v>
      </c>
      <c r="H57" s="11">
        <v>128.84535075205861</v>
      </c>
      <c r="I57" s="11">
        <v>160.32288620708624</v>
      </c>
      <c r="J57" s="11">
        <v>200.91504599236347</v>
      </c>
      <c r="K57" s="11">
        <v>231.91236058159225</v>
      </c>
      <c r="L57" s="11">
        <v>294.53212611968036</v>
      </c>
      <c r="M57" s="11">
        <v>396.24797732426157</v>
      </c>
      <c r="N57" s="11">
        <v>422.64062640874346</v>
      </c>
      <c r="O57" s="11">
        <v>665.80344802678303</v>
      </c>
      <c r="P57" s="11">
        <v>973.44293123571765</v>
      </c>
      <c r="Q57" s="11">
        <v>1123.4231483531066</v>
      </c>
      <c r="R57" s="11">
        <v>1151.5788735255792</v>
      </c>
      <c r="S57" s="11">
        <v>1361.9493040110949</v>
      </c>
      <c r="T57" s="11">
        <v>1507.0281753203415</v>
      </c>
      <c r="U57" s="11">
        <v>1146.0286167614245</v>
      </c>
      <c r="V57" s="11">
        <v>1554.7452216560507</v>
      </c>
      <c r="W57" s="11">
        <v>1578.5723802979364</v>
      </c>
      <c r="X57" s="11">
        <v>2387.3145372823392</v>
      </c>
      <c r="Y57" s="11">
        <v>2566.1179664577517</v>
      </c>
      <c r="Z57" s="11">
        <v>2963.7709402714722</v>
      </c>
      <c r="AA57" s="11">
        <v>3134.6256023195565</v>
      </c>
      <c r="AB57" s="11">
        <v>3283.8447011709445</v>
      </c>
      <c r="AC57" s="11">
        <v>2243.7389162388249</v>
      </c>
      <c r="AD57" s="11">
        <v>2039.9255383194936</v>
      </c>
      <c r="AE57" s="11">
        <v>1742.9474397962485</v>
      </c>
      <c r="AF57" s="11">
        <v>1783.8967622695866</v>
      </c>
      <c r="AG57" s="11">
        <v>2014.3631779224761</v>
      </c>
    </row>
    <row r="58" spans="1:38" x14ac:dyDescent="0.2">
      <c r="A58" s="9" t="s">
        <v>6</v>
      </c>
      <c r="B58" s="10" t="s">
        <v>7</v>
      </c>
      <c r="C58" s="11">
        <v>5525.4549421520551</v>
      </c>
      <c r="D58" s="11">
        <v>8345.9063566389123</v>
      </c>
      <c r="E58" s="11">
        <v>10766.277243823864</v>
      </c>
      <c r="F58" s="11">
        <v>11324.402875461708</v>
      </c>
      <c r="G58" s="11">
        <v>13930.877645396344</v>
      </c>
      <c r="H58" s="11">
        <v>15950.281820307351</v>
      </c>
      <c r="I58" s="11">
        <v>19793.800930763919</v>
      </c>
      <c r="J58" s="11">
        <v>22849.668001139296</v>
      </c>
      <c r="K58" s="11">
        <v>25817.508464862942</v>
      </c>
      <c r="L58" s="11">
        <v>29336.545578098379</v>
      </c>
      <c r="M58" s="11">
        <v>28729.880867910098</v>
      </c>
      <c r="N58" s="11">
        <v>30872.730495157299</v>
      </c>
      <c r="O58" s="11">
        <v>36444.76677824535</v>
      </c>
      <c r="P58" s="11">
        <v>34217.268024453464</v>
      </c>
      <c r="Q58" s="11">
        <v>58757.386759518937</v>
      </c>
      <c r="R58" s="11">
        <v>50794.596990449449</v>
      </c>
      <c r="S58" s="11">
        <v>60570.974000531744</v>
      </c>
      <c r="T58" s="11">
        <v>65637.478869737504</v>
      </c>
      <c r="U58" s="11">
        <v>63556.367155684376</v>
      </c>
      <c r="V58" s="11">
        <v>71264.638248839314</v>
      </c>
      <c r="W58" s="11">
        <v>74848.061705285785</v>
      </c>
      <c r="X58" s="11">
        <v>96144.902546487254</v>
      </c>
      <c r="Y58" s="11">
        <v>107677.96097259459</v>
      </c>
      <c r="Z58" s="11">
        <v>118162.83356433208</v>
      </c>
      <c r="AA58" s="11">
        <v>118213.22576233908</v>
      </c>
      <c r="AB58" s="11">
        <v>124958.07223977547</v>
      </c>
      <c r="AC58" s="11">
        <v>106868.66085173201</v>
      </c>
      <c r="AD58" s="11">
        <v>104151.06913830155</v>
      </c>
      <c r="AE58" s="11">
        <v>104604.2309678148</v>
      </c>
      <c r="AF58" s="11">
        <v>109703.82373110519</v>
      </c>
      <c r="AG58" s="11">
        <v>123641.95468717962</v>
      </c>
    </row>
    <row r="59" spans="1:38" x14ac:dyDescent="0.2">
      <c r="A59" s="9" t="s">
        <v>8</v>
      </c>
      <c r="B59" s="10" t="s">
        <v>9</v>
      </c>
      <c r="C59" s="11">
        <v>487.79038841145029</v>
      </c>
      <c r="D59" s="11">
        <v>834.71482478861276</v>
      </c>
      <c r="E59" s="11">
        <v>996.39544626866711</v>
      </c>
      <c r="F59" s="11">
        <v>1116.4784496411132</v>
      </c>
      <c r="G59" s="11">
        <v>1431.5086252933284</v>
      </c>
      <c r="H59" s="11">
        <v>1690.4553875159827</v>
      </c>
      <c r="I59" s="11">
        <v>1886.5040045610783</v>
      </c>
      <c r="J59" s="11">
        <v>1996.9063337859234</v>
      </c>
      <c r="K59" s="11">
        <v>2156.4876362157966</v>
      </c>
      <c r="L59" s="11">
        <v>2590.6272939036367</v>
      </c>
      <c r="M59" s="11">
        <v>3457.2046339260301</v>
      </c>
      <c r="N59" s="11">
        <v>3978.2833422374742</v>
      </c>
      <c r="O59" s="11">
        <v>4130.8124094509512</v>
      </c>
      <c r="P59" s="11">
        <v>4565.3907295168319</v>
      </c>
      <c r="Q59" s="11">
        <v>5304.7537890141175</v>
      </c>
      <c r="R59" s="11">
        <v>6484.8098452144559</v>
      </c>
      <c r="S59" s="11">
        <v>7571.4961715363943</v>
      </c>
      <c r="T59" s="11">
        <v>9435.471127595194</v>
      </c>
      <c r="U59" s="11">
        <v>11327.863400068149</v>
      </c>
      <c r="V59" s="11">
        <v>12884.871653458171</v>
      </c>
      <c r="W59" s="11">
        <v>16086.157791051222</v>
      </c>
      <c r="X59" s="11">
        <v>15839.547584836813</v>
      </c>
      <c r="Y59" s="11">
        <v>17190.686628008752</v>
      </c>
      <c r="Z59" s="11">
        <v>19565.765892824027</v>
      </c>
      <c r="AA59" s="11">
        <v>19127.908174678996</v>
      </c>
      <c r="AB59" s="11">
        <v>22850.797078365958</v>
      </c>
      <c r="AC59" s="11">
        <v>23873.306662995259</v>
      </c>
      <c r="AD59" s="11">
        <v>19860.734385449425</v>
      </c>
      <c r="AE59" s="11">
        <v>25424.429047843012</v>
      </c>
      <c r="AF59" s="11">
        <v>25142.040550321497</v>
      </c>
      <c r="AG59" s="11">
        <v>27745.39785205555</v>
      </c>
    </row>
    <row r="60" spans="1:38" x14ac:dyDescent="0.2">
      <c r="A60" s="9" t="s">
        <v>10</v>
      </c>
      <c r="B60" s="10" t="s">
        <v>11</v>
      </c>
      <c r="C60" s="11">
        <v>173.71049444403917</v>
      </c>
      <c r="D60" s="11">
        <v>181.85327456072145</v>
      </c>
      <c r="E60" s="11">
        <v>324.6281319005476</v>
      </c>
      <c r="F60" s="11">
        <v>537.61378223754934</v>
      </c>
      <c r="G60" s="11">
        <v>443.62926345716556</v>
      </c>
      <c r="H60" s="11">
        <v>366.9360072975424</v>
      </c>
      <c r="I60" s="11">
        <v>434.11584382051717</v>
      </c>
      <c r="J60" s="11">
        <v>474.49286260472502</v>
      </c>
      <c r="K60" s="11">
        <v>485.31849281106122</v>
      </c>
      <c r="L60" s="11">
        <v>739.57456435563176</v>
      </c>
      <c r="M60" s="11">
        <v>701.74973450397931</v>
      </c>
      <c r="N60" s="11">
        <v>1024.4383845043026</v>
      </c>
      <c r="O60" s="11">
        <v>1197.8806814176364</v>
      </c>
      <c r="P60" s="11">
        <v>1355.0757373115359</v>
      </c>
      <c r="Q60" s="11">
        <v>1712.19397837365</v>
      </c>
      <c r="R60" s="11">
        <v>2509.7467438905192</v>
      </c>
      <c r="S60" s="11">
        <v>2286.2527411538804</v>
      </c>
      <c r="T60" s="11">
        <v>2515.3317097676745</v>
      </c>
      <c r="U60" s="11">
        <v>4276.7482045956367</v>
      </c>
      <c r="V60" s="11">
        <v>5394.0448748243871</v>
      </c>
      <c r="W60" s="11">
        <v>7933.6295589617812</v>
      </c>
      <c r="X60" s="11">
        <v>7844.3597431134222</v>
      </c>
      <c r="Y60" s="11">
        <v>7168.1510801387467</v>
      </c>
      <c r="Z60" s="11">
        <v>8411.7965568277705</v>
      </c>
      <c r="AA60" s="11">
        <v>9161.3066061583941</v>
      </c>
      <c r="AB60" s="11">
        <v>11648.284680253902</v>
      </c>
      <c r="AC60" s="11">
        <v>8556.965048544982</v>
      </c>
      <c r="AD60" s="11">
        <v>6617.1573233473227</v>
      </c>
      <c r="AE60" s="11">
        <v>6653.9678432978017</v>
      </c>
      <c r="AF60" s="11">
        <v>6465.8693887879826</v>
      </c>
      <c r="AG60" s="11">
        <v>8047.5807025785343</v>
      </c>
    </row>
    <row r="61" spans="1:38" x14ac:dyDescent="0.2">
      <c r="A61" s="9" t="s">
        <v>12</v>
      </c>
      <c r="B61" s="10" t="s">
        <v>13</v>
      </c>
      <c r="C61" s="11">
        <v>809.89584237867678</v>
      </c>
      <c r="D61" s="11">
        <v>1019.0167676758</v>
      </c>
      <c r="E61" s="11">
        <v>1249.11436845346</v>
      </c>
      <c r="F61" s="11">
        <v>1627.84832063408</v>
      </c>
      <c r="G61" s="11">
        <v>2018.1684944191297</v>
      </c>
      <c r="H61" s="11">
        <v>2117.978076119417</v>
      </c>
      <c r="I61" s="11">
        <v>2581.5296134910291</v>
      </c>
      <c r="J61" s="11">
        <v>3322.4469744057619</v>
      </c>
      <c r="K61" s="11">
        <v>3827.8924681645371</v>
      </c>
      <c r="L61" s="11">
        <v>4726.6673892891604</v>
      </c>
      <c r="M61" s="11">
        <v>5002.3086423176001</v>
      </c>
      <c r="N61" s="11">
        <v>5588.0464462988994</v>
      </c>
      <c r="O61" s="11">
        <v>6838.3020895864493</v>
      </c>
      <c r="P61" s="11">
        <v>7971.2439917110905</v>
      </c>
      <c r="Q61" s="11">
        <v>9589.2491876959648</v>
      </c>
      <c r="R61" s="11">
        <v>12181.289515316896</v>
      </c>
      <c r="S61" s="11">
        <v>17983.319725415207</v>
      </c>
      <c r="T61" s="11">
        <v>23905.753864026785</v>
      </c>
      <c r="U61" s="11">
        <v>24498.715373679588</v>
      </c>
      <c r="V61" s="11">
        <v>27741.904688671289</v>
      </c>
      <c r="W61" s="11">
        <v>27333.179862094032</v>
      </c>
      <c r="X61" s="11">
        <v>36906.93639431629</v>
      </c>
      <c r="Y61" s="11">
        <v>39180.387785364379</v>
      </c>
      <c r="Z61" s="11">
        <v>42925.392170855877</v>
      </c>
      <c r="AA61" s="11">
        <v>46743.323846894978</v>
      </c>
      <c r="AB61" s="11">
        <v>46859.250419632233</v>
      </c>
      <c r="AC61" s="11">
        <v>72176.721721445472</v>
      </c>
      <c r="AD61" s="11">
        <v>58566.876509235255</v>
      </c>
      <c r="AE61" s="11">
        <v>54198.677919259448</v>
      </c>
      <c r="AF61" s="11">
        <v>54347.988279939098</v>
      </c>
      <c r="AG61" s="11">
        <v>50138.791846346976</v>
      </c>
    </row>
    <row r="62" spans="1:38" x14ac:dyDescent="0.2">
      <c r="A62" s="9" t="s">
        <v>14</v>
      </c>
      <c r="B62" s="10" t="s">
        <v>15</v>
      </c>
      <c r="C62" s="11">
        <v>2481.4964347712221</v>
      </c>
      <c r="D62" s="11">
        <v>3454.7498020185499</v>
      </c>
      <c r="E62" s="11">
        <v>4511.4308962098521</v>
      </c>
      <c r="F62" s="11">
        <v>5586.5233782620307</v>
      </c>
      <c r="G62" s="11">
        <v>6642.5648322180259</v>
      </c>
      <c r="H62" s="11">
        <v>8677.3926799045639</v>
      </c>
      <c r="I62" s="11">
        <v>10162.331155712604</v>
      </c>
      <c r="J62" s="11">
        <v>12170.236658790789</v>
      </c>
      <c r="K62" s="11">
        <v>14284.497537231155</v>
      </c>
      <c r="L62" s="11">
        <v>17358.149567383945</v>
      </c>
      <c r="M62" s="11">
        <v>18029.043959968287</v>
      </c>
      <c r="N62" s="11">
        <v>20364.876672400405</v>
      </c>
      <c r="O62" s="11">
        <v>24911.65265238957</v>
      </c>
      <c r="P62" s="11">
        <v>27127.71887793703</v>
      </c>
      <c r="Q62" s="11">
        <v>25970.703829241262</v>
      </c>
      <c r="R62" s="11">
        <v>41650.461186784916</v>
      </c>
      <c r="S62" s="11">
        <v>48317.934155442039</v>
      </c>
      <c r="T62" s="11">
        <v>60052.939310903821</v>
      </c>
      <c r="U62" s="11">
        <v>69557.249316026457</v>
      </c>
      <c r="V62" s="11">
        <v>72200.809857352157</v>
      </c>
      <c r="W62" s="11">
        <v>76465.009527967224</v>
      </c>
      <c r="X62" s="11">
        <v>89482.629969692905</v>
      </c>
      <c r="Y62" s="11">
        <v>96328.06120720123</v>
      </c>
      <c r="Z62" s="11">
        <v>112140.84506991629</v>
      </c>
      <c r="AA62" s="11">
        <v>124028.81398360393</v>
      </c>
      <c r="AB62" s="11">
        <v>128776.46315098397</v>
      </c>
      <c r="AC62" s="11">
        <v>112893.14721613668</v>
      </c>
      <c r="AD62" s="11">
        <v>187505.38446823534</v>
      </c>
      <c r="AE62" s="11">
        <v>205523.34236118896</v>
      </c>
      <c r="AF62" s="11">
        <v>166258.8976354858</v>
      </c>
      <c r="AG62" s="11">
        <v>184810.95172393968</v>
      </c>
    </row>
    <row r="63" spans="1:38" x14ac:dyDescent="0.2">
      <c r="A63" s="9" t="s">
        <v>16</v>
      </c>
      <c r="B63" s="10" t="s">
        <v>17</v>
      </c>
      <c r="C63" s="11">
        <v>990.62177959249527</v>
      </c>
      <c r="D63" s="11">
        <v>1428.7016477209559</v>
      </c>
      <c r="E63" s="11">
        <v>1716.7478014791591</v>
      </c>
      <c r="F63" s="11">
        <v>2018.3526661187714</v>
      </c>
      <c r="G63" s="11">
        <v>2625.3368409298655</v>
      </c>
      <c r="H63" s="11">
        <v>3001.8092713095743</v>
      </c>
      <c r="I63" s="11">
        <v>3624.3623511086921</v>
      </c>
      <c r="J63" s="11">
        <v>4507.3921118021162</v>
      </c>
      <c r="K63" s="11">
        <v>5143.8652394749133</v>
      </c>
      <c r="L63" s="11">
        <v>6759.3164639895858</v>
      </c>
      <c r="M63" s="11">
        <v>7765.0769720251647</v>
      </c>
      <c r="N63" s="11">
        <v>9293.1304697674586</v>
      </c>
      <c r="O63" s="11">
        <v>10167.211580408441</v>
      </c>
      <c r="P63" s="11">
        <v>10785.993841420446</v>
      </c>
      <c r="Q63" s="11">
        <v>14275.91719691244</v>
      </c>
      <c r="R63" s="11">
        <v>16500.305148401912</v>
      </c>
      <c r="S63" s="11">
        <v>21054.550447431222</v>
      </c>
      <c r="T63" s="11">
        <v>27275.656549475709</v>
      </c>
      <c r="U63" s="11">
        <v>31444.585780539423</v>
      </c>
      <c r="V63" s="11">
        <v>36938.676850521624</v>
      </c>
      <c r="W63" s="11">
        <v>38372.362318643303</v>
      </c>
      <c r="X63" s="11">
        <v>48793.541625360325</v>
      </c>
      <c r="Y63" s="11">
        <v>52029.572969997374</v>
      </c>
      <c r="Z63" s="11">
        <v>62713.505123925912</v>
      </c>
      <c r="AA63" s="11">
        <v>65310.798786738407</v>
      </c>
      <c r="AB63" s="11">
        <v>68919.477701745287</v>
      </c>
      <c r="AC63" s="11">
        <v>50597.750853913007</v>
      </c>
      <c r="AD63" s="11">
        <v>59414.555831519487</v>
      </c>
      <c r="AE63" s="11">
        <v>73364.881348857205</v>
      </c>
      <c r="AF63" s="11">
        <v>52379.411858294094</v>
      </c>
      <c r="AG63" s="11">
        <v>63002.056018723444</v>
      </c>
    </row>
    <row r="64" spans="1:38" x14ac:dyDescent="0.2">
      <c r="A64" s="9" t="s">
        <v>18</v>
      </c>
      <c r="B64" s="10" t="s">
        <v>19</v>
      </c>
      <c r="C64" s="11">
        <v>413.75748372435481</v>
      </c>
      <c r="D64" s="11">
        <v>546.516110349516</v>
      </c>
      <c r="E64" s="11">
        <v>784.50771298791551</v>
      </c>
      <c r="F64" s="11">
        <v>1076.1927504087005</v>
      </c>
      <c r="G64" s="11">
        <v>1320.3711261228671</v>
      </c>
      <c r="H64" s="11">
        <v>1582.2905413230369</v>
      </c>
      <c r="I64" s="11">
        <v>1978.1017397489268</v>
      </c>
      <c r="J64" s="11">
        <v>2508.0707921098719</v>
      </c>
      <c r="K64" s="11">
        <v>3007.5351175956953</v>
      </c>
      <c r="L64" s="11">
        <v>4316.5281926959115</v>
      </c>
      <c r="M64" s="11">
        <v>4797.6380453804668</v>
      </c>
      <c r="N64" s="11">
        <v>4945.3129025526232</v>
      </c>
      <c r="O64" s="11">
        <v>6252.2276674450422</v>
      </c>
      <c r="P64" s="11">
        <v>7137.5565826588163</v>
      </c>
      <c r="Q64" s="11">
        <v>9435.1791699104251</v>
      </c>
      <c r="R64" s="11">
        <v>7514.2237452744921</v>
      </c>
      <c r="S64" s="11">
        <v>14278.473506848604</v>
      </c>
      <c r="T64" s="11">
        <v>18013.352913230239</v>
      </c>
      <c r="U64" s="11">
        <v>18665.752408059354</v>
      </c>
      <c r="V64" s="11">
        <v>21768.116845074044</v>
      </c>
      <c r="W64" s="11">
        <v>23608.018016723556</v>
      </c>
      <c r="X64" s="11">
        <v>31874.376282433248</v>
      </c>
      <c r="Y64" s="11">
        <v>32623.399887165371</v>
      </c>
      <c r="Z64" s="11">
        <v>35613.47976998621</v>
      </c>
      <c r="AA64" s="11">
        <v>39043.186977693236</v>
      </c>
      <c r="AB64" s="11">
        <v>42197.115187917996</v>
      </c>
      <c r="AC64" s="11">
        <v>54442.965340674455</v>
      </c>
      <c r="AD64" s="11">
        <v>36924.793042906604</v>
      </c>
      <c r="AE64" s="11">
        <v>36905.934738777622</v>
      </c>
      <c r="AF64" s="11">
        <v>29330.735408199125</v>
      </c>
      <c r="AG64" s="11">
        <v>35131.241130758834</v>
      </c>
    </row>
    <row r="65" spans="1:38" x14ac:dyDescent="0.2">
      <c r="A65" s="9" t="s">
        <v>20</v>
      </c>
      <c r="B65" s="10" t="s">
        <v>21</v>
      </c>
      <c r="C65" s="11">
        <v>237.79483701560196</v>
      </c>
      <c r="D65" s="11">
        <v>299.27002838371004</v>
      </c>
      <c r="E65" s="11">
        <v>448.04894250775186</v>
      </c>
      <c r="F65" s="11">
        <v>559.35905534123174</v>
      </c>
      <c r="G65" s="11">
        <v>644.78801478989783</v>
      </c>
      <c r="H65" s="11">
        <v>587.16858843067735</v>
      </c>
      <c r="I65" s="11">
        <v>717.39000695613208</v>
      </c>
      <c r="J65" s="11">
        <v>945.3936070220384</v>
      </c>
      <c r="K65" s="11">
        <v>1360.816488128617</v>
      </c>
      <c r="L65" s="11">
        <v>1750.8370970573601</v>
      </c>
      <c r="M65" s="11">
        <v>2199.7865080695187</v>
      </c>
      <c r="N65" s="11">
        <v>2967.845849545246</v>
      </c>
      <c r="O65" s="11">
        <v>3316.704469011991</v>
      </c>
      <c r="P65" s="11">
        <v>3743.3103686704408</v>
      </c>
      <c r="Q65" s="11">
        <v>4111.5585541232149</v>
      </c>
      <c r="R65" s="11">
        <v>5419.4163915384506</v>
      </c>
      <c r="S65" s="11">
        <v>6614.8681907440305</v>
      </c>
      <c r="T65" s="11">
        <v>8297.8584364119288</v>
      </c>
      <c r="U65" s="11">
        <v>11922.456517708486</v>
      </c>
      <c r="V65" s="11">
        <v>12124.894536469306</v>
      </c>
      <c r="W65" s="11">
        <v>24541.983294955255</v>
      </c>
      <c r="X65" s="11">
        <v>34735.077270435228</v>
      </c>
      <c r="Y65" s="11">
        <v>50877.758587913413</v>
      </c>
      <c r="Z65" s="11">
        <v>42433.389413989848</v>
      </c>
      <c r="AA65" s="11">
        <v>46498.280840910178</v>
      </c>
      <c r="AB65" s="11">
        <v>54167.947693328533</v>
      </c>
      <c r="AC65" s="11">
        <v>65467.212665051709</v>
      </c>
      <c r="AD65" s="11">
        <v>63419.210909357862</v>
      </c>
      <c r="AE65" s="11">
        <v>66509.844794860037</v>
      </c>
      <c r="AF65" s="11">
        <v>69420.166140965855</v>
      </c>
      <c r="AG65" s="11">
        <v>83488.438258960465</v>
      </c>
    </row>
    <row r="66" spans="1:38" x14ac:dyDescent="0.2">
      <c r="A66" s="9" t="s">
        <v>22</v>
      </c>
      <c r="B66" s="10" t="s">
        <v>23</v>
      </c>
      <c r="C66" s="11">
        <v>1392.2376153324581</v>
      </c>
      <c r="D66" s="11">
        <v>1827.5250018933527</v>
      </c>
      <c r="E66" s="11">
        <v>2212.3163265446929</v>
      </c>
      <c r="F66" s="11">
        <v>2285.5652897313194</v>
      </c>
      <c r="G66" s="11">
        <v>2986.7166315607997</v>
      </c>
      <c r="H66" s="11">
        <v>3673.0848881753714</v>
      </c>
      <c r="I66" s="11">
        <v>4099.0998376098078</v>
      </c>
      <c r="J66" s="11">
        <v>5300.3532584731565</v>
      </c>
      <c r="K66" s="11">
        <v>6648.3599494860446</v>
      </c>
      <c r="L66" s="11">
        <v>7799.5712792301319</v>
      </c>
      <c r="M66" s="11">
        <v>7766.8527287098768</v>
      </c>
      <c r="N66" s="11">
        <v>8750.3868493067657</v>
      </c>
      <c r="O66" s="11">
        <v>10645.87619237352</v>
      </c>
      <c r="P66" s="11">
        <v>11115.130546085973</v>
      </c>
      <c r="Q66" s="11">
        <v>14762.045900423587</v>
      </c>
      <c r="R66" s="11">
        <v>16538.506511523261</v>
      </c>
      <c r="S66" s="11">
        <v>20847.876457757528</v>
      </c>
      <c r="T66" s="11">
        <v>24608.505367142698</v>
      </c>
      <c r="U66" s="11">
        <v>28684.594444858842</v>
      </c>
      <c r="V66" s="11">
        <v>31456.840613307173</v>
      </c>
      <c r="W66" s="11">
        <v>33317.676663220751</v>
      </c>
      <c r="X66" s="11">
        <v>37651.24830537878</v>
      </c>
      <c r="Y66" s="11">
        <v>43582.70298410103</v>
      </c>
      <c r="Z66" s="11">
        <v>45371.370467276531</v>
      </c>
      <c r="AA66" s="11">
        <v>46818.708754136394</v>
      </c>
      <c r="AB66" s="11">
        <v>48215.307279593253</v>
      </c>
      <c r="AC66" s="11">
        <v>56185.524740197259</v>
      </c>
      <c r="AD66" s="11">
        <v>62984.228615182583</v>
      </c>
      <c r="AE66" s="11">
        <v>66581.879450691209</v>
      </c>
      <c r="AF66" s="11">
        <v>72902.001812979172</v>
      </c>
      <c r="AG66" s="11">
        <v>73377.299200702837</v>
      </c>
    </row>
    <row r="67" spans="1:38" x14ac:dyDescent="0.2">
      <c r="A67" s="9" t="s">
        <v>24</v>
      </c>
      <c r="B67" s="10" t="s">
        <v>25</v>
      </c>
      <c r="C67" s="11">
        <v>1070.7994635736875</v>
      </c>
      <c r="D67" s="11">
        <v>2098.0544840255661</v>
      </c>
      <c r="E67" s="11">
        <v>2795.1122834118864</v>
      </c>
      <c r="F67" s="11">
        <v>2696.820736802686</v>
      </c>
      <c r="G67" s="11">
        <v>2986.4443149143522</v>
      </c>
      <c r="H67" s="11">
        <v>4968.9626058621243</v>
      </c>
      <c r="I67" s="11">
        <v>8731.218686931823</v>
      </c>
      <c r="J67" s="11">
        <v>8016.9351836235055</v>
      </c>
      <c r="K67" s="11">
        <v>8381.6911738980034</v>
      </c>
      <c r="L67" s="11">
        <v>9993.3174867574307</v>
      </c>
      <c r="M67" s="11">
        <v>9805.3807816066146</v>
      </c>
      <c r="N67" s="11">
        <v>10285.543508154346</v>
      </c>
      <c r="O67" s="11">
        <v>12364.854757589435</v>
      </c>
      <c r="P67" s="11">
        <v>15415.93930573969</v>
      </c>
      <c r="Q67" s="11">
        <v>23411.44981264271</v>
      </c>
      <c r="R67" s="11">
        <v>33200.670082533317</v>
      </c>
      <c r="S67" s="11">
        <v>33068.713644184303</v>
      </c>
      <c r="T67" s="11">
        <v>36571.976003010161</v>
      </c>
      <c r="U67" s="11">
        <v>38610.120409533694</v>
      </c>
      <c r="V67" s="11">
        <v>49243.314733647334</v>
      </c>
      <c r="W67" s="11">
        <v>55628.30913280855</v>
      </c>
      <c r="X67" s="11">
        <v>69803.075245348839</v>
      </c>
      <c r="Y67" s="11">
        <v>74699.706428464298</v>
      </c>
      <c r="Z67" s="11">
        <v>85573.329896923358</v>
      </c>
      <c r="AA67" s="11">
        <v>91542.32887905807</v>
      </c>
      <c r="AB67" s="11">
        <v>89877.456323562015</v>
      </c>
      <c r="AC67" s="11">
        <v>99274.83258812617</v>
      </c>
      <c r="AD67" s="11">
        <v>103767.42571531807</v>
      </c>
      <c r="AE67" s="11">
        <v>106211.43204165864</v>
      </c>
      <c r="AF67" s="11">
        <v>98955.092413618389</v>
      </c>
      <c r="AG67" s="11">
        <v>103727.38450903133</v>
      </c>
    </row>
    <row r="68" spans="1:38" x14ac:dyDescent="0.2">
      <c r="A68" s="9" t="s">
        <v>26</v>
      </c>
      <c r="B68" s="10" t="s">
        <v>27</v>
      </c>
      <c r="C68" s="11">
        <v>156.31551428119565</v>
      </c>
      <c r="D68" s="11">
        <v>241.07139861603977</v>
      </c>
      <c r="E68" s="11">
        <v>482.12566140211504</v>
      </c>
      <c r="F68" s="11">
        <v>840.85788936987751</v>
      </c>
      <c r="G68" s="11">
        <v>891.18605010366252</v>
      </c>
      <c r="H68" s="11">
        <v>714.7154962606777</v>
      </c>
      <c r="I68" s="11">
        <v>949.722738646067</v>
      </c>
      <c r="J68" s="11">
        <v>1251.9914462921263</v>
      </c>
      <c r="K68" s="11">
        <v>1503.8221822375117</v>
      </c>
      <c r="L68" s="11">
        <v>2002.5528699509898</v>
      </c>
      <c r="M68" s="11">
        <v>2493.8223777128919</v>
      </c>
      <c r="N68" s="11">
        <v>3143.9427835306724</v>
      </c>
      <c r="O68" s="11">
        <v>3727.1029140441192</v>
      </c>
      <c r="P68" s="11">
        <v>4766.5976448786187</v>
      </c>
      <c r="Q68" s="11">
        <v>6636.5942592923138</v>
      </c>
      <c r="R68" s="11">
        <v>8262.2073401858197</v>
      </c>
      <c r="S68" s="11">
        <v>12108.404679006964</v>
      </c>
      <c r="T68" s="11">
        <v>15481.841376291277</v>
      </c>
      <c r="U68" s="11">
        <v>18317.865251074891</v>
      </c>
      <c r="V68" s="11">
        <v>21409.459811506138</v>
      </c>
      <c r="W68" s="11">
        <v>25708.474426437468</v>
      </c>
      <c r="X68" s="11">
        <v>34229.924081441546</v>
      </c>
      <c r="Y68" s="11">
        <v>38073.63874628456</v>
      </c>
      <c r="Z68" s="11">
        <v>47702.699944234118</v>
      </c>
      <c r="AA68" s="11">
        <v>62824.084662019122</v>
      </c>
      <c r="AB68" s="11">
        <v>76305.69592196845</v>
      </c>
      <c r="AC68" s="11">
        <v>91985.255550613991</v>
      </c>
      <c r="AD68" s="11">
        <v>94295.565023628471</v>
      </c>
      <c r="AE68" s="11">
        <v>101283.28607368693</v>
      </c>
      <c r="AF68" s="11">
        <v>120427.78152985669</v>
      </c>
      <c r="AG68" s="11">
        <v>140138.23116079546</v>
      </c>
    </row>
    <row r="69" spans="1:38" x14ac:dyDescent="0.2">
      <c r="A69" s="9" t="s">
        <v>28</v>
      </c>
      <c r="B69" s="10" t="s">
        <v>29</v>
      </c>
      <c r="C69" s="11">
        <v>205.24675362542436</v>
      </c>
      <c r="D69" s="11">
        <v>301.62140969396631</v>
      </c>
      <c r="E69" s="11">
        <v>460.89684291854064</v>
      </c>
      <c r="F69" s="11">
        <v>726.53473514417033</v>
      </c>
      <c r="G69" s="11">
        <v>865.45641884549354</v>
      </c>
      <c r="H69" s="11">
        <v>1124.3616477647909</v>
      </c>
      <c r="I69" s="11">
        <v>1772.5985669935185</v>
      </c>
      <c r="J69" s="11">
        <v>1722.7948649448047</v>
      </c>
      <c r="K69" s="11">
        <v>1857.9135027916511</v>
      </c>
      <c r="L69" s="11">
        <v>3241.1063078155826</v>
      </c>
      <c r="M69" s="11">
        <v>5089.8626680844109</v>
      </c>
      <c r="N69" s="11">
        <v>6191.8850969235182</v>
      </c>
      <c r="O69" s="11">
        <v>6972.4731417471394</v>
      </c>
      <c r="P69" s="11">
        <v>8212.1227606686844</v>
      </c>
      <c r="Q69" s="11">
        <v>11790.901973956034</v>
      </c>
      <c r="R69" s="11">
        <v>14948.662623993167</v>
      </c>
      <c r="S69" s="11">
        <v>18354.349411081719</v>
      </c>
      <c r="T69" s="11">
        <v>22938.727473213199</v>
      </c>
      <c r="U69" s="11">
        <v>27258.589980469369</v>
      </c>
      <c r="V69" s="11">
        <v>33935.621704886194</v>
      </c>
      <c r="W69" s="11">
        <v>39372.71034857932</v>
      </c>
      <c r="X69" s="11">
        <v>52632.610530006488</v>
      </c>
      <c r="Y69" s="11">
        <v>59523.687131978484</v>
      </c>
      <c r="Z69" s="11">
        <v>61441.921348442338</v>
      </c>
      <c r="AA69" s="11">
        <v>63527.291751454875</v>
      </c>
      <c r="AB69" s="11">
        <v>60546.431945033342</v>
      </c>
      <c r="AC69" s="11">
        <v>63927.68181509892</v>
      </c>
      <c r="AD69" s="11">
        <v>58782.52755514301</v>
      </c>
      <c r="AE69" s="11">
        <v>59879.544735868956</v>
      </c>
      <c r="AF69" s="11">
        <v>56949.748740657655</v>
      </c>
      <c r="AG69" s="11">
        <v>70281.973110310661</v>
      </c>
    </row>
    <row r="70" spans="1:38" x14ac:dyDescent="0.2">
      <c r="A70" s="9" t="s">
        <v>30</v>
      </c>
      <c r="B70" s="10" t="s">
        <v>31</v>
      </c>
      <c r="C70" s="11">
        <v>242.43711749552219</v>
      </c>
      <c r="D70" s="11">
        <v>322.93064350961504</v>
      </c>
      <c r="E70" s="11">
        <v>378.33726334669808</v>
      </c>
      <c r="F70" s="11">
        <v>535.9893017672365</v>
      </c>
      <c r="G70" s="11">
        <v>514.09073426195732</v>
      </c>
      <c r="H70" s="11">
        <v>531.48429032189631</v>
      </c>
      <c r="I70" s="11">
        <v>731.60367643356699</v>
      </c>
      <c r="J70" s="11">
        <v>855.43109660574191</v>
      </c>
      <c r="K70" s="11">
        <v>948.58831274123122</v>
      </c>
      <c r="L70" s="11">
        <v>1168.8522465189012</v>
      </c>
      <c r="M70" s="11">
        <v>1696.6237708278643</v>
      </c>
      <c r="N70" s="11">
        <v>1801.3556750729413</v>
      </c>
      <c r="O70" s="11">
        <v>2153.741250619134</v>
      </c>
      <c r="P70" s="11">
        <v>2135.8563565134259</v>
      </c>
      <c r="Q70" s="11">
        <v>2727.6218369391386</v>
      </c>
      <c r="R70" s="11">
        <v>3157.2470481072437</v>
      </c>
      <c r="S70" s="11">
        <v>3887.9094007893423</v>
      </c>
      <c r="T70" s="11">
        <v>4709.7051393398997</v>
      </c>
      <c r="U70" s="11">
        <v>5581.7104839873546</v>
      </c>
      <c r="V70" s="11">
        <v>6657.7597897639826</v>
      </c>
      <c r="W70" s="11">
        <v>7514.8688214045042</v>
      </c>
      <c r="X70" s="11">
        <v>7971.5890375569761</v>
      </c>
      <c r="Y70" s="11">
        <v>8176.5045029869243</v>
      </c>
      <c r="Z70" s="11">
        <v>9298.6147853833445</v>
      </c>
      <c r="AA70" s="11">
        <v>9477.1842225471592</v>
      </c>
      <c r="AB70" s="11">
        <v>9707.5910524326482</v>
      </c>
      <c r="AC70" s="11">
        <v>10282.363324489444</v>
      </c>
      <c r="AD70" s="11">
        <v>11156.602077676569</v>
      </c>
      <c r="AE70" s="11">
        <v>11441.189320336351</v>
      </c>
      <c r="AF70" s="11">
        <v>12549.724685196596</v>
      </c>
      <c r="AG70" s="11">
        <v>13991.586711473918</v>
      </c>
    </row>
    <row r="71" spans="1:38" x14ac:dyDescent="0.2">
      <c r="A71" s="9" t="s">
        <v>32</v>
      </c>
      <c r="B71" s="10" t="s">
        <v>33</v>
      </c>
      <c r="C71" s="11">
        <v>243.8805672808497</v>
      </c>
      <c r="D71" s="11">
        <v>315.29961211479292</v>
      </c>
      <c r="E71" s="11">
        <v>414.55692314570848</v>
      </c>
      <c r="F71" s="11">
        <v>548.77331635712756</v>
      </c>
      <c r="G71" s="11">
        <v>695.0167299570677</v>
      </c>
      <c r="H71" s="11">
        <v>789.4429332481285</v>
      </c>
      <c r="I71" s="11">
        <v>973.73234123606574</v>
      </c>
      <c r="J71" s="11">
        <v>1171.0606281511091</v>
      </c>
      <c r="K71" s="11">
        <v>1499.2608902214165</v>
      </c>
      <c r="L71" s="11">
        <v>1973.2526054556947</v>
      </c>
      <c r="M71" s="11">
        <v>2123.1185335267428</v>
      </c>
      <c r="N71" s="11">
        <v>2348.9525472193682</v>
      </c>
      <c r="O71" s="11">
        <v>3015.4752425317638</v>
      </c>
      <c r="P71" s="11">
        <v>3110.2903855669456</v>
      </c>
      <c r="Q71" s="11">
        <v>3687.6251261360294</v>
      </c>
      <c r="R71" s="11">
        <v>4376.3258413867643</v>
      </c>
      <c r="S71" s="11">
        <v>4101.8566297534471</v>
      </c>
      <c r="T71" s="11">
        <v>4746.4389370904255</v>
      </c>
      <c r="U71" s="11">
        <v>5721.2493293819007</v>
      </c>
      <c r="V71" s="11">
        <v>6156.3775835554015</v>
      </c>
      <c r="W71" s="11">
        <v>6847.4368194046474</v>
      </c>
      <c r="X71" s="11">
        <v>7971.3448844778013</v>
      </c>
      <c r="Y71" s="11">
        <v>8728.0336596267243</v>
      </c>
      <c r="Z71" s="11">
        <v>14699.048508233111</v>
      </c>
      <c r="AA71" s="11">
        <v>16296.745417376802</v>
      </c>
      <c r="AB71" s="11">
        <v>10943.671565666298</v>
      </c>
      <c r="AC71" s="11">
        <v>27903.909051499977</v>
      </c>
      <c r="AD71" s="11">
        <v>22516.078058779112</v>
      </c>
      <c r="AE71" s="11">
        <v>22853.294929141091</v>
      </c>
      <c r="AF71" s="11">
        <v>25729.295963676392</v>
      </c>
      <c r="AG71" s="11">
        <v>41235.671847748752</v>
      </c>
    </row>
    <row r="72" spans="1:38" x14ac:dyDescent="0.2">
      <c r="A72" s="9" t="s">
        <v>34</v>
      </c>
      <c r="B72" s="10" t="s">
        <v>35</v>
      </c>
      <c r="C72" s="11">
        <v>560.38281376251007</v>
      </c>
      <c r="D72" s="11">
        <v>708.17849748401579</v>
      </c>
      <c r="E72" s="11">
        <v>916.25126571667295</v>
      </c>
      <c r="F72" s="11">
        <v>1227.3728361135813</v>
      </c>
      <c r="G72" s="11">
        <v>1511.6718403121126</v>
      </c>
      <c r="H72" s="11">
        <v>1785.823562407382</v>
      </c>
      <c r="I72" s="11">
        <v>2114.6545580206298</v>
      </c>
      <c r="J72" s="11">
        <v>2699.0381478319246</v>
      </c>
      <c r="K72" s="11">
        <v>3483.0670310765481</v>
      </c>
      <c r="L72" s="11">
        <v>4352.5160710563923</v>
      </c>
      <c r="M72" s="11">
        <v>4473.4277249140723</v>
      </c>
      <c r="N72" s="11">
        <v>4963.9620365036071</v>
      </c>
      <c r="O72" s="11">
        <v>6255.336008962935</v>
      </c>
      <c r="P72" s="11">
        <v>6691.4223647452336</v>
      </c>
      <c r="Q72" s="11">
        <v>8182.7994458155626</v>
      </c>
      <c r="R72" s="11">
        <v>9595.3307230788232</v>
      </c>
      <c r="S72" s="11">
        <v>11675.943090935643</v>
      </c>
      <c r="T72" s="11">
        <v>14668.675086228881</v>
      </c>
      <c r="U72" s="11">
        <v>18496.655814171718</v>
      </c>
      <c r="V72" s="11">
        <v>23712.209551889358</v>
      </c>
      <c r="W72" s="11">
        <v>25084.914917837839</v>
      </c>
      <c r="X72" s="11">
        <v>29432.161862132802</v>
      </c>
      <c r="Y72" s="11">
        <v>29858.369682435005</v>
      </c>
      <c r="Z72" s="11">
        <v>31584.751475158337</v>
      </c>
      <c r="AA72" s="11">
        <v>36308.485273577826</v>
      </c>
      <c r="AB72" s="11">
        <v>37606.619937652533</v>
      </c>
      <c r="AC72" s="11">
        <v>48078.055609780058</v>
      </c>
      <c r="AD72" s="11">
        <v>49662.138462568728</v>
      </c>
      <c r="AE72" s="11">
        <v>48714.820800912101</v>
      </c>
      <c r="AF72" s="11">
        <v>53693.941304813205</v>
      </c>
      <c r="AG72" s="11">
        <v>60190.371928813904</v>
      </c>
    </row>
    <row r="73" spans="1:38" x14ac:dyDescent="0.2">
      <c r="A73" s="9" t="s">
        <v>36</v>
      </c>
      <c r="B73" s="10" t="s">
        <v>37</v>
      </c>
      <c r="C73" s="11">
        <v>289.31726904970986</v>
      </c>
      <c r="D73" s="11">
        <v>352.542415785873</v>
      </c>
      <c r="E73" s="11">
        <v>543.33890297243022</v>
      </c>
      <c r="F73" s="11">
        <v>617.79700251004124</v>
      </c>
      <c r="G73" s="11">
        <v>655.40644297190261</v>
      </c>
      <c r="H73" s="11">
        <v>706.18252212942093</v>
      </c>
      <c r="I73" s="11">
        <v>872.80276681963085</v>
      </c>
      <c r="J73" s="11">
        <v>1376.018062478347</v>
      </c>
      <c r="K73" s="11">
        <v>1368.0765289439573</v>
      </c>
      <c r="L73" s="11">
        <v>1659.1054068432304</v>
      </c>
      <c r="M73" s="11">
        <v>1439.1671006119811</v>
      </c>
      <c r="N73" s="11">
        <v>1431.2999215699892</v>
      </c>
      <c r="O73" s="11">
        <v>1488.191609848601</v>
      </c>
      <c r="P73" s="11">
        <v>1385.4269576942538</v>
      </c>
      <c r="Q73" s="11">
        <v>1466.7712880110455</v>
      </c>
      <c r="R73" s="11">
        <v>1646.746530101688</v>
      </c>
      <c r="S73" s="11">
        <v>2447.9054505085751</v>
      </c>
      <c r="T73" s="11">
        <v>2614.2456136512224</v>
      </c>
      <c r="U73" s="11">
        <v>2794.660671093432</v>
      </c>
      <c r="V73" s="11">
        <v>3012.7444516386354</v>
      </c>
      <c r="W73" s="11">
        <v>3072.43731825134</v>
      </c>
      <c r="X73" s="11">
        <v>3353.2116711603608</v>
      </c>
      <c r="Y73" s="11">
        <v>3599.3165693162096</v>
      </c>
      <c r="Z73" s="11">
        <v>4994.7849632519647</v>
      </c>
      <c r="AA73" s="11">
        <v>4393.7512383482299</v>
      </c>
      <c r="AB73" s="11">
        <v>5504.617733236505</v>
      </c>
      <c r="AC73" s="11">
        <v>9470.588794442745</v>
      </c>
      <c r="AD73" s="11">
        <v>12659.79122353566</v>
      </c>
      <c r="AE73" s="11">
        <v>12527.796112627429</v>
      </c>
      <c r="AF73" s="11">
        <v>7610.5925213306891</v>
      </c>
      <c r="AG73" s="11">
        <v>11106.99704681505</v>
      </c>
    </row>
    <row r="74" spans="1:38" x14ac:dyDescent="0.2">
      <c r="A74" s="9" t="s">
        <v>38</v>
      </c>
      <c r="B74" s="10" t="s">
        <v>39</v>
      </c>
      <c r="C74" s="11">
        <v>333.72103059921631</v>
      </c>
      <c r="D74" s="11">
        <v>430.46566371456555</v>
      </c>
      <c r="E74" s="11">
        <v>567.00303302888233</v>
      </c>
      <c r="F74" s="11">
        <v>729.49029215589644</v>
      </c>
      <c r="G74" s="11">
        <v>785.35844059755436</v>
      </c>
      <c r="H74" s="11">
        <v>1001.6326112252409</v>
      </c>
      <c r="I74" s="11">
        <v>1177.0639901321319</v>
      </c>
      <c r="J74" s="11">
        <v>1358.9672257008403</v>
      </c>
      <c r="K74" s="11">
        <v>1678.714711512373</v>
      </c>
      <c r="L74" s="11">
        <v>1805.94825686678</v>
      </c>
      <c r="M74" s="11">
        <v>1897.8104601663188</v>
      </c>
      <c r="N74" s="11">
        <v>2047.3728245326049</v>
      </c>
      <c r="O74" s="11">
        <v>2180.4752570062728</v>
      </c>
      <c r="P74" s="11">
        <v>2340.4700951469035</v>
      </c>
      <c r="Q74" s="11">
        <v>2730.2746953451797</v>
      </c>
      <c r="R74" s="11">
        <v>3224.0795082281556</v>
      </c>
      <c r="S74" s="11">
        <v>3254.4653185863763</v>
      </c>
      <c r="T74" s="11">
        <v>3631.0786430882072</v>
      </c>
      <c r="U74" s="11">
        <v>4067.768697294654</v>
      </c>
      <c r="V74" s="11">
        <v>4384.3355004417917</v>
      </c>
      <c r="W74" s="11">
        <v>4741.582790574399</v>
      </c>
      <c r="X74" s="11">
        <v>5817.0969237387872</v>
      </c>
      <c r="Y74" s="11">
        <v>6590.6494269153891</v>
      </c>
      <c r="Z74" s="11">
        <v>7704.2021891879831</v>
      </c>
      <c r="AA74" s="11">
        <v>9596.3008359420601</v>
      </c>
      <c r="AB74" s="11">
        <v>11077.204663756582</v>
      </c>
      <c r="AC74" s="11">
        <v>12021.957480829893</v>
      </c>
      <c r="AD74" s="11">
        <v>14258.627022587518</v>
      </c>
      <c r="AE74" s="11">
        <v>13540.493033708619</v>
      </c>
      <c r="AF74" s="11">
        <v>12849.466165731103</v>
      </c>
      <c r="AG74" s="11">
        <v>12091.631512117143</v>
      </c>
    </row>
    <row r="75" spans="1:38" x14ac:dyDescent="0.2">
      <c r="A75" s="9" t="s">
        <v>40</v>
      </c>
      <c r="B75" s="10" t="s">
        <v>41</v>
      </c>
      <c r="C75" s="11">
        <v>46.167542050309038</v>
      </c>
      <c r="D75" s="11">
        <v>67.204824039922656</v>
      </c>
      <c r="E75" s="11">
        <v>80.28828153570187</v>
      </c>
      <c r="F75" s="11">
        <v>103.30443186685538</v>
      </c>
      <c r="G75" s="11">
        <v>120.85703553325601</v>
      </c>
      <c r="H75" s="11">
        <v>146.63011946280199</v>
      </c>
      <c r="I75" s="11">
        <v>183.05420717981664</v>
      </c>
      <c r="J75" s="11">
        <v>232.54291136688838</v>
      </c>
      <c r="K75" s="11">
        <v>279.33947261278786</v>
      </c>
      <c r="L75" s="11">
        <v>292.75724967158004</v>
      </c>
      <c r="M75" s="11">
        <v>378.24517139301162</v>
      </c>
      <c r="N75" s="11">
        <v>428.14889378554699</v>
      </c>
      <c r="O75" s="11">
        <v>477.078265563831</v>
      </c>
      <c r="P75" s="11">
        <v>544.93833301743598</v>
      </c>
      <c r="Q75" s="11">
        <v>647.53630251714708</v>
      </c>
      <c r="R75" s="11">
        <v>769.65044386221064</v>
      </c>
      <c r="S75" s="11">
        <v>902.11729337852296</v>
      </c>
      <c r="T75" s="11">
        <v>1086.1734502373201</v>
      </c>
      <c r="U75" s="11">
        <v>1165.2697108387501</v>
      </c>
      <c r="V75" s="11">
        <v>1295.2067783044567</v>
      </c>
      <c r="W75" s="11">
        <v>1556.46444134126</v>
      </c>
      <c r="X75" s="11">
        <v>1742.7986400000029</v>
      </c>
      <c r="Y75" s="11">
        <v>1914.18084</v>
      </c>
      <c r="Z75" s="11">
        <v>2143.061745</v>
      </c>
      <c r="AA75" s="11">
        <v>2416.3268045949999</v>
      </c>
      <c r="AB75" s="11">
        <v>2416.3268045949999</v>
      </c>
      <c r="AC75" s="11">
        <v>2529.1997975522245</v>
      </c>
      <c r="AD75" s="11">
        <v>2695.0526492399999</v>
      </c>
      <c r="AE75" s="11">
        <v>2779.9229588025005</v>
      </c>
      <c r="AF75" s="11">
        <v>2596.6898032425001</v>
      </c>
      <c r="AG75" s="11">
        <v>2932.6180063950001</v>
      </c>
    </row>
    <row r="76" spans="1:38" x14ac:dyDescent="0.2">
      <c r="A76" s="12" t="s">
        <v>61</v>
      </c>
      <c r="B76" s="12" t="s">
        <v>43</v>
      </c>
      <c r="C76" s="12">
        <v>415092.53062160802</v>
      </c>
      <c r="D76" s="12">
        <v>528045.95789900969</v>
      </c>
      <c r="E76" s="12">
        <v>609198.75402606488</v>
      </c>
      <c r="F76" s="12">
        <v>724201.0279998054</v>
      </c>
      <c r="G76" s="12">
        <v>932348.68161412131</v>
      </c>
      <c r="H76" s="12">
        <v>1078018.6529933277</v>
      </c>
      <c r="I76" s="12">
        <v>1333166.4684890413</v>
      </c>
      <c r="J76" s="12">
        <v>1606868.910764535</v>
      </c>
      <c r="K76" s="12">
        <v>1796135.0872516304</v>
      </c>
      <c r="L76" s="12">
        <v>2013325.2983832697</v>
      </c>
      <c r="M76" s="12">
        <v>2232825.8421557685</v>
      </c>
      <c r="N76" s="12">
        <v>2554003.5086820875</v>
      </c>
      <c r="O76" s="12">
        <v>3031128.6401065304</v>
      </c>
      <c r="P76" s="12">
        <v>3736208.1695359149</v>
      </c>
      <c r="Q76" s="12">
        <v>4388633.7716402486</v>
      </c>
      <c r="R76" s="12">
        <v>5340402.5427133525</v>
      </c>
      <c r="S76" s="12">
        <v>6350545.1442157747</v>
      </c>
      <c r="T76" s="12">
        <v>7354570.9173104484</v>
      </c>
      <c r="U76" s="12">
        <v>7943670.1209196085</v>
      </c>
      <c r="V76" s="12">
        <v>8795178.808662381</v>
      </c>
      <c r="W76" s="12">
        <v>9389914.3576066382</v>
      </c>
      <c r="X76" s="12">
        <v>10185357.58180869</v>
      </c>
      <c r="Y76" s="12">
        <v>10823120.571192967</v>
      </c>
      <c r="Z76" s="12">
        <v>12046036.717613047</v>
      </c>
      <c r="AA76" s="12">
        <v>12993526.111411594</v>
      </c>
      <c r="AB76" s="12">
        <v>14014462.660708437</v>
      </c>
      <c r="AC76" s="12">
        <v>15531225.271046795</v>
      </c>
      <c r="AD76" s="12">
        <v>16166010.425102562</v>
      </c>
      <c r="AE76" s="12">
        <v>16926735.96450381</v>
      </c>
      <c r="AF76" s="12">
        <v>16042801.715997657</v>
      </c>
      <c r="AG76" s="12">
        <v>18159744.601724047</v>
      </c>
      <c r="AH76" s="12">
        <v>20616802.413718645</v>
      </c>
      <c r="AI76" s="12">
        <v>21179220.871826693</v>
      </c>
      <c r="AJ76" s="12">
        <v>21497899.773287546</v>
      </c>
      <c r="AK76" s="12">
        <v>22635606.242349196</v>
      </c>
      <c r="AL76" s="12">
        <v>23951091.06456263</v>
      </c>
    </row>
    <row r="77" spans="1:38" x14ac:dyDescent="0.2">
      <c r="A77" s="28" t="s">
        <v>0</v>
      </c>
      <c r="B77" s="29" t="s">
        <v>1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8" x14ac:dyDescent="0.2">
      <c r="A78" s="9" t="s">
        <v>2</v>
      </c>
      <c r="B78" s="10" t="s">
        <v>3</v>
      </c>
      <c r="C78" s="11">
        <v>57237.117420533512</v>
      </c>
      <c r="D78" s="11">
        <v>79513.742051917478</v>
      </c>
      <c r="E78" s="11">
        <v>92901.905068818363</v>
      </c>
      <c r="F78" s="11">
        <v>124797.21008645184</v>
      </c>
      <c r="G78" s="11">
        <v>168055.0662831596</v>
      </c>
      <c r="H78" s="11">
        <v>175146.67685383407</v>
      </c>
      <c r="I78" s="11">
        <v>229458.17560447878</v>
      </c>
      <c r="J78" s="11">
        <v>286342.67432765645</v>
      </c>
      <c r="K78" s="11">
        <v>267685.72676904616</v>
      </c>
      <c r="L78" s="11">
        <v>233720.10603516723</v>
      </c>
      <c r="M78" s="11">
        <v>224725.69250955846</v>
      </c>
      <c r="N78" s="11">
        <v>280124.77148226107</v>
      </c>
      <c r="O78" s="11">
        <v>365651.49925310374</v>
      </c>
      <c r="P78" s="11">
        <v>460696.74506169598</v>
      </c>
      <c r="Q78" s="11">
        <v>536177.03425866785</v>
      </c>
      <c r="R78" s="11">
        <v>644902.42202449741</v>
      </c>
      <c r="S78" s="11">
        <v>699677.25937257207</v>
      </c>
      <c r="T78" s="11">
        <v>744582.82887805044</v>
      </c>
      <c r="U78" s="11">
        <v>829170.17540072952</v>
      </c>
      <c r="V78" s="11">
        <v>830326.86621551029</v>
      </c>
      <c r="W78" s="11">
        <v>726968.39134309418</v>
      </c>
      <c r="X78" s="11">
        <v>702028.9090971991</v>
      </c>
      <c r="Y78" s="11">
        <v>669918.00565336633</v>
      </c>
      <c r="Z78" s="11">
        <v>767355.83867757476</v>
      </c>
      <c r="AA78" s="11">
        <v>831684.97630157415</v>
      </c>
      <c r="AB78" s="11">
        <v>938989.4544760955</v>
      </c>
      <c r="AC78" s="11">
        <v>939725.30816884362</v>
      </c>
      <c r="AD78" s="11">
        <v>891807.86733615107</v>
      </c>
      <c r="AE78" s="11">
        <v>869763.15630638751</v>
      </c>
      <c r="AF78" s="11">
        <v>846305.65306082275</v>
      </c>
      <c r="AG78" s="11">
        <v>994827.45102983504</v>
      </c>
    </row>
    <row r="79" spans="1:38" x14ac:dyDescent="0.2">
      <c r="A79" s="9" t="s">
        <v>4</v>
      </c>
      <c r="B79" s="10" t="s">
        <v>5</v>
      </c>
      <c r="C79" s="11">
        <v>2484.9157879974864</v>
      </c>
      <c r="D79" s="11">
        <v>3689.8376982828154</v>
      </c>
      <c r="E79" s="11">
        <v>3994.1346537249169</v>
      </c>
      <c r="F79" s="11">
        <v>5084.2387900629365</v>
      </c>
      <c r="G79" s="11">
        <v>6215.0609503335718</v>
      </c>
      <c r="H79" s="11">
        <v>6660.0948486768239</v>
      </c>
      <c r="I79" s="11">
        <v>9118.19300774765</v>
      </c>
      <c r="J79" s="11">
        <v>11644.228035990842</v>
      </c>
      <c r="K79" s="11">
        <v>15504.916331016066</v>
      </c>
      <c r="L79" s="11">
        <v>18601.170392762422</v>
      </c>
      <c r="M79" s="11">
        <v>22088.229512624173</v>
      </c>
      <c r="N79" s="11">
        <v>23722.071040629657</v>
      </c>
      <c r="O79" s="11">
        <v>25596.560786099184</v>
      </c>
      <c r="P79" s="11">
        <v>30675.172164413449</v>
      </c>
      <c r="Q79" s="11">
        <v>33192.46071941431</v>
      </c>
      <c r="R79" s="11">
        <v>39342.240171258753</v>
      </c>
      <c r="S79" s="11">
        <v>57187.160467361449</v>
      </c>
      <c r="T79" s="11">
        <v>77363.587056102653</v>
      </c>
      <c r="U79" s="11">
        <v>64488.039124524919</v>
      </c>
      <c r="V79" s="11">
        <v>66470.714181182178</v>
      </c>
      <c r="W79" s="11">
        <v>59047.322733524939</v>
      </c>
      <c r="X79" s="11">
        <v>61654.046450216505</v>
      </c>
      <c r="Y79" s="11">
        <v>69158.179259380486</v>
      </c>
      <c r="Z79" s="11">
        <v>68632.84964957257</v>
      </c>
      <c r="AA79" s="11">
        <v>81598.878806400171</v>
      </c>
      <c r="AB79" s="11">
        <v>93054.837878204999</v>
      </c>
      <c r="AC79" s="11">
        <v>88122.254787944024</v>
      </c>
      <c r="AD79" s="11">
        <v>102156.21237444205</v>
      </c>
      <c r="AE79" s="11">
        <v>93144.046679932551</v>
      </c>
      <c r="AF79" s="11">
        <v>100396.74954708313</v>
      </c>
      <c r="AG79" s="11">
        <v>107935.76737897142</v>
      </c>
    </row>
    <row r="80" spans="1:38" x14ac:dyDescent="0.2">
      <c r="A80" s="9" t="s">
        <v>6</v>
      </c>
      <c r="B80" s="10" t="s">
        <v>7</v>
      </c>
      <c r="C80" s="11">
        <v>100745.8784239404</v>
      </c>
      <c r="D80" s="11">
        <v>126915.0245982419</v>
      </c>
      <c r="E80" s="11">
        <v>133653.7042716562</v>
      </c>
      <c r="F80" s="11">
        <v>157074.00842807637</v>
      </c>
      <c r="G80" s="11">
        <v>202022.66405042078</v>
      </c>
      <c r="H80" s="11">
        <v>237628.79668086293</v>
      </c>
      <c r="I80" s="11">
        <v>285277.4277326247</v>
      </c>
      <c r="J80" s="11">
        <v>333176.29705788393</v>
      </c>
      <c r="K80" s="11">
        <v>393586.9854265647</v>
      </c>
      <c r="L80" s="11">
        <v>447571.4640697834</v>
      </c>
      <c r="M80" s="11">
        <v>482127.37930039631</v>
      </c>
      <c r="N80" s="11">
        <v>575120.85422312631</v>
      </c>
      <c r="O80" s="11">
        <v>666600.68400975759</v>
      </c>
      <c r="P80" s="11">
        <v>812812.70218867832</v>
      </c>
      <c r="Q80" s="11">
        <v>932174.325071675</v>
      </c>
      <c r="R80" s="11">
        <v>1151153.8101375687</v>
      </c>
      <c r="S80" s="11">
        <v>1365655.2983036677</v>
      </c>
      <c r="T80" s="11">
        <v>1503914.8493859412</v>
      </c>
      <c r="U80" s="11">
        <v>1552068.5991685176</v>
      </c>
      <c r="V80" s="11">
        <v>1823793.079510875</v>
      </c>
      <c r="W80" s="11">
        <v>1946903.2934928157</v>
      </c>
      <c r="X80" s="11">
        <v>2018776.9580520825</v>
      </c>
      <c r="Y80" s="11">
        <v>1904308.204138024</v>
      </c>
      <c r="Z80" s="11">
        <v>1954626.2489213182</v>
      </c>
      <c r="AA80" s="11">
        <v>2004956.5024004758</v>
      </c>
      <c r="AB80" s="11">
        <v>2170902.8252136749</v>
      </c>
      <c r="AC80" s="11">
        <v>2360091.3583295872</v>
      </c>
      <c r="AD80" s="11">
        <v>2586633.3407777939</v>
      </c>
      <c r="AE80" s="11">
        <v>2763465.1228302913</v>
      </c>
      <c r="AF80" s="11">
        <v>2812748.6433622502</v>
      </c>
      <c r="AG80" s="11">
        <v>3545647.7264560401</v>
      </c>
    </row>
    <row r="81" spans="1:33" x14ac:dyDescent="0.2">
      <c r="A81" s="9" t="s">
        <v>8</v>
      </c>
      <c r="B81" s="10" t="s">
        <v>9</v>
      </c>
      <c r="C81" s="11">
        <v>15909.476740902195</v>
      </c>
      <c r="D81" s="11">
        <v>21174.503243276275</v>
      </c>
      <c r="E81" s="11">
        <v>24761.458830931726</v>
      </c>
      <c r="F81" s="11">
        <v>25342.96941545387</v>
      </c>
      <c r="G81" s="11">
        <v>29783.431370950617</v>
      </c>
      <c r="H81" s="11">
        <v>40312.012038630615</v>
      </c>
      <c r="I81" s="11">
        <v>40958.655136740883</v>
      </c>
      <c r="J81" s="11">
        <v>49107.135266405181</v>
      </c>
      <c r="K81" s="11">
        <v>55367.268393041377</v>
      </c>
      <c r="L81" s="11">
        <v>64291.876278135976</v>
      </c>
      <c r="M81" s="11">
        <v>79375.353599522161</v>
      </c>
      <c r="N81" s="11">
        <v>75696.289083470096</v>
      </c>
      <c r="O81" s="11">
        <v>91026.022454741047</v>
      </c>
      <c r="P81" s="11">
        <v>118765.18483542299</v>
      </c>
      <c r="Q81" s="11">
        <v>122210.88660733015</v>
      </c>
      <c r="R81" s="11">
        <v>106509.87457424263</v>
      </c>
      <c r="S81" s="11">
        <v>78558.47866005075</v>
      </c>
      <c r="T81" s="11">
        <v>80715.925298640839</v>
      </c>
      <c r="U81" s="11">
        <v>221288.79215826065</v>
      </c>
      <c r="V81" s="11">
        <v>193982.7203659337</v>
      </c>
      <c r="W81" s="11">
        <v>165909.69175154576</v>
      </c>
      <c r="X81" s="11">
        <v>220613.85581978146</v>
      </c>
      <c r="Y81" s="11">
        <v>301836.02035292564</v>
      </c>
      <c r="Z81" s="11">
        <v>318384.03165880643</v>
      </c>
      <c r="AA81" s="11">
        <v>336190.82849842828</v>
      </c>
      <c r="AB81" s="11">
        <v>407625.14492840646</v>
      </c>
      <c r="AC81" s="11">
        <v>416593.46112096956</v>
      </c>
      <c r="AD81" s="11">
        <v>425393.05407903041</v>
      </c>
      <c r="AE81" s="11">
        <v>468799.44746481493</v>
      </c>
      <c r="AF81" s="11">
        <v>521554.61528760783</v>
      </c>
      <c r="AG81" s="11">
        <v>448863.61789165653</v>
      </c>
    </row>
    <row r="82" spans="1:33" x14ac:dyDescent="0.2">
      <c r="A82" s="9" t="s">
        <v>10</v>
      </c>
      <c r="B82" s="10" t="s">
        <v>11</v>
      </c>
      <c r="C82" s="11">
        <v>2729.9911920411414</v>
      </c>
      <c r="D82" s="11">
        <v>4463.4666456585937</v>
      </c>
      <c r="E82" s="11">
        <v>6784.5064600535661</v>
      </c>
      <c r="F82" s="11">
        <v>7027.1349646780091</v>
      </c>
      <c r="G82" s="11">
        <v>9661.2499217460281</v>
      </c>
      <c r="H82" s="11">
        <v>11207.291408650446</v>
      </c>
      <c r="I82" s="11">
        <v>13369.546840176083</v>
      </c>
      <c r="J82" s="11">
        <v>16501.219641449185</v>
      </c>
      <c r="K82" s="11">
        <v>25735.578684750759</v>
      </c>
      <c r="L82" s="11">
        <v>30332.335511810637</v>
      </c>
      <c r="M82" s="11">
        <v>32589.477158237154</v>
      </c>
      <c r="N82" s="11">
        <v>34048.414664363489</v>
      </c>
      <c r="O82" s="11">
        <v>41568.913119145967</v>
      </c>
      <c r="P82" s="11">
        <v>54746.258697023812</v>
      </c>
      <c r="Q82" s="11">
        <v>66300.015006771529</v>
      </c>
      <c r="R82" s="11">
        <v>66474.452466491697</v>
      </c>
      <c r="S82" s="11">
        <v>74194.496359236946</v>
      </c>
      <c r="T82" s="11">
        <v>91200.306857989126</v>
      </c>
      <c r="U82" s="11">
        <v>94724.103232489651</v>
      </c>
      <c r="V82" s="11">
        <v>105299.77488086984</v>
      </c>
      <c r="W82" s="11">
        <v>112714.03570623625</v>
      </c>
      <c r="X82" s="11">
        <v>126144.32193160991</v>
      </c>
      <c r="Y82" s="11">
        <v>164552.45329949562</v>
      </c>
      <c r="Z82" s="11">
        <v>157435.78700759984</v>
      </c>
      <c r="AA82" s="11">
        <v>118927.35671386681</v>
      </c>
      <c r="AB82" s="11">
        <v>109395.43372393995</v>
      </c>
      <c r="AC82" s="11">
        <v>132801.85617117005</v>
      </c>
      <c r="AD82" s="11">
        <v>170953.61601648983</v>
      </c>
      <c r="AE82" s="11">
        <v>209821.8489313068</v>
      </c>
      <c r="AF82" s="11">
        <v>241254.13334347098</v>
      </c>
      <c r="AG82" s="11">
        <v>197946.64423311778</v>
      </c>
    </row>
    <row r="83" spans="1:33" x14ac:dyDescent="0.2">
      <c r="A83" s="9" t="s">
        <v>12</v>
      </c>
      <c r="B83" s="10" t="s">
        <v>13</v>
      </c>
      <c r="C83" s="11">
        <v>4978.1181270566249</v>
      </c>
      <c r="D83" s="11">
        <v>9248.0810067553466</v>
      </c>
      <c r="E83" s="11">
        <v>12879.08909769833</v>
      </c>
      <c r="F83" s="11">
        <v>16750.03249621228</v>
      </c>
      <c r="G83" s="11">
        <v>24301.235701725589</v>
      </c>
      <c r="H83" s="11">
        <v>24695.581459142919</v>
      </c>
      <c r="I83" s="11">
        <v>31243.084234550308</v>
      </c>
      <c r="J83" s="11">
        <v>44662.861107902128</v>
      </c>
      <c r="K83" s="11">
        <v>53493.74034290063</v>
      </c>
      <c r="L83" s="11">
        <v>52369.214943989704</v>
      </c>
      <c r="M83" s="11">
        <v>65358.035556339593</v>
      </c>
      <c r="N83" s="11">
        <v>61071.556526507935</v>
      </c>
      <c r="O83" s="11">
        <v>69589.005367100239</v>
      </c>
      <c r="P83" s="11">
        <v>125146.89178230491</v>
      </c>
      <c r="Q83" s="11">
        <v>140082.91603807604</v>
      </c>
      <c r="R83" s="11">
        <v>187250.7157710738</v>
      </c>
      <c r="S83" s="11">
        <v>309009.69625422906</v>
      </c>
      <c r="T83" s="11">
        <v>422977.35929889698</v>
      </c>
      <c r="U83" s="11">
        <v>495149.76919899741</v>
      </c>
      <c r="V83" s="11">
        <v>578109.17808869691</v>
      </c>
      <c r="W83" s="11">
        <v>633258.71072179114</v>
      </c>
      <c r="X83" s="11">
        <v>648749.60355707165</v>
      </c>
      <c r="Y83" s="11">
        <v>625987.2788137754</v>
      </c>
      <c r="Z83" s="11">
        <v>695211.92166979599</v>
      </c>
      <c r="AA83" s="11">
        <v>753711.00841170573</v>
      </c>
      <c r="AB83" s="11">
        <v>748779.47500578722</v>
      </c>
      <c r="AC83" s="11">
        <v>728365.21147609234</v>
      </c>
      <c r="AD83" s="11">
        <v>779821.52579286741</v>
      </c>
      <c r="AE83" s="11">
        <v>684839.24084013631</v>
      </c>
      <c r="AF83" s="11">
        <v>817581.66902412346</v>
      </c>
      <c r="AG83" s="11">
        <v>903022.12237456255</v>
      </c>
    </row>
    <row r="84" spans="1:33" x14ac:dyDescent="0.2">
      <c r="A84" s="9" t="s">
        <v>14</v>
      </c>
      <c r="B84" s="10" t="s">
        <v>15</v>
      </c>
      <c r="C84" s="11">
        <v>73204.103715414531</v>
      </c>
      <c r="D84" s="11">
        <v>84819.735377426085</v>
      </c>
      <c r="E84" s="11">
        <v>96173.180879701933</v>
      </c>
      <c r="F84" s="11">
        <v>105661.04591954756</v>
      </c>
      <c r="G84" s="11">
        <v>131586.4441200743</v>
      </c>
      <c r="H84" s="11">
        <v>139990.38723753695</v>
      </c>
      <c r="I84" s="11">
        <v>182127.65577656013</v>
      </c>
      <c r="J84" s="11">
        <v>225165.26330818908</v>
      </c>
      <c r="K84" s="11">
        <v>228624.38652057678</v>
      </c>
      <c r="L84" s="11">
        <v>253826.36310140431</v>
      </c>
      <c r="M84" s="11">
        <v>273790.66611661389</v>
      </c>
      <c r="N84" s="11">
        <v>282184.93406677799</v>
      </c>
      <c r="O84" s="11">
        <v>324594.28941927431</v>
      </c>
      <c r="P84" s="11">
        <v>383976.81470513123</v>
      </c>
      <c r="Q84" s="11">
        <v>456936.97199347877</v>
      </c>
      <c r="R84" s="11">
        <v>580995.77418649546</v>
      </c>
      <c r="S84" s="11">
        <v>714464.5302923111</v>
      </c>
      <c r="T84" s="11">
        <v>850890.31618261687</v>
      </c>
      <c r="U84" s="11">
        <v>774387.29359202296</v>
      </c>
      <c r="V84" s="11">
        <v>867421.60612115357</v>
      </c>
      <c r="W84" s="11">
        <v>973112.03879834828</v>
      </c>
      <c r="X84" s="11">
        <v>999150.47258734307</v>
      </c>
      <c r="Y84" s="11">
        <v>1105231.5244379512</v>
      </c>
      <c r="Z84" s="11">
        <v>1205910.9777414338</v>
      </c>
      <c r="AA84" s="11">
        <v>1222580.6480446898</v>
      </c>
      <c r="AB84" s="11">
        <v>1225966.5850925702</v>
      </c>
      <c r="AC84" s="11">
        <v>1692121.4777951147</v>
      </c>
      <c r="AD84" s="11">
        <v>1649880.5921425517</v>
      </c>
      <c r="AE84" s="11">
        <v>1726676.025228763</v>
      </c>
      <c r="AF84" s="11">
        <v>1494703.4550297582</v>
      </c>
      <c r="AG84" s="11">
        <v>2022801.6285965233</v>
      </c>
    </row>
    <row r="85" spans="1:33" x14ac:dyDescent="0.2">
      <c r="A85" s="9" t="s">
        <v>16</v>
      </c>
      <c r="B85" s="10" t="s">
        <v>17</v>
      </c>
      <c r="C85" s="11">
        <v>26613.537428919684</v>
      </c>
      <c r="D85" s="11">
        <v>32713.171528614315</v>
      </c>
      <c r="E85" s="11">
        <v>37308.851380044303</v>
      </c>
      <c r="F85" s="11">
        <v>41616.254208392449</v>
      </c>
      <c r="G85" s="11">
        <v>50324.948015729853</v>
      </c>
      <c r="H85" s="11">
        <v>53560.332660055064</v>
      </c>
      <c r="I85" s="11">
        <v>62014.750569136173</v>
      </c>
      <c r="J85" s="11">
        <v>57800.467753249199</v>
      </c>
      <c r="K85" s="11">
        <v>58854.937153684026</v>
      </c>
      <c r="L85" s="11">
        <v>79917.399779881714</v>
      </c>
      <c r="M85" s="11">
        <v>98464.410513771232</v>
      </c>
      <c r="N85" s="11">
        <v>120366.3764552183</v>
      </c>
      <c r="O85" s="11">
        <v>159083.80345252191</v>
      </c>
      <c r="P85" s="11">
        <v>196693.63747301744</v>
      </c>
      <c r="Q85" s="11">
        <v>236591.58176593552</v>
      </c>
      <c r="R85" s="11">
        <v>283754.95966573583</v>
      </c>
      <c r="S85" s="11">
        <v>339878.41973803559</v>
      </c>
      <c r="T85" s="11">
        <v>372792.30579241761</v>
      </c>
      <c r="U85" s="11">
        <v>346917.39790348429</v>
      </c>
      <c r="V85" s="11">
        <v>384417.44285748346</v>
      </c>
      <c r="W85" s="11">
        <v>457625.31662630732</v>
      </c>
      <c r="X85" s="11">
        <v>521796.16750950261</v>
      </c>
      <c r="Y85" s="11">
        <v>549883.10848068865</v>
      </c>
      <c r="Z85" s="11">
        <v>660671.38830800843</v>
      </c>
      <c r="AA85" s="11">
        <v>806802.93821728521</v>
      </c>
      <c r="AB85" s="11">
        <v>888234.76390442299</v>
      </c>
      <c r="AC85" s="11">
        <v>1117578.6619891191</v>
      </c>
      <c r="AD85" s="11">
        <v>1171244.5666576154</v>
      </c>
      <c r="AE85" s="11">
        <v>1089250.9646231176</v>
      </c>
      <c r="AF85" s="11">
        <v>898519.70158452622</v>
      </c>
      <c r="AG85" s="11">
        <v>1041858.3017695111</v>
      </c>
    </row>
    <row r="86" spans="1:33" x14ac:dyDescent="0.2">
      <c r="A86" s="9" t="s">
        <v>18</v>
      </c>
      <c r="B86" s="10" t="s">
        <v>19</v>
      </c>
      <c r="C86" s="11">
        <v>19919.419712457908</v>
      </c>
      <c r="D86" s="11">
        <v>25637.79887649298</v>
      </c>
      <c r="E86" s="11">
        <v>32074.856045944929</v>
      </c>
      <c r="F86" s="11">
        <v>31651.372801777015</v>
      </c>
      <c r="G86" s="11">
        <v>36237.600585507033</v>
      </c>
      <c r="H86" s="11">
        <v>44156.551770569378</v>
      </c>
      <c r="I86" s="11">
        <v>47106.461285945741</v>
      </c>
      <c r="J86" s="11">
        <v>52589.3348874613</v>
      </c>
      <c r="K86" s="11">
        <v>60529.162303757403</v>
      </c>
      <c r="L86" s="11">
        <v>72304.240592154471</v>
      </c>
      <c r="M86" s="11">
        <v>85045.093383554893</v>
      </c>
      <c r="N86" s="11">
        <v>93442.385611114078</v>
      </c>
      <c r="O86" s="11">
        <v>109395.02126452513</v>
      </c>
      <c r="P86" s="11">
        <v>127258.27855620861</v>
      </c>
      <c r="Q86" s="11">
        <v>150656.92745410002</v>
      </c>
      <c r="R86" s="11">
        <v>179751.37587376017</v>
      </c>
      <c r="S86" s="11">
        <v>201968.4425298312</v>
      </c>
      <c r="T86" s="11">
        <v>235006.69101834606</v>
      </c>
      <c r="U86" s="11">
        <v>218270.28278875045</v>
      </c>
      <c r="V86" s="11">
        <v>265569.12315188115</v>
      </c>
      <c r="W86" s="11">
        <v>276110.86371620459</v>
      </c>
      <c r="X86" s="11">
        <v>297687.45027615997</v>
      </c>
      <c r="Y86" s="11">
        <v>370136.18862033618</v>
      </c>
      <c r="Z86" s="11">
        <v>428994.27144476352</v>
      </c>
      <c r="AA86" s="11">
        <v>515877.47708198021</v>
      </c>
      <c r="AB86" s="11">
        <v>616077.02232242934</v>
      </c>
      <c r="AC86" s="11">
        <v>594113.18889239687</v>
      </c>
      <c r="AD86" s="11">
        <v>668902.13484512409</v>
      </c>
      <c r="AE86" s="11">
        <v>736768.59383461287</v>
      </c>
      <c r="AF86" s="11">
        <v>499007.30098492507</v>
      </c>
      <c r="AG86" s="11">
        <v>548259.09727026208</v>
      </c>
    </row>
    <row r="87" spans="1:33" x14ac:dyDescent="0.2">
      <c r="A87" s="9" t="s">
        <v>20</v>
      </c>
      <c r="B87" s="10" t="s">
        <v>21</v>
      </c>
      <c r="C87" s="11">
        <v>15361.208349266764</v>
      </c>
      <c r="D87" s="11">
        <v>18526.858827892785</v>
      </c>
      <c r="E87" s="11">
        <v>21475.509800133193</v>
      </c>
      <c r="F87" s="11">
        <v>23033.335740266015</v>
      </c>
      <c r="G87" s="11">
        <v>30006.577889848348</v>
      </c>
      <c r="H87" s="11">
        <v>39838.785639173264</v>
      </c>
      <c r="I87" s="11">
        <v>48065.477772094986</v>
      </c>
      <c r="J87" s="11">
        <v>56089.272805978988</v>
      </c>
      <c r="K87" s="11">
        <v>55242.314629712819</v>
      </c>
      <c r="L87" s="11">
        <v>65154.811606892014</v>
      </c>
      <c r="M87" s="11">
        <v>73119.720217356138</v>
      </c>
      <c r="N87" s="11">
        <v>92499.436025927367</v>
      </c>
      <c r="O87" s="11">
        <v>115311.42128581869</v>
      </c>
      <c r="P87" s="11">
        <v>145848.17815511324</v>
      </c>
      <c r="Q87" s="11">
        <v>181381.43343641749</v>
      </c>
      <c r="R87" s="11">
        <v>238192.38870183087</v>
      </c>
      <c r="S87" s="11">
        <v>261451.76384202373</v>
      </c>
      <c r="T87" s="11">
        <v>292170.92256044509</v>
      </c>
      <c r="U87" s="11">
        <v>296919.42593069375</v>
      </c>
      <c r="V87" s="11">
        <v>374070.53541081341</v>
      </c>
      <c r="W87" s="11">
        <v>409069.8104591255</v>
      </c>
      <c r="X87" s="11">
        <v>415942.90171751607</v>
      </c>
      <c r="Y87" s="11">
        <v>455125.48270892876</v>
      </c>
      <c r="Z87" s="11">
        <v>594016.37659607409</v>
      </c>
      <c r="AA87" s="11">
        <v>649601.28279355739</v>
      </c>
      <c r="AB87" s="11">
        <v>691005.37575779483</v>
      </c>
      <c r="AC87" s="11">
        <v>844783.93375479861</v>
      </c>
      <c r="AD87" s="11">
        <v>712135.37581967365</v>
      </c>
      <c r="AE87" s="11">
        <v>836099.77759223129</v>
      </c>
      <c r="AF87" s="11">
        <v>739441.1606008024</v>
      </c>
      <c r="AG87" s="11">
        <v>843279.11605825752</v>
      </c>
    </row>
    <row r="88" spans="1:33" x14ac:dyDescent="0.2">
      <c r="A88" s="9" t="s">
        <v>22</v>
      </c>
      <c r="B88" s="10" t="s">
        <v>23</v>
      </c>
      <c r="C88" s="11">
        <v>10064.801769421849</v>
      </c>
      <c r="D88" s="11">
        <v>14599.804203759039</v>
      </c>
      <c r="E88" s="11">
        <v>20385.742020948819</v>
      </c>
      <c r="F88" s="11">
        <v>26240.922676992581</v>
      </c>
      <c r="G88" s="11">
        <v>35926.43472346614</v>
      </c>
      <c r="H88" s="11">
        <v>31944.294340686647</v>
      </c>
      <c r="I88" s="11">
        <v>37603.311501018827</v>
      </c>
      <c r="J88" s="11">
        <v>41687.203359972074</v>
      </c>
      <c r="K88" s="11">
        <v>46746.731567781826</v>
      </c>
      <c r="L88" s="11">
        <v>73187.686771313733</v>
      </c>
      <c r="M88" s="11">
        <v>83648.939413912391</v>
      </c>
      <c r="N88" s="11">
        <v>98473.613164831579</v>
      </c>
      <c r="O88" s="11">
        <v>117356.48312536915</v>
      </c>
      <c r="P88" s="11">
        <v>132150.71479668849</v>
      </c>
      <c r="Q88" s="11">
        <v>182623.768001841</v>
      </c>
      <c r="R88" s="11">
        <v>215532.09714952449</v>
      </c>
      <c r="S88" s="11">
        <v>245434.91166039876</v>
      </c>
      <c r="T88" s="11">
        <v>313344.59880554012</v>
      </c>
      <c r="U88" s="11">
        <v>399634.90296210692</v>
      </c>
      <c r="V88" s="11">
        <v>396132.18693923019</v>
      </c>
      <c r="W88" s="11">
        <v>421138.53913046641</v>
      </c>
      <c r="X88" s="11">
        <v>520101.56890079292</v>
      </c>
      <c r="Y88" s="11">
        <v>546556.51627799368</v>
      </c>
      <c r="Z88" s="11">
        <v>687317.31793846935</v>
      </c>
      <c r="AA88" s="11">
        <v>761583.20862324291</v>
      </c>
      <c r="AB88" s="11">
        <v>892581.23016770871</v>
      </c>
      <c r="AC88" s="11">
        <v>1002921.6091566494</v>
      </c>
      <c r="AD88" s="11">
        <v>994769.03592424898</v>
      </c>
      <c r="AE88" s="11">
        <v>1116507.866773396</v>
      </c>
      <c r="AF88" s="11">
        <v>1130506.5262027837</v>
      </c>
      <c r="AG88" s="11">
        <v>1186246.337031286</v>
      </c>
    </row>
    <row r="89" spans="1:33" x14ac:dyDescent="0.2">
      <c r="A89" s="9" t="s">
        <v>24</v>
      </c>
      <c r="B89" s="10" t="s">
        <v>25</v>
      </c>
      <c r="C89" s="11">
        <v>50195.656400806816</v>
      </c>
      <c r="D89" s="11">
        <v>62194.411923253647</v>
      </c>
      <c r="E89" s="11">
        <v>75474.866740577287</v>
      </c>
      <c r="F89" s="11">
        <v>95783.052152651231</v>
      </c>
      <c r="G89" s="11">
        <v>125159.39011011133</v>
      </c>
      <c r="H89" s="11">
        <v>164579.68676639974</v>
      </c>
      <c r="I89" s="11">
        <v>213478.69617262378</v>
      </c>
      <c r="J89" s="11">
        <v>271974.40904636559</v>
      </c>
      <c r="K89" s="11">
        <v>339381.7185516727</v>
      </c>
      <c r="L89" s="11">
        <v>375003.32550995977</v>
      </c>
      <c r="M89" s="11">
        <v>419059.36664624838</v>
      </c>
      <c r="N89" s="11">
        <v>470663.99754554103</v>
      </c>
      <c r="O89" s="11">
        <v>539606.55819279538</v>
      </c>
      <c r="P89" s="11">
        <v>636314.4379819897</v>
      </c>
      <c r="Q89" s="11">
        <v>756933.23667062446</v>
      </c>
      <c r="R89" s="11">
        <v>916826.22682865022</v>
      </c>
      <c r="S89" s="11">
        <v>1053844.6735085919</v>
      </c>
      <c r="T89" s="11">
        <v>1212331.8142865761</v>
      </c>
      <c r="U89" s="11">
        <v>1343537.0498423269</v>
      </c>
      <c r="V89" s="11">
        <v>1502590.5017664651</v>
      </c>
      <c r="W89" s="11">
        <v>1674675.651248229</v>
      </c>
      <c r="X89" s="11">
        <v>1961890.7001200723</v>
      </c>
      <c r="Y89" s="11">
        <v>2085414.4613283761</v>
      </c>
      <c r="Z89" s="11">
        <v>2174889.8646444264</v>
      </c>
      <c r="AA89" s="11">
        <v>2335042.1680016965</v>
      </c>
      <c r="AB89" s="11">
        <v>2464488.1318817954</v>
      </c>
      <c r="AC89" s="11">
        <v>2598133.98833232</v>
      </c>
      <c r="AD89" s="11">
        <v>2702772.4636182855</v>
      </c>
      <c r="AE89" s="11">
        <v>2758643.4006696623</v>
      </c>
      <c r="AF89" s="11">
        <v>2733126.5195223507</v>
      </c>
      <c r="AG89" s="11">
        <v>2839902.7189484066</v>
      </c>
    </row>
    <row r="90" spans="1:33" x14ac:dyDescent="0.2">
      <c r="A90" s="9" t="s">
        <v>26</v>
      </c>
      <c r="B90" s="10" t="s">
        <v>27</v>
      </c>
      <c r="C90" s="11">
        <v>19602.98582783352</v>
      </c>
      <c r="D90" s="11">
        <v>23822.067353532453</v>
      </c>
      <c r="E90" s="11">
        <v>26582.923482236838</v>
      </c>
      <c r="F90" s="11">
        <v>35026.58790326029</v>
      </c>
      <c r="G90" s="11">
        <v>42675.624340736533</v>
      </c>
      <c r="H90" s="11">
        <v>52081.501130234741</v>
      </c>
      <c r="I90" s="11">
        <v>60434.113152834791</v>
      </c>
      <c r="J90" s="11">
        <v>77477.956676334448</v>
      </c>
      <c r="K90" s="11">
        <v>84883.143642746785</v>
      </c>
      <c r="L90" s="11">
        <v>107195.49484369614</v>
      </c>
      <c r="M90" s="11">
        <v>129505.02862906383</v>
      </c>
      <c r="N90" s="11">
        <v>146194.49739000402</v>
      </c>
      <c r="O90" s="11">
        <v>167158.30072714685</v>
      </c>
      <c r="P90" s="11">
        <v>197876.36980951982</v>
      </c>
      <c r="Q90" s="11">
        <v>234873.66635071623</v>
      </c>
      <c r="R90" s="11">
        <v>291522.47458386869</v>
      </c>
      <c r="S90" s="11">
        <v>347071.67645720381</v>
      </c>
      <c r="T90" s="11">
        <v>394749.85164942406</v>
      </c>
      <c r="U90" s="11">
        <v>456944.71269781503</v>
      </c>
      <c r="V90" s="11">
        <v>484674.08617509797</v>
      </c>
      <c r="W90" s="11">
        <v>498366.79238993872</v>
      </c>
      <c r="X90" s="11">
        <v>549092.52784841717</v>
      </c>
      <c r="Y90" s="11">
        <v>555363.93887408962</v>
      </c>
      <c r="Z90" s="11">
        <v>719130.30305306939</v>
      </c>
      <c r="AA90" s="11">
        <v>810778.04395004502</v>
      </c>
      <c r="AB90" s="11">
        <v>855612.98801117076</v>
      </c>
      <c r="AC90" s="11">
        <v>896182.76706699072</v>
      </c>
      <c r="AD90" s="11">
        <v>1035486.1667574242</v>
      </c>
      <c r="AE90" s="11">
        <v>1138906.1477480445</v>
      </c>
      <c r="AF90" s="11">
        <v>1149466.0717030168</v>
      </c>
      <c r="AG90" s="11">
        <v>1242102.5246355212</v>
      </c>
    </row>
    <row r="91" spans="1:33" x14ac:dyDescent="0.2">
      <c r="A91" s="9" t="s">
        <v>28</v>
      </c>
      <c r="B91" s="10" t="s">
        <v>29</v>
      </c>
      <c r="C91" s="11">
        <v>1224.0693174742346</v>
      </c>
      <c r="D91" s="11">
        <v>1813.2509050320098</v>
      </c>
      <c r="E91" s="11">
        <v>2257.3714987478907</v>
      </c>
      <c r="F91" s="11">
        <v>2510.0173502012567</v>
      </c>
      <c r="G91" s="11">
        <v>5990.967073281201</v>
      </c>
      <c r="H91" s="11">
        <v>7689.953154169194</v>
      </c>
      <c r="I91" s="11">
        <v>13147.539205712395</v>
      </c>
      <c r="J91" s="11">
        <v>13564.274995402819</v>
      </c>
      <c r="K91" s="11">
        <v>27972.934150865822</v>
      </c>
      <c r="L91" s="11">
        <v>33222.906028236648</v>
      </c>
      <c r="M91" s="11">
        <v>35100.001670792328</v>
      </c>
      <c r="N91" s="11">
        <v>44507.277551648804</v>
      </c>
      <c r="O91" s="11">
        <v>60148.063386168535</v>
      </c>
      <c r="P91" s="11">
        <v>96086.825470194759</v>
      </c>
      <c r="Q91" s="11">
        <v>103180.66981647276</v>
      </c>
      <c r="R91" s="11">
        <v>125779.86745514137</v>
      </c>
      <c r="S91" s="11">
        <v>209718.47171527904</v>
      </c>
      <c r="T91" s="11">
        <v>292920.83514023374</v>
      </c>
      <c r="U91" s="11">
        <v>312652.100154838</v>
      </c>
      <c r="V91" s="11">
        <v>332131.6228380258</v>
      </c>
      <c r="W91" s="11">
        <v>384032.14180640609</v>
      </c>
      <c r="X91" s="11">
        <v>407924.32171648106</v>
      </c>
      <c r="Y91" s="11">
        <v>458930.84804574033</v>
      </c>
      <c r="Z91" s="11">
        <v>485051.7111450088</v>
      </c>
      <c r="AA91" s="11">
        <v>531637.25287441164</v>
      </c>
      <c r="AB91" s="11">
        <v>518481.63324031176</v>
      </c>
      <c r="AC91" s="11">
        <v>723282.61152606679</v>
      </c>
      <c r="AD91" s="11">
        <v>773581.62970491825</v>
      </c>
      <c r="AE91" s="11">
        <v>846616.80678453762</v>
      </c>
      <c r="AF91" s="11">
        <v>640757.08953878691</v>
      </c>
      <c r="AG91" s="11">
        <v>647758.45742582367</v>
      </c>
    </row>
    <row r="92" spans="1:33" x14ac:dyDescent="0.2">
      <c r="A92" s="9" t="s">
        <v>30</v>
      </c>
      <c r="B92" s="10" t="s">
        <v>31</v>
      </c>
      <c r="C92" s="11">
        <v>1238.7133691363822</v>
      </c>
      <c r="D92" s="11">
        <v>1675.7865794122204</v>
      </c>
      <c r="E92" s="11">
        <v>2061.2867956849354</v>
      </c>
      <c r="F92" s="11">
        <v>2582.5175768484055</v>
      </c>
      <c r="G92" s="11">
        <v>3118.8849217991806</v>
      </c>
      <c r="H92" s="11">
        <v>5022.0226825725704</v>
      </c>
      <c r="I92" s="11">
        <v>5600.7231230882589</v>
      </c>
      <c r="J92" s="11">
        <v>6176.3045504147867</v>
      </c>
      <c r="K92" s="11">
        <v>2660.303958843685</v>
      </c>
      <c r="L92" s="11">
        <v>3380.6214640096405</v>
      </c>
      <c r="M92" s="11">
        <v>3652.9393635689053</v>
      </c>
      <c r="N92" s="11">
        <v>4029.046305844915</v>
      </c>
      <c r="O92" s="11">
        <v>4587.8997310312516</v>
      </c>
      <c r="P92" s="11">
        <v>6102.5250700072083</v>
      </c>
      <c r="Q92" s="11">
        <v>6031.6247470564931</v>
      </c>
      <c r="R92" s="11">
        <v>15297.723761290601</v>
      </c>
      <c r="S92" s="11">
        <v>20734.45485306386</v>
      </c>
      <c r="T92" s="11">
        <v>30965.628061036619</v>
      </c>
      <c r="U92" s="11">
        <v>29922.041023825906</v>
      </c>
      <c r="V92" s="11">
        <v>27949.854239334749</v>
      </c>
      <c r="W92" s="11">
        <v>26879.654639634151</v>
      </c>
      <c r="X92" s="11">
        <v>27261.258013196344</v>
      </c>
      <c r="Y92" s="11">
        <v>32237.449304927188</v>
      </c>
      <c r="Z92" s="11">
        <v>55767.351854829227</v>
      </c>
      <c r="AA92" s="11">
        <v>60769.060406220706</v>
      </c>
      <c r="AB92" s="11">
        <v>62445.657895036275</v>
      </c>
      <c r="AC92" s="11">
        <v>52857.349421442479</v>
      </c>
      <c r="AD92" s="11">
        <v>56498.790785469988</v>
      </c>
      <c r="AE92" s="11">
        <v>58353.036394392002</v>
      </c>
      <c r="AF92" s="11">
        <v>61512.421333751015</v>
      </c>
      <c r="AG92" s="11">
        <v>85461.053406847976</v>
      </c>
    </row>
    <row r="93" spans="1:33" x14ac:dyDescent="0.2">
      <c r="A93" s="9" t="s">
        <v>32</v>
      </c>
      <c r="B93" s="10" t="s">
        <v>33</v>
      </c>
      <c r="C93" s="11">
        <v>2715.2325194779683</v>
      </c>
      <c r="D93" s="11">
        <v>2538.0210721679564</v>
      </c>
      <c r="E93" s="11">
        <v>3508.9445111574496</v>
      </c>
      <c r="F93" s="11">
        <v>4453.6411087506976</v>
      </c>
      <c r="G93" s="11">
        <v>7242.3812320977813</v>
      </c>
      <c r="H93" s="11">
        <v>14517.082293978467</v>
      </c>
      <c r="I93" s="11">
        <v>23578.562916609186</v>
      </c>
      <c r="J93" s="11">
        <v>28220.616307085471</v>
      </c>
      <c r="K93" s="11">
        <v>34780.304052393774</v>
      </c>
      <c r="L93" s="11">
        <v>47071.579772801837</v>
      </c>
      <c r="M93" s="11">
        <v>51083.482303907404</v>
      </c>
      <c r="N93" s="11">
        <v>60249.632781172317</v>
      </c>
      <c r="O93" s="11">
        <v>68518.626857471216</v>
      </c>
      <c r="P93" s="11">
        <v>79419.016011742526</v>
      </c>
      <c r="Q93" s="11">
        <v>92600.560276186181</v>
      </c>
      <c r="R93" s="11">
        <v>100558.70608352793</v>
      </c>
      <c r="S93" s="11">
        <v>130464.63498578456</v>
      </c>
      <c r="T93" s="11">
        <v>149093.86497539576</v>
      </c>
      <c r="U93" s="11">
        <v>175103.71915459965</v>
      </c>
      <c r="V93" s="11">
        <v>197092.58478260448</v>
      </c>
      <c r="W93" s="11">
        <v>213335.6812771805</v>
      </c>
      <c r="X93" s="11">
        <v>228341.02387469079</v>
      </c>
      <c r="Y93" s="11">
        <v>261231.44028564193</v>
      </c>
      <c r="Z93" s="11">
        <v>283404.84324374323</v>
      </c>
      <c r="AA93" s="11">
        <v>346247.82043023454</v>
      </c>
      <c r="AB93" s="11">
        <v>425523.21783754922</v>
      </c>
      <c r="AC93" s="11">
        <v>404290.19035660743</v>
      </c>
      <c r="AD93" s="11">
        <v>445066.89720779518</v>
      </c>
      <c r="AE93" s="11">
        <v>470731.57212746359</v>
      </c>
      <c r="AF93" s="11">
        <v>383586.64218981436</v>
      </c>
      <c r="AG93" s="11">
        <v>396712.09252730705</v>
      </c>
    </row>
    <row r="94" spans="1:33" x14ac:dyDescent="0.2">
      <c r="A94" s="9" t="s">
        <v>34</v>
      </c>
      <c r="B94" s="10" t="s">
        <v>35</v>
      </c>
      <c r="C94" s="11">
        <v>1619.7730712286461</v>
      </c>
      <c r="D94" s="11">
        <v>2761.8499455008714</v>
      </c>
      <c r="E94" s="11">
        <v>3959.82597212153</v>
      </c>
      <c r="F94" s="11">
        <v>5866.9241555049357</v>
      </c>
      <c r="G94" s="11">
        <v>9036.5578562518276</v>
      </c>
      <c r="H94" s="11">
        <v>14816.688950868414</v>
      </c>
      <c r="I94" s="11">
        <v>20354.706226200447</v>
      </c>
      <c r="J94" s="11">
        <v>28216.061654072204</v>
      </c>
      <c r="K94" s="11">
        <v>36706.040569156299</v>
      </c>
      <c r="L94" s="11">
        <v>43024.01258650783</v>
      </c>
      <c r="M94" s="11">
        <v>51813.054006642691</v>
      </c>
      <c r="N94" s="11">
        <v>59081.980999918174</v>
      </c>
      <c r="O94" s="11">
        <v>70877.395145948249</v>
      </c>
      <c r="P94" s="11">
        <v>86307.597756564443</v>
      </c>
      <c r="Q94" s="11">
        <v>100473.24524817173</v>
      </c>
      <c r="R94" s="11">
        <v>123802.55103331371</v>
      </c>
      <c r="S94" s="11">
        <v>144354.05035862984</v>
      </c>
      <c r="T94" s="11">
        <v>169792.30326462898</v>
      </c>
      <c r="U94" s="11">
        <v>196789.17998300766</v>
      </c>
      <c r="V94" s="11">
        <v>203101.86402397021</v>
      </c>
      <c r="W94" s="11">
        <v>226739.87171682948</v>
      </c>
      <c r="X94" s="11">
        <v>257133.58242203793</v>
      </c>
      <c r="Y94" s="11">
        <v>352847.84805025975</v>
      </c>
      <c r="Z94" s="11">
        <v>427177.82497340272</v>
      </c>
      <c r="AA94" s="11">
        <v>465577.55134805851</v>
      </c>
      <c r="AB94" s="11">
        <v>509065.36871524656</v>
      </c>
      <c r="AC94" s="11">
        <v>494801.22180244193</v>
      </c>
      <c r="AD94" s="11">
        <v>521171.86778118019</v>
      </c>
      <c r="AE94" s="11">
        <v>571543.05684780085</v>
      </c>
      <c r="AF94" s="11">
        <v>597394.86058342585</v>
      </c>
      <c r="AG94" s="11">
        <v>650540.81517564424</v>
      </c>
    </row>
    <row r="95" spans="1:33" x14ac:dyDescent="0.2">
      <c r="A95" s="9" t="s">
        <v>36</v>
      </c>
      <c r="B95" s="10" t="s">
        <v>37</v>
      </c>
      <c r="C95" s="11">
        <v>8786.9852650163903</v>
      </c>
      <c r="D95" s="11">
        <v>11380.795238851642</v>
      </c>
      <c r="E95" s="11">
        <v>12298.453525931571</v>
      </c>
      <c r="F95" s="11">
        <v>12887.113105224917</v>
      </c>
      <c r="G95" s="11">
        <v>13920.41267065695</v>
      </c>
      <c r="H95" s="11">
        <v>12316.442103393165</v>
      </c>
      <c r="I95" s="11">
        <v>7892.019876514647</v>
      </c>
      <c r="J95" s="11">
        <v>1139.2243884394657</v>
      </c>
      <c r="K95" s="11">
        <v>-2051.5140753606634</v>
      </c>
      <c r="L95" s="11">
        <v>-15.39272975422773</v>
      </c>
      <c r="M95" s="11">
        <v>3897.6918131653601</v>
      </c>
      <c r="N95" s="11">
        <v>9592.6636151464882</v>
      </c>
      <c r="O95" s="11">
        <v>8797.3270475530426</v>
      </c>
      <c r="P95" s="11">
        <v>14518.337510184865</v>
      </c>
      <c r="Q95" s="11">
        <v>19339.563446782122</v>
      </c>
      <c r="R95" s="11">
        <v>25418.141345474469</v>
      </c>
      <c r="S95" s="11">
        <v>30842.215870441942</v>
      </c>
      <c r="T95" s="11">
        <v>40813.80392060554</v>
      </c>
      <c r="U95" s="11">
        <v>47890.10930521728</v>
      </c>
      <c r="V95" s="11">
        <v>60399.903504318456</v>
      </c>
      <c r="W95" s="11">
        <v>69151.545119981107</v>
      </c>
      <c r="X95" s="11">
        <v>92340.816125642828</v>
      </c>
      <c r="Y95" s="11">
        <v>114618.91555650617</v>
      </c>
      <c r="Z95" s="11">
        <v>178699.05551792297</v>
      </c>
      <c r="AA95" s="11">
        <v>179580.02480666904</v>
      </c>
      <c r="AB95" s="11">
        <v>205131.31147789274</v>
      </c>
      <c r="AC95" s="11">
        <v>209886.84570143258</v>
      </c>
      <c r="AD95" s="11">
        <v>192629.67249215714</v>
      </c>
      <c r="AE95" s="11">
        <v>200496.23129935461</v>
      </c>
      <c r="AF95" s="11">
        <v>120956.32059141307</v>
      </c>
      <c r="AG95" s="11">
        <v>143333.59458546585</v>
      </c>
    </row>
    <row r="96" spans="1:33" x14ac:dyDescent="0.2">
      <c r="A96" s="9" t="s">
        <v>38</v>
      </c>
      <c r="B96" s="10" t="s">
        <v>39</v>
      </c>
      <c r="C96" s="11">
        <v>460.54618268193951</v>
      </c>
      <c r="D96" s="11">
        <v>557.75082294105937</v>
      </c>
      <c r="E96" s="11">
        <v>662.14298995116724</v>
      </c>
      <c r="F96" s="11">
        <v>812.64911945283939</v>
      </c>
      <c r="G96" s="11">
        <v>1083.7497962246343</v>
      </c>
      <c r="H96" s="11">
        <v>1854.4709738926067</v>
      </c>
      <c r="I96" s="11">
        <v>2337.368354383716</v>
      </c>
      <c r="J96" s="11">
        <v>5334.1055942819057</v>
      </c>
      <c r="K96" s="11">
        <v>10430.408278479197</v>
      </c>
      <c r="L96" s="11">
        <v>13166.081824516474</v>
      </c>
      <c r="M96" s="11">
        <v>18381.280440493039</v>
      </c>
      <c r="N96" s="11">
        <v>22933.710148584054</v>
      </c>
      <c r="O96" s="11">
        <v>25660.765480960457</v>
      </c>
      <c r="P96" s="11">
        <v>30812.481510012822</v>
      </c>
      <c r="Q96" s="11">
        <v>36872.884730530735</v>
      </c>
      <c r="R96" s="11">
        <v>47336.740899604367</v>
      </c>
      <c r="S96" s="11">
        <v>66034.508987061839</v>
      </c>
      <c r="T96" s="11">
        <v>78943.124877561553</v>
      </c>
      <c r="U96" s="11">
        <v>87812.427297399452</v>
      </c>
      <c r="V96" s="11">
        <v>101645.16360893592</v>
      </c>
      <c r="W96" s="11">
        <v>114875.00492898111</v>
      </c>
      <c r="X96" s="11">
        <v>128727.09578887478</v>
      </c>
      <c r="Y96" s="11">
        <v>199782.70770455926</v>
      </c>
      <c r="Z96" s="11">
        <v>183358.75356722847</v>
      </c>
      <c r="AA96" s="11">
        <v>180379.08370105209</v>
      </c>
      <c r="AB96" s="11">
        <v>191102.20317839785</v>
      </c>
      <c r="AC96" s="11">
        <v>234571.97519681085</v>
      </c>
      <c r="AD96" s="11">
        <v>285105.61498934048</v>
      </c>
      <c r="AE96" s="11">
        <v>286309.62152756221</v>
      </c>
      <c r="AF96" s="11">
        <v>253982.18250694592</v>
      </c>
      <c r="AG96" s="11">
        <v>313245.53492900613</v>
      </c>
    </row>
    <row r="97" spans="1:38" x14ac:dyDescent="0.2">
      <c r="A97" s="9" t="s">
        <v>40</v>
      </c>
      <c r="B97" s="10" t="s">
        <v>41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2.9103830456733704E-11</v>
      </c>
      <c r="AD97" s="11">
        <v>0</v>
      </c>
      <c r="AE97" s="11">
        <v>-1.0459189070388675E-11</v>
      </c>
      <c r="AF97" s="11">
        <v>8.6401996668428183E-12</v>
      </c>
      <c r="AG97" s="11">
        <v>1.3642420526593924E-12</v>
      </c>
    </row>
    <row r="98" spans="1:38" x14ac:dyDescent="0.2">
      <c r="A98" s="12" t="s">
        <v>62</v>
      </c>
      <c r="B98" s="12" t="s">
        <v>63</v>
      </c>
      <c r="C98" s="12">
        <v>336568.64227212203</v>
      </c>
      <c r="D98" s="12">
        <v>427937.3901359461</v>
      </c>
      <c r="E98" s="12">
        <v>494767.48486169963</v>
      </c>
      <c r="F98" s="12">
        <v>585041.19262448652</v>
      </c>
      <c r="G98" s="12">
        <v>752215.79123786069</v>
      </c>
      <c r="H98" s="12">
        <v>878647.03646339627</v>
      </c>
      <c r="I98" s="12">
        <v>1081044.4883775965</v>
      </c>
      <c r="J98" s="12">
        <v>1305989.6606465613</v>
      </c>
      <c r="K98" s="12">
        <v>1484655.0311259259</v>
      </c>
      <c r="L98" s="12">
        <v>1673338.1538688163</v>
      </c>
      <c r="M98" s="12">
        <v>1857255.1799976055</v>
      </c>
      <c r="N98" s="12">
        <v>2111340.3739950848</v>
      </c>
      <c r="O98" s="12">
        <v>2487663.5320580252</v>
      </c>
      <c r="P98" s="12">
        <v>3058615.6589631038</v>
      </c>
      <c r="Q98" s="12">
        <v>3594125.1235876544</v>
      </c>
      <c r="R98" s="12">
        <v>4360995.3934323406</v>
      </c>
      <c r="S98" s="12">
        <v>5171265.9924330069</v>
      </c>
      <c r="T98" s="12">
        <v>6006799.9921236942</v>
      </c>
      <c r="U98" s="12">
        <v>6545218.0571651487</v>
      </c>
      <c r="V98" s="12">
        <v>7279755.7438318348</v>
      </c>
      <c r="W98" s="12">
        <v>7789109.4988737144</v>
      </c>
      <c r="X98" s="12">
        <v>8495861.205690762</v>
      </c>
      <c r="Y98" s="12">
        <v>8950410.7807314489</v>
      </c>
      <c r="Z98" s="12">
        <v>9885085.3398902602</v>
      </c>
      <c r="AA98" s="12">
        <v>10648880.387660949</v>
      </c>
      <c r="AB98" s="12">
        <v>11488052.693688992</v>
      </c>
      <c r="AC98" s="12">
        <v>12572894.667087106</v>
      </c>
      <c r="AD98" s="12">
        <v>12997902.025628379</v>
      </c>
      <c r="AE98" s="12">
        <v>13520083.696107581</v>
      </c>
      <c r="AF98" s="12">
        <v>13082156.654930783</v>
      </c>
      <c r="AG98" s="12">
        <v>14933715.033219883</v>
      </c>
      <c r="AH98" s="12" t="s">
        <v>76</v>
      </c>
      <c r="AI98" s="12" t="s">
        <v>76</v>
      </c>
      <c r="AJ98" s="12" t="s">
        <v>76</v>
      </c>
      <c r="AK98" s="12" t="s">
        <v>76</v>
      </c>
      <c r="AL98" s="12" t="s">
        <v>76</v>
      </c>
    </row>
    <row r="99" spans="1:38" x14ac:dyDescent="0.2">
      <c r="A99" s="28" t="s">
        <v>0</v>
      </c>
      <c r="B99" s="29" t="s">
        <v>1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 spans="1:38" x14ac:dyDescent="0.2">
      <c r="A100" s="9" t="s">
        <v>2</v>
      </c>
      <c r="B100" s="10" t="s">
        <v>3</v>
      </c>
      <c r="C100" s="11">
        <v>37770.315800545242</v>
      </c>
      <c r="D100" s="11">
        <v>50637.193905251755</v>
      </c>
      <c r="E100" s="11">
        <v>59437.159406101273</v>
      </c>
      <c r="F100" s="11">
        <v>78939.475387979895</v>
      </c>
      <c r="G100" s="11">
        <v>104809.5991212821</v>
      </c>
      <c r="H100" s="11">
        <v>110756.63535780192</v>
      </c>
      <c r="I100" s="11">
        <v>142246.09055725692</v>
      </c>
      <c r="J100" s="11">
        <v>176177.13766999904</v>
      </c>
      <c r="K100" s="11">
        <v>167847.7662022718</v>
      </c>
      <c r="L100" s="11">
        <v>150108.98253958492</v>
      </c>
      <c r="M100" s="11">
        <v>146285.17109821044</v>
      </c>
      <c r="N100" s="11">
        <v>178351.23139322572</v>
      </c>
      <c r="O100" s="11">
        <v>229905.62037639602</v>
      </c>
      <c r="P100" s="11">
        <v>286696.81576698157</v>
      </c>
      <c r="Q100" s="11">
        <v>332574.16226614645</v>
      </c>
      <c r="R100" s="11">
        <v>398592.45782400365</v>
      </c>
      <c r="S100" s="11">
        <v>436160.63543906633</v>
      </c>
      <c r="T100" s="11">
        <v>462433.02513209498</v>
      </c>
      <c r="U100" s="11">
        <v>513642.81479992141</v>
      </c>
      <c r="V100" s="11">
        <v>510468.62704180903</v>
      </c>
      <c r="W100" s="11">
        <v>438528.95170616615</v>
      </c>
      <c r="X100" s="11">
        <v>447099.70612796978</v>
      </c>
      <c r="Y100" s="11">
        <v>437763.08826259692</v>
      </c>
      <c r="Z100" s="11">
        <v>489974.16770552937</v>
      </c>
      <c r="AA100" s="11">
        <v>529673.51471126755</v>
      </c>
      <c r="AB100" s="11">
        <v>608758.67457909812</v>
      </c>
      <c r="AC100" s="11">
        <v>598480.92518614966</v>
      </c>
      <c r="AD100" s="11">
        <v>551935.37182719156</v>
      </c>
      <c r="AE100" s="11">
        <v>527988.32435446396</v>
      </c>
      <c r="AF100" s="11">
        <v>525962.185036493</v>
      </c>
      <c r="AG100" s="11">
        <v>618348.77337471035</v>
      </c>
    </row>
    <row r="101" spans="1:38" x14ac:dyDescent="0.2">
      <c r="A101" s="9" t="s">
        <v>4</v>
      </c>
      <c r="B101" s="10" t="s">
        <v>5</v>
      </c>
      <c r="C101" s="11">
        <v>2112.0476056485318</v>
      </c>
      <c r="D101" s="11">
        <v>3129.3475498785524</v>
      </c>
      <c r="E101" s="11">
        <v>3394.2958753250796</v>
      </c>
      <c r="F101" s="11">
        <v>4324.045877563196</v>
      </c>
      <c r="G101" s="11">
        <v>5284.3550682562363</v>
      </c>
      <c r="H101" s="11">
        <v>5671.7817153156757</v>
      </c>
      <c r="I101" s="11">
        <v>7759.6386723954238</v>
      </c>
      <c r="J101" s="11">
        <v>9905.0646048426916</v>
      </c>
      <c r="K101" s="11">
        <v>13141.903083439465</v>
      </c>
      <c r="L101" s="11">
        <v>15781.400628561076</v>
      </c>
      <c r="M101" s="11">
        <v>18754.688319017783</v>
      </c>
      <c r="N101" s="11">
        <v>20151.670909402623</v>
      </c>
      <c r="O101" s="11">
        <v>21787.832364701149</v>
      </c>
      <c r="P101" s="11">
        <v>26133.122520391917</v>
      </c>
      <c r="Q101" s="11">
        <v>28360.068503872291</v>
      </c>
      <c r="R101" s="11">
        <v>33747.495125779336</v>
      </c>
      <c r="S101" s="11">
        <v>48769.080103135231</v>
      </c>
      <c r="T101" s="11">
        <v>65774.736027199513</v>
      </c>
      <c r="U101" s="11">
        <v>54966.060949410385</v>
      </c>
      <c r="V101" s="11">
        <v>58436.7968807656</v>
      </c>
      <c r="W101" s="11">
        <v>51797.434021121793</v>
      </c>
      <c r="X101" s="11">
        <v>54050.498762100717</v>
      </c>
      <c r="Y101" s="11">
        <v>61435.446066625547</v>
      </c>
      <c r="Z101" s="11">
        <v>60789.502818657071</v>
      </c>
      <c r="AA101" s="11">
        <v>70930.225860856473</v>
      </c>
      <c r="AB101" s="11">
        <v>80075.451475460126</v>
      </c>
      <c r="AC101" s="11">
        <v>64961.305534987114</v>
      </c>
      <c r="AD101" s="11">
        <v>74808.384873634117</v>
      </c>
      <c r="AE101" s="11">
        <v>64438.276523871195</v>
      </c>
      <c r="AF101" s="11">
        <v>73958.066163296331</v>
      </c>
      <c r="AG101" s="11">
        <v>74731.613442998496</v>
      </c>
    </row>
    <row r="102" spans="1:38" x14ac:dyDescent="0.2">
      <c r="A102" s="9" t="s">
        <v>6</v>
      </c>
      <c r="B102" s="10" t="s">
        <v>7</v>
      </c>
      <c r="C102" s="11">
        <v>90885.843226364639</v>
      </c>
      <c r="D102" s="11">
        <v>114508.77154005693</v>
      </c>
      <c r="E102" s="11">
        <v>120770.14172313396</v>
      </c>
      <c r="F102" s="11">
        <v>141960.5967108091</v>
      </c>
      <c r="G102" s="11">
        <v>182544.15350426565</v>
      </c>
      <c r="H102" s="11">
        <v>214727.51441533741</v>
      </c>
      <c r="I102" s="11">
        <v>257942.61970193096</v>
      </c>
      <c r="J102" s="11">
        <v>301706.03953081486</v>
      </c>
      <c r="K102" s="11">
        <v>358061.4985944411</v>
      </c>
      <c r="L102" s="11">
        <v>406450.80084017251</v>
      </c>
      <c r="M102" s="11">
        <v>437943.58119758329</v>
      </c>
      <c r="N102" s="11">
        <v>522194.77679217682</v>
      </c>
      <c r="O102" s="11">
        <v>604492.02168690646</v>
      </c>
      <c r="P102" s="11">
        <v>736330.99534869241</v>
      </c>
      <c r="Q102" s="11">
        <v>845336.83730692964</v>
      </c>
      <c r="R102" s="11">
        <v>1043780.3593783099</v>
      </c>
      <c r="S102" s="11">
        <v>1237180.5139542273</v>
      </c>
      <c r="T102" s="11">
        <v>1361801.4126270255</v>
      </c>
      <c r="U102" s="11">
        <v>1403825.9687265612</v>
      </c>
      <c r="V102" s="11">
        <v>1654806.1151736653</v>
      </c>
      <c r="W102" s="11">
        <v>1772750.5441295383</v>
      </c>
      <c r="X102" s="11">
        <v>1843706.2834102951</v>
      </c>
      <c r="Y102" s="11">
        <v>1726787.601805053</v>
      </c>
      <c r="Z102" s="11">
        <v>1791759.7500884118</v>
      </c>
      <c r="AA102" s="11">
        <v>1838701.2047683997</v>
      </c>
      <c r="AB102" s="11">
        <v>1990886.5330679517</v>
      </c>
      <c r="AC102" s="11">
        <v>2164387.5217031036</v>
      </c>
      <c r="AD102" s="11">
        <v>2389075.3144268207</v>
      </c>
      <c r="AE102" s="11">
        <v>2558043.6275177193</v>
      </c>
      <c r="AF102" s="11">
        <v>2609555.0400818121</v>
      </c>
      <c r="AG102" s="11">
        <v>3368876.8619354544</v>
      </c>
    </row>
    <row r="103" spans="1:38" x14ac:dyDescent="0.2">
      <c r="A103" s="9" t="s">
        <v>8</v>
      </c>
      <c r="B103" s="10" t="s">
        <v>9</v>
      </c>
      <c r="C103" s="11">
        <v>15909.476740902195</v>
      </c>
      <c r="D103" s="11">
        <v>21174.503243276275</v>
      </c>
      <c r="E103" s="11">
        <v>24761.458830931726</v>
      </c>
      <c r="F103" s="11">
        <v>25342.96941545387</v>
      </c>
      <c r="G103" s="11">
        <v>29783.431370950617</v>
      </c>
      <c r="H103" s="11">
        <v>40312.012038630615</v>
      </c>
      <c r="I103" s="11">
        <v>40958.655136740883</v>
      </c>
      <c r="J103" s="11">
        <v>49107.135266405181</v>
      </c>
      <c r="K103" s="11">
        <v>55367.268393041377</v>
      </c>
      <c r="L103" s="11">
        <v>64291.876278135976</v>
      </c>
      <c r="M103" s="11">
        <v>79375.353599522161</v>
      </c>
      <c r="N103" s="11">
        <v>75696.289083470096</v>
      </c>
      <c r="O103" s="11">
        <v>91026.022454741047</v>
      </c>
      <c r="P103" s="11">
        <v>118765.18483542299</v>
      </c>
      <c r="Q103" s="11">
        <v>122210.88660733015</v>
      </c>
      <c r="R103" s="11">
        <v>106509.87457424263</v>
      </c>
      <c r="S103" s="11">
        <v>78558.47866005075</v>
      </c>
      <c r="T103" s="11">
        <v>80715.925298640839</v>
      </c>
      <c r="U103" s="11">
        <v>221288.79215826065</v>
      </c>
      <c r="V103" s="11">
        <v>193982.7203659337</v>
      </c>
      <c r="W103" s="11">
        <v>165909.69175154576</v>
      </c>
      <c r="X103" s="11">
        <v>220613.85581978146</v>
      </c>
      <c r="Y103" s="11">
        <v>301836.02035292564</v>
      </c>
      <c r="Z103" s="11">
        <v>318384.03165880643</v>
      </c>
      <c r="AA103" s="11">
        <v>336190.82849842828</v>
      </c>
      <c r="AB103" s="11">
        <v>407625.14492840646</v>
      </c>
      <c r="AC103" s="11">
        <v>415945.04893045366</v>
      </c>
      <c r="AD103" s="11">
        <v>424799.97709417011</v>
      </c>
      <c r="AE103" s="11">
        <v>468156.52091354202</v>
      </c>
      <c r="AF103" s="11">
        <v>520931.0685836724</v>
      </c>
      <c r="AG103" s="11">
        <v>448306.01250899385</v>
      </c>
    </row>
    <row r="104" spans="1:38" x14ac:dyDescent="0.2">
      <c r="A104" s="9" t="s">
        <v>10</v>
      </c>
      <c r="B104" s="10" t="s">
        <v>11</v>
      </c>
      <c r="C104" s="11">
        <v>2667.1677795568689</v>
      </c>
      <c r="D104" s="11">
        <v>4359.0441951874927</v>
      </c>
      <c r="E104" s="11">
        <v>6612.4075753238894</v>
      </c>
      <c r="F104" s="11">
        <v>6864.9764748344678</v>
      </c>
      <c r="G104" s="11">
        <v>9420.3796905695744</v>
      </c>
      <c r="H104" s="11">
        <v>10931.446807881126</v>
      </c>
      <c r="I104" s="11">
        <v>13044.192680765915</v>
      </c>
      <c r="J104" s="11">
        <v>16092.175516726107</v>
      </c>
      <c r="K104" s="11">
        <v>25054.516052876301</v>
      </c>
      <c r="L104" s="11">
        <v>29533.704290995982</v>
      </c>
      <c r="M104" s="11">
        <v>31727.31561746771</v>
      </c>
      <c r="N104" s="11">
        <v>33222.124776424782</v>
      </c>
      <c r="O104" s="11">
        <v>40498.910149504052</v>
      </c>
      <c r="P104" s="11">
        <v>53314.523805934805</v>
      </c>
      <c r="Q104" s="11">
        <v>64593.0253649226</v>
      </c>
      <c r="R104" s="11">
        <v>64852.701241534589</v>
      </c>
      <c r="S104" s="11">
        <v>72377.79059320649</v>
      </c>
      <c r="T104" s="11">
        <v>88861.381451898356</v>
      </c>
      <c r="U104" s="11">
        <v>92470.899647089245</v>
      </c>
      <c r="V104" s="11">
        <v>102702.24816015222</v>
      </c>
      <c r="W104" s="11">
        <v>109887.6668623366</v>
      </c>
      <c r="X104" s="11">
        <v>122951.97515933709</v>
      </c>
      <c r="Y104" s="11">
        <v>159947.1234733809</v>
      </c>
      <c r="Z104" s="11">
        <v>152258.93762309506</v>
      </c>
      <c r="AA104" s="11">
        <v>114330.68954091737</v>
      </c>
      <c r="AB104" s="11">
        <v>103758.84500722543</v>
      </c>
      <c r="AC104" s="11">
        <v>123115.60065578725</v>
      </c>
      <c r="AD104" s="11">
        <v>156052.93093291597</v>
      </c>
      <c r="AE104" s="11">
        <v>189485.59180229329</v>
      </c>
      <c r="AF104" s="11">
        <v>221917.85593273042</v>
      </c>
      <c r="AG104" s="11">
        <v>176278.16010754136</v>
      </c>
    </row>
    <row r="105" spans="1:38" x14ac:dyDescent="0.2">
      <c r="A105" s="9" t="s">
        <v>12</v>
      </c>
      <c r="B105" s="10" t="s">
        <v>13</v>
      </c>
      <c r="C105" s="11">
        <v>4359.062048105533</v>
      </c>
      <c r="D105" s="11">
        <v>8077.6592464724436</v>
      </c>
      <c r="E105" s="11">
        <v>11234.116905420084</v>
      </c>
      <c r="F105" s="11">
        <v>14553.678937120574</v>
      </c>
      <c r="G105" s="11">
        <v>21106.592509931761</v>
      </c>
      <c r="H105" s="11">
        <v>21462.696637311714</v>
      </c>
      <c r="I105" s="11">
        <v>27110.819517539108</v>
      </c>
      <c r="J105" s="11">
        <v>38670.431916170499</v>
      </c>
      <c r="K105" s="11">
        <v>46395.456869693153</v>
      </c>
      <c r="L105" s="11">
        <v>45516.18231427401</v>
      </c>
      <c r="M105" s="11">
        <v>56704.1485624122</v>
      </c>
      <c r="N105" s="11">
        <v>53016.273304705202</v>
      </c>
      <c r="O105" s="11">
        <v>60457.133256306392</v>
      </c>
      <c r="P105" s="11">
        <v>108063.6511697792</v>
      </c>
      <c r="Q105" s="11">
        <v>120763.29176368364</v>
      </c>
      <c r="R105" s="11">
        <v>161370.44960217664</v>
      </c>
      <c r="S105" s="11">
        <v>266320.34583016811</v>
      </c>
      <c r="T105" s="11">
        <v>364527.71234878007</v>
      </c>
      <c r="U105" s="11">
        <v>427946.48374060215</v>
      </c>
      <c r="V105" s="11">
        <v>498295.59392027231</v>
      </c>
      <c r="W105" s="11">
        <v>545800.61653843184</v>
      </c>
      <c r="X105" s="11">
        <v>576506.46486745367</v>
      </c>
      <c r="Y105" s="11">
        <v>573802.83360201155</v>
      </c>
      <c r="Z105" s="11">
        <v>626404.50926650839</v>
      </c>
      <c r="AA105" s="11">
        <v>684731.67598876322</v>
      </c>
      <c r="AB105" s="11">
        <v>669564.76490703376</v>
      </c>
      <c r="AC105" s="11">
        <v>652010.61068458995</v>
      </c>
      <c r="AD105" s="11">
        <v>695079.04579663835</v>
      </c>
      <c r="AE105" s="11">
        <v>590297.73028380284</v>
      </c>
      <c r="AF105" s="11">
        <v>724858.86839160894</v>
      </c>
      <c r="AG105" s="11">
        <v>814849.28059352434</v>
      </c>
    </row>
    <row r="106" spans="1:38" x14ac:dyDescent="0.2">
      <c r="A106" s="9" t="s">
        <v>14</v>
      </c>
      <c r="B106" s="10" t="s">
        <v>15</v>
      </c>
      <c r="C106" s="11">
        <v>54357.222501389551</v>
      </c>
      <c r="D106" s="11">
        <v>63535.813958260325</v>
      </c>
      <c r="E106" s="11">
        <v>72144.208036366996</v>
      </c>
      <c r="F106" s="11">
        <v>79235.789106468408</v>
      </c>
      <c r="G106" s="11">
        <v>98719.66501732856</v>
      </c>
      <c r="H106" s="11">
        <v>105415.01247292983</v>
      </c>
      <c r="I106" s="11">
        <v>136775.25362626195</v>
      </c>
      <c r="J106" s="11">
        <v>168980.79797009486</v>
      </c>
      <c r="K106" s="11">
        <v>172637.36520356577</v>
      </c>
      <c r="L106" s="11">
        <v>191311.26231162093</v>
      </c>
      <c r="M106" s="11">
        <v>206552.62550972649</v>
      </c>
      <c r="N106" s="11">
        <v>213307.46656240811</v>
      </c>
      <c r="O106" s="11">
        <v>245510.34241159476</v>
      </c>
      <c r="P106" s="11">
        <v>290504.41686018155</v>
      </c>
      <c r="Q106" s="11">
        <v>345474.65747774742</v>
      </c>
      <c r="R106" s="11">
        <v>438484.83106555551</v>
      </c>
      <c r="S106" s="11">
        <v>538587.24916136183</v>
      </c>
      <c r="T106" s="11">
        <v>641827.27067978727</v>
      </c>
      <c r="U106" s="11">
        <v>586740.36880568019</v>
      </c>
      <c r="V106" s="11">
        <v>657315.28123485448</v>
      </c>
      <c r="W106" s="11">
        <v>738462.26580533199</v>
      </c>
      <c r="X106" s="11">
        <v>699482.45162376878</v>
      </c>
      <c r="Y106" s="11">
        <v>772831.95629182959</v>
      </c>
      <c r="Z106" s="11">
        <v>843231.3494729232</v>
      </c>
      <c r="AA106" s="11">
        <v>854888.2918525323</v>
      </c>
      <c r="AB106" s="11">
        <v>857255.12594535167</v>
      </c>
      <c r="AC106" s="11">
        <v>1183214.2504671521</v>
      </c>
      <c r="AD106" s="11">
        <v>1141674.5381106252</v>
      </c>
      <c r="AE106" s="11">
        <v>1187411.7913763232</v>
      </c>
      <c r="AF106" s="11">
        <v>1008453.1093967374</v>
      </c>
      <c r="AG106" s="11">
        <v>1443632.8067194719</v>
      </c>
    </row>
    <row r="107" spans="1:38" x14ac:dyDescent="0.2">
      <c r="A107" s="9" t="s">
        <v>16</v>
      </c>
      <c r="B107" s="10" t="s">
        <v>17</v>
      </c>
      <c r="C107" s="11">
        <v>12429.006890674973</v>
      </c>
      <c r="D107" s="11">
        <v>15870.504776271231</v>
      </c>
      <c r="E107" s="11">
        <v>17941.816778191082</v>
      </c>
      <c r="F107" s="11">
        <v>19705.198810935923</v>
      </c>
      <c r="G107" s="11">
        <v>24463.711120066277</v>
      </c>
      <c r="H107" s="11">
        <v>25823.59611022185</v>
      </c>
      <c r="I107" s="11">
        <v>30202.648929788294</v>
      </c>
      <c r="J107" s="11">
        <v>30021.505835072348</v>
      </c>
      <c r="K107" s="11">
        <v>31583.182742830882</v>
      </c>
      <c r="L107" s="11">
        <v>40903.291459647378</v>
      </c>
      <c r="M107" s="11">
        <v>48900.608789182857</v>
      </c>
      <c r="N107" s="11">
        <v>58130.460779286397</v>
      </c>
      <c r="O107" s="11">
        <v>73282.32400115527</v>
      </c>
      <c r="P107" s="11">
        <v>90557.176352851806</v>
      </c>
      <c r="Q107" s="11">
        <v>109833.42054013799</v>
      </c>
      <c r="R107" s="11">
        <v>129114.73231236692</v>
      </c>
      <c r="S107" s="11">
        <v>151987.73337556509</v>
      </c>
      <c r="T107" s="11">
        <v>169234.65194389509</v>
      </c>
      <c r="U107" s="11">
        <v>161090.9829854703</v>
      </c>
      <c r="V107" s="11">
        <v>180965.9483281633</v>
      </c>
      <c r="W107" s="11">
        <v>220054.5525502901</v>
      </c>
      <c r="X107" s="11">
        <v>296267.17388473806</v>
      </c>
      <c r="Y107" s="11">
        <v>308813.13217791077</v>
      </c>
      <c r="Z107" s="11">
        <v>358177.23907079274</v>
      </c>
      <c r="AA107" s="11">
        <v>434881.5242781663</v>
      </c>
      <c r="AB107" s="11">
        <v>477805.66946483083</v>
      </c>
      <c r="AC107" s="11">
        <v>595983.10568866064</v>
      </c>
      <c r="AD107" s="11">
        <v>637951.82628709835</v>
      </c>
      <c r="AE107" s="11">
        <v>593272.72688412957</v>
      </c>
      <c r="AF107" s="11">
        <v>466049.05551199545</v>
      </c>
      <c r="AG107" s="11">
        <v>559456.2444649064</v>
      </c>
    </row>
    <row r="108" spans="1:38" x14ac:dyDescent="0.2">
      <c r="A108" s="9" t="s">
        <v>18</v>
      </c>
      <c r="B108" s="10" t="s">
        <v>19</v>
      </c>
      <c r="C108" s="11">
        <v>17532.904870720999</v>
      </c>
      <c r="D108" s="11">
        <v>22563.735318450861</v>
      </c>
      <c r="E108" s="11">
        <v>28245.386593098752</v>
      </c>
      <c r="F108" s="11">
        <v>27959.017309252406</v>
      </c>
      <c r="G108" s="11">
        <v>32024.025084196812</v>
      </c>
      <c r="H108" s="11">
        <v>39023.900424905238</v>
      </c>
      <c r="I108" s="11">
        <v>41684.307811761944</v>
      </c>
      <c r="J108" s="11">
        <v>46636.548103375062</v>
      </c>
      <c r="K108" s="11">
        <v>53767.882265110078</v>
      </c>
      <c r="L108" s="11">
        <v>64300.248793964478</v>
      </c>
      <c r="M108" s="11">
        <v>75621.44919368079</v>
      </c>
      <c r="N108" s="11">
        <v>83088.432123778854</v>
      </c>
      <c r="O108" s="11">
        <v>97325.012840180629</v>
      </c>
      <c r="P108" s="11">
        <v>113436.1287338971</v>
      </c>
      <c r="Q108" s="11">
        <v>134507.59415922588</v>
      </c>
      <c r="R108" s="11">
        <v>160402.63644168005</v>
      </c>
      <c r="S108" s="11">
        <v>180406.48713490245</v>
      </c>
      <c r="T108" s="11">
        <v>210044.48549416251</v>
      </c>
      <c r="U108" s="11">
        <v>195369.64718567132</v>
      </c>
      <c r="V108" s="11">
        <v>243055.4849579189</v>
      </c>
      <c r="W108" s="11">
        <v>253285.88912495284</v>
      </c>
      <c r="X108" s="11">
        <v>273503.488945605</v>
      </c>
      <c r="Y108" s="11">
        <v>342594.26156805345</v>
      </c>
      <c r="Z108" s="11">
        <v>381346.04580104613</v>
      </c>
      <c r="AA108" s="11">
        <v>456703.43414215394</v>
      </c>
      <c r="AB108" s="11">
        <v>541610.63663899619</v>
      </c>
      <c r="AC108" s="11">
        <v>523855.52819798095</v>
      </c>
      <c r="AD108" s="11">
        <v>537514.22558803693</v>
      </c>
      <c r="AE108" s="11">
        <v>548517.64049893769</v>
      </c>
      <c r="AF108" s="11">
        <v>325500.40614840458</v>
      </c>
      <c r="AG108" s="11">
        <v>387434.66098028107</v>
      </c>
    </row>
    <row r="109" spans="1:38" x14ac:dyDescent="0.2">
      <c r="A109" s="9" t="s">
        <v>20</v>
      </c>
      <c r="B109" s="10" t="s">
        <v>21</v>
      </c>
      <c r="C109" s="11">
        <v>13990.144364655958</v>
      </c>
      <c r="D109" s="11">
        <v>16925.032752132116</v>
      </c>
      <c r="E109" s="11">
        <v>19610.15931135854</v>
      </c>
      <c r="F109" s="11">
        <v>21098.812028611545</v>
      </c>
      <c r="G109" s="11">
        <v>27476.860006507934</v>
      </c>
      <c r="H109" s="11">
        <v>36414.456075513881</v>
      </c>
      <c r="I109" s="11">
        <v>44196.200021581564</v>
      </c>
      <c r="J109" s="11">
        <v>51571.94238029595</v>
      </c>
      <c r="K109" s="11">
        <v>51298.766360678754</v>
      </c>
      <c r="L109" s="11">
        <v>59736.041808456255</v>
      </c>
      <c r="M109" s="11">
        <v>67271.273837894842</v>
      </c>
      <c r="N109" s="11">
        <v>85527.564945803853</v>
      </c>
      <c r="O109" s="11">
        <v>106664.33658381496</v>
      </c>
      <c r="P109" s="11">
        <v>136272.13236790508</v>
      </c>
      <c r="Q109" s="11">
        <v>168966.67157314502</v>
      </c>
      <c r="R109" s="11">
        <v>221604.09113380176</v>
      </c>
      <c r="S109" s="11">
        <v>242253.10510058023</v>
      </c>
      <c r="T109" s="11">
        <v>272227.35761574318</v>
      </c>
      <c r="U109" s="11">
        <v>283913.9379395853</v>
      </c>
      <c r="V109" s="11">
        <v>354291.34317566035</v>
      </c>
      <c r="W109" s="11">
        <v>387752.48996973311</v>
      </c>
      <c r="X109" s="11">
        <v>388664.534774395</v>
      </c>
      <c r="Y109" s="11">
        <v>429676.66700164787</v>
      </c>
      <c r="Z109" s="11">
        <v>564624.4924691997</v>
      </c>
      <c r="AA109" s="11">
        <v>622012.56276182248</v>
      </c>
      <c r="AB109" s="11">
        <v>665042.09043331014</v>
      </c>
      <c r="AC109" s="11">
        <v>811051.54536970751</v>
      </c>
      <c r="AD109" s="11">
        <v>669090.39874890551</v>
      </c>
      <c r="AE109" s="11">
        <v>736950.98611453874</v>
      </c>
      <c r="AF109" s="11">
        <v>654457.01922096603</v>
      </c>
      <c r="AG109" s="11">
        <v>733894.90777283278</v>
      </c>
    </row>
    <row r="110" spans="1:38" x14ac:dyDescent="0.2">
      <c r="A110" s="9" t="s">
        <v>22</v>
      </c>
      <c r="B110" s="10" t="s">
        <v>23</v>
      </c>
      <c r="C110" s="11">
        <v>9908.5070752002666</v>
      </c>
      <c r="D110" s="11">
        <v>14373.837311076579</v>
      </c>
      <c r="E110" s="11">
        <v>20070.813005113501</v>
      </c>
      <c r="F110" s="11">
        <v>25837.812334979524</v>
      </c>
      <c r="G110" s="11">
        <v>35359.256292021222</v>
      </c>
      <c r="H110" s="11">
        <v>31490.770234754942</v>
      </c>
      <c r="I110" s="11">
        <v>37095.158446557456</v>
      </c>
      <c r="J110" s="11">
        <v>41172.567536380113</v>
      </c>
      <c r="K110" s="11">
        <v>46238.096748259137</v>
      </c>
      <c r="L110" s="11">
        <v>72233.947502806361</v>
      </c>
      <c r="M110" s="11">
        <v>82498.830706977024</v>
      </c>
      <c r="N110" s="11">
        <v>97209.192513542017</v>
      </c>
      <c r="O110" s="11">
        <v>115877.16196707996</v>
      </c>
      <c r="P110" s="11">
        <v>130519.12054400545</v>
      </c>
      <c r="Q110" s="11">
        <v>180116.40586961494</v>
      </c>
      <c r="R110" s="11">
        <v>212519.41140917182</v>
      </c>
      <c r="S110" s="11">
        <v>242084.29249558249</v>
      </c>
      <c r="T110" s="11">
        <v>308801.64516429364</v>
      </c>
      <c r="U110" s="11">
        <v>393523.97561635642</v>
      </c>
      <c r="V110" s="11">
        <v>390344.89565390529</v>
      </c>
      <c r="W110" s="11">
        <v>415060.00515994098</v>
      </c>
      <c r="X110" s="11">
        <v>512212.24498954398</v>
      </c>
      <c r="Y110" s="11">
        <v>537976.32076306071</v>
      </c>
      <c r="Z110" s="11">
        <v>676836.25441461371</v>
      </c>
      <c r="AA110" s="11">
        <v>750284.15923477418</v>
      </c>
      <c r="AB110" s="11">
        <v>876826.26827423018</v>
      </c>
      <c r="AC110" s="11">
        <v>983372.01981591573</v>
      </c>
      <c r="AD110" s="11">
        <v>973719.08204478002</v>
      </c>
      <c r="AE110" s="11">
        <v>1093871.800572458</v>
      </c>
      <c r="AF110" s="11">
        <v>1115878.6079499896</v>
      </c>
      <c r="AG110" s="11">
        <v>1163743.1066364301</v>
      </c>
    </row>
    <row r="111" spans="1:38" x14ac:dyDescent="0.2">
      <c r="A111" s="9" t="s">
        <v>24</v>
      </c>
      <c r="B111" s="10" t="s">
        <v>25</v>
      </c>
      <c r="C111" s="11">
        <v>49206.595314667218</v>
      </c>
      <c r="D111" s="11">
        <v>60948.92474797045</v>
      </c>
      <c r="E111" s="11">
        <v>73924.218699073826</v>
      </c>
      <c r="F111" s="11">
        <v>93774.493103956498</v>
      </c>
      <c r="G111" s="11">
        <v>122508.5579443863</v>
      </c>
      <c r="H111" s="11">
        <v>161023.34607277223</v>
      </c>
      <c r="I111" s="11">
        <v>208802.03996297112</v>
      </c>
      <c r="J111" s="11">
        <v>265954.36248904699</v>
      </c>
      <c r="K111" s="11">
        <v>331823.73815430369</v>
      </c>
      <c r="L111" s="11">
        <v>366586.66071074473</v>
      </c>
      <c r="M111" s="11">
        <v>409623.59970055352</v>
      </c>
      <c r="N111" s="11">
        <v>460018.99418864207</v>
      </c>
      <c r="O111" s="11">
        <v>527343.30287675641</v>
      </c>
      <c r="P111" s="11">
        <v>621778.88776225713</v>
      </c>
      <c r="Q111" s="11">
        <v>739555.99331635097</v>
      </c>
      <c r="R111" s="11">
        <v>895681.48822341044</v>
      </c>
      <c r="S111" s="11">
        <v>1029482.2027466514</v>
      </c>
      <c r="T111" s="11">
        <v>1184256.6443824559</v>
      </c>
      <c r="U111" s="11">
        <v>1312364.5003153214</v>
      </c>
      <c r="V111" s="11">
        <v>1467674.6389319706</v>
      </c>
      <c r="W111" s="11">
        <v>1635698.7002964737</v>
      </c>
      <c r="X111" s="11">
        <v>1908054.8689159257</v>
      </c>
      <c r="Y111" s="11">
        <v>2034353.7374087579</v>
      </c>
      <c r="Z111" s="11">
        <v>2111778.5079172347</v>
      </c>
      <c r="AA111" s="11">
        <v>2277702.737651173</v>
      </c>
      <c r="AB111" s="11">
        <v>2405380.9807531959</v>
      </c>
      <c r="AC111" s="11">
        <v>2479214.3182078465</v>
      </c>
      <c r="AD111" s="11">
        <v>2651187.8211283647</v>
      </c>
      <c r="AE111" s="11">
        <v>2713633.8956677518</v>
      </c>
      <c r="AF111" s="11">
        <v>2717646.456239942</v>
      </c>
      <c r="AG111" s="11">
        <v>2825537.502828218</v>
      </c>
    </row>
    <row r="112" spans="1:38" x14ac:dyDescent="0.2">
      <c r="A112" s="9" t="s">
        <v>26</v>
      </c>
      <c r="B112" s="10" t="s">
        <v>27</v>
      </c>
      <c r="C112" s="11">
        <v>13482.101628787988</v>
      </c>
      <c r="D112" s="11">
        <v>16383.806828658624</v>
      </c>
      <c r="E112" s="11">
        <v>18282.606492983454</v>
      </c>
      <c r="F112" s="11">
        <v>24089.800501254624</v>
      </c>
      <c r="G112" s="11">
        <v>29350.483109407807</v>
      </c>
      <c r="H112" s="11">
        <v>35819.445944845815</v>
      </c>
      <c r="I112" s="11">
        <v>41564.017978083662</v>
      </c>
      <c r="J112" s="11">
        <v>53286.050149464252</v>
      </c>
      <c r="K112" s="11">
        <v>58379.023441297773</v>
      </c>
      <c r="L112" s="11">
        <v>73724.511578175894</v>
      </c>
      <c r="M112" s="11">
        <v>89068.062016198513</v>
      </c>
      <c r="N112" s="11">
        <v>100546.37026687307</v>
      </c>
      <c r="O112" s="11">
        <v>114964.38442040984</v>
      </c>
      <c r="P112" s="11">
        <v>136090.96854621457</v>
      </c>
      <c r="Q112" s="11">
        <v>161536.13880444062</v>
      </c>
      <c r="R112" s="11">
        <v>200496.78472118007</v>
      </c>
      <c r="S112" s="11">
        <v>238701.16805501902</v>
      </c>
      <c r="T112" s="11">
        <v>271492.19331322139</v>
      </c>
      <c r="U112" s="11">
        <v>314267.17896118201</v>
      </c>
      <c r="V112" s="11">
        <v>333338.26510115829</v>
      </c>
      <c r="W112" s="11">
        <v>342755.52726636908</v>
      </c>
      <c r="X112" s="11">
        <v>377641.55028583982</v>
      </c>
      <c r="Y112" s="11">
        <v>364473.72041285306</v>
      </c>
      <c r="Z112" s="11">
        <v>494586.78910285549</v>
      </c>
      <c r="AA112" s="11">
        <v>557618.22570737917</v>
      </c>
      <c r="AB112" s="11">
        <v>588018.14839447988</v>
      </c>
      <c r="AC112" s="11">
        <v>616356.46986033279</v>
      </c>
      <c r="AD112" s="11">
        <v>746617.73146066861</v>
      </c>
      <c r="AE112" s="11">
        <v>792636.70239295322</v>
      </c>
      <c r="AF112" s="11">
        <v>865417.46230640658</v>
      </c>
      <c r="AG112" s="11">
        <v>942302.35638148966</v>
      </c>
    </row>
    <row r="113" spans="1:38" x14ac:dyDescent="0.2">
      <c r="A113" s="9" t="s">
        <v>28</v>
      </c>
      <c r="B113" s="10" t="s">
        <v>29</v>
      </c>
      <c r="C113" s="11">
        <v>1033.0638103025476</v>
      </c>
      <c r="D113" s="11">
        <v>1517.942009053254</v>
      </c>
      <c r="E113" s="11">
        <v>1909.9070948403419</v>
      </c>
      <c r="F113" s="11">
        <v>2144.4674823310079</v>
      </c>
      <c r="G113" s="11">
        <v>4926.2081957333921</v>
      </c>
      <c r="H113" s="11">
        <v>6316.1901633551897</v>
      </c>
      <c r="I113" s="11">
        <v>10681.910277474542</v>
      </c>
      <c r="J113" s="11">
        <v>11081.444946180196</v>
      </c>
      <c r="K113" s="11">
        <v>22776.793723310006</v>
      </c>
      <c r="L113" s="11">
        <v>27263.940021425904</v>
      </c>
      <c r="M113" s="11">
        <v>29251.197159659874</v>
      </c>
      <c r="N113" s="11">
        <v>36961.135346611431</v>
      </c>
      <c r="O113" s="11">
        <v>49590.332064932743</v>
      </c>
      <c r="P113" s="11">
        <v>78526.559390414724</v>
      </c>
      <c r="Q113" s="11">
        <v>84590.840196032746</v>
      </c>
      <c r="R113" s="11">
        <v>103525.96070743167</v>
      </c>
      <c r="S113" s="11">
        <v>171500.21846367998</v>
      </c>
      <c r="T113" s="11">
        <v>238634.50678493106</v>
      </c>
      <c r="U113" s="11">
        <v>256211.23067797115</v>
      </c>
      <c r="V113" s="11">
        <v>274326.7934155023</v>
      </c>
      <c r="W113" s="11">
        <v>317850.82751347317</v>
      </c>
      <c r="X113" s="11">
        <v>333009.5335782062</v>
      </c>
      <c r="Y113" s="11">
        <v>374692.69083365699</v>
      </c>
      <c r="Z113" s="11">
        <v>395973.23656682245</v>
      </c>
      <c r="AA113" s="11">
        <v>434004.21740521345</v>
      </c>
      <c r="AB113" s="11">
        <v>423264.63148270576</v>
      </c>
      <c r="AC113" s="11">
        <v>590453.4056315691</v>
      </c>
      <c r="AD113" s="11">
        <v>634497.63588562689</v>
      </c>
      <c r="AE113" s="11">
        <v>694871.20055145642</v>
      </c>
      <c r="AF113" s="11">
        <v>523377.47530419531</v>
      </c>
      <c r="AG113" s="11">
        <v>528895.98087693541</v>
      </c>
    </row>
    <row r="114" spans="1:38" x14ac:dyDescent="0.2">
      <c r="A114" s="9" t="s">
        <v>30</v>
      </c>
      <c r="B114" s="10" t="s">
        <v>31</v>
      </c>
      <c r="C114" s="11">
        <v>1238.7133691363822</v>
      </c>
      <c r="D114" s="11">
        <v>1675.7865794122204</v>
      </c>
      <c r="E114" s="11">
        <v>2061.2867956849354</v>
      </c>
      <c r="F114" s="11">
        <v>2582.5175768484055</v>
      </c>
      <c r="G114" s="11">
        <v>3118.8849217991806</v>
      </c>
      <c r="H114" s="11">
        <v>5022.0226825725704</v>
      </c>
      <c r="I114" s="11">
        <v>5600.7231230882589</v>
      </c>
      <c r="J114" s="11">
        <v>6176.3045504147867</v>
      </c>
      <c r="K114" s="11">
        <v>2660.303958843685</v>
      </c>
      <c r="L114" s="11">
        <v>3380.6214640096405</v>
      </c>
      <c r="M114" s="11">
        <v>3652.9393635689053</v>
      </c>
      <c r="N114" s="11">
        <v>4029.046305844915</v>
      </c>
      <c r="O114" s="11">
        <v>4587.8997310312516</v>
      </c>
      <c r="P114" s="11">
        <v>6102.5250700072083</v>
      </c>
      <c r="Q114" s="11">
        <v>6031.6247470564931</v>
      </c>
      <c r="R114" s="11">
        <v>15297.723761290601</v>
      </c>
      <c r="S114" s="11">
        <v>20734.45485306386</v>
      </c>
      <c r="T114" s="11">
        <v>30965.628061036619</v>
      </c>
      <c r="U114" s="11">
        <v>29922.041023825906</v>
      </c>
      <c r="V114" s="11">
        <v>27949.854239334749</v>
      </c>
      <c r="W114" s="11">
        <v>26879.654639634151</v>
      </c>
      <c r="X114" s="11">
        <v>27261.258013196344</v>
      </c>
      <c r="Y114" s="11">
        <v>32237.449304927188</v>
      </c>
      <c r="Z114" s="11">
        <v>55767.351854829227</v>
      </c>
      <c r="AA114" s="11">
        <v>60769.060406220706</v>
      </c>
      <c r="AB114" s="11">
        <v>62445.657895036275</v>
      </c>
      <c r="AC114" s="11">
        <v>52857.349421442479</v>
      </c>
      <c r="AD114" s="11">
        <v>56498.790785469988</v>
      </c>
      <c r="AE114" s="11">
        <v>58353.036394392002</v>
      </c>
      <c r="AF114" s="11">
        <v>61512.421333751015</v>
      </c>
      <c r="AG114" s="11">
        <v>85461.053406847976</v>
      </c>
    </row>
    <row r="115" spans="1:38" x14ac:dyDescent="0.2">
      <c r="A115" s="9" t="s">
        <v>32</v>
      </c>
      <c r="B115" s="10" t="s">
        <v>33</v>
      </c>
      <c r="C115" s="11">
        <v>1887.773231619605</v>
      </c>
      <c r="D115" s="11">
        <v>1788.3896542634598</v>
      </c>
      <c r="E115" s="11">
        <v>2462.8792842705775</v>
      </c>
      <c r="F115" s="11">
        <v>3124.436101385601</v>
      </c>
      <c r="G115" s="11">
        <v>5043.2161343223734</v>
      </c>
      <c r="H115" s="11">
        <v>9976.8685363015411</v>
      </c>
      <c r="I115" s="11">
        <v>16459.810404143649</v>
      </c>
      <c r="J115" s="11">
        <v>19678.093395658121</v>
      </c>
      <c r="K115" s="11">
        <v>24473.814883068149</v>
      </c>
      <c r="L115" s="11">
        <v>32941.515821394329</v>
      </c>
      <c r="M115" s="11">
        <v>36188.3724843784</v>
      </c>
      <c r="N115" s="11">
        <v>42648.859152952937</v>
      </c>
      <c r="O115" s="11">
        <v>49480.318368004358</v>
      </c>
      <c r="P115" s="11">
        <v>56654.467890974498</v>
      </c>
      <c r="Q115" s="11">
        <v>67239.868040504924</v>
      </c>
      <c r="R115" s="11">
        <v>72608.372569583589</v>
      </c>
      <c r="S115" s="11">
        <v>93461.546454835305</v>
      </c>
      <c r="T115" s="11">
        <v>108016.49106246557</v>
      </c>
      <c r="U115" s="11">
        <v>127381.28518932567</v>
      </c>
      <c r="V115" s="11">
        <v>144593.84923995973</v>
      </c>
      <c r="W115" s="11">
        <v>157151.26952243352</v>
      </c>
      <c r="X115" s="11">
        <v>168090.85064439062</v>
      </c>
      <c r="Y115" s="11">
        <v>191740.51317715098</v>
      </c>
      <c r="Z115" s="11">
        <v>204015.99533181376</v>
      </c>
      <c r="AA115" s="11">
        <v>251670.40651091613</v>
      </c>
      <c r="AB115" s="11">
        <v>318943.80396668921</v>
      </c>
      <c r="AC115" s="11">
        <v>286175.21887813741</v>
      </c>
      <c r="AD115" s="11">
        <v>205485.7539568714</v>
      </c>
      <c r="AE115" s="11">
        <v>226227.04749648512</v>
      </c>
      <c r="AF115" s="11">
        <v>207134.00284830405</v>
      </c>
      <c r="AG115" s="11">
        <v>203520.76255822383</v>
      </c>
    </row>
    <row r="116" spans="1:38" x14ac:dyDescent="0.2">
      <c r="A116" s="9" t="s">
        <v>34</v>
      </c>
      <c r="B116" s="10" t="s">
        <v>35</v>
      </c>
      <c r="C116" s="11">
        <v>1173.2632045804635</v>
      </c>
      <c r="D116" s="11">
        <v>1956.081479127784</v>
      </c>
      <c r="E116" s="11">
        <v>2653.1458381371722</v>
      </c>
      <c r="F116" s="11">
        <v>3697.2066027472956</v>
      </c>
      <c r="G116" s="11">
        <v>5495.0997641945251</v>
      </c>
      <c r="H116" s="11">
        <v>8328.3792268099314</v>
      </c>
      <c r="I116" s="11">
        <v>11363.677931440934</v>
      </c>
      <c r="J116" s="11">
        <v>15542.426675228435</v>
      </c>
      <c r="K116" s="11">
        <v>20055.569125402017</v>
      </c>
      <c r="L116" s="11">
        <v>23442.14825539256</v>
      </c>
      <c r="M116" s="11">
        <v>27736.151679697639</v>
      </c>
      <c r="N116" s="11">
        <v>31904.947239911398</v>
      </c>
      <c r="O116" s="11">
        <v>38825.692239313837</v>
      </c>
      <c r="P116" s="11">
        <v>47388.800208792716</v>
      </c>
      <c r="Q116" s="11">
        <v>55468.107636287248</v>
      </c>
      <c r="R116" s="11">
        <v>67913.487670901042</v>
      </c>
      <c r="S116" s="11">
        <v>79050.934319585969</v>
      </c>
      <c r="T116" s="11">
        <v>92815.351240171847</v>
      </c>
      <c r="U116" s="11">
        <v>108300.78779182117</v>
      </c>
      <c r="V116" s="11">
        <v>112584.46397234149</v>
      </c>
      <c r="W116" s="11">
        <v>124681.78584423994</v>
      </c>
      <c r="X116" s="11">
        <v>133543.00402689402</v>
      </c>
      <c r="Y116" s="11">
        <v>120302.07503873907</v>
      </c>
      <c r="Z116" s="11">
        <v>143909.78706026956</v>
      </c>
      <c r="AA116" s="11">
        <v>158065.20930963653</v>
      </c>
      <c r="AB116" s="11">
        <v>170099.37698668538</v>
      </c>
      <c r="AC116" s="11">
        <v>169411.84267438413</v>
      </c>
      <c r="AD116" s="11">
        <v>178809.24039570408</v>
      </c>
      <c r="AE116" s="11">
        <v>202363.52268235415</v>
      </c>
      <c r="AF116" s="11">
        <v>223543.16465590658</v>
      </c>
      <c r="AG116" s="11">
        <v>260788.76001650817</v>
      </c>
    </row>
    <row r="117" spans="1:38" x14ac:dyDescent="0.2">
      <c r="A117" s="9" t="s">
        <v>36</v>
      </c>
      <c r="B117" s="10" t="s">
        <v>37</v>
      </c>
      <c r="C117" s="11">
        <v>6187.8852324411328</v>
      </c>
      <c r="D117" s="11">
        <v>7978.9359084636744</v>
      </c>
      <c r="E117" s="11">
        <v>8629.3480822195052</v>
      </c>
      <c r="F117" s="11">
        <v>9061.9167615831684</v>
      </c>
      <c r="G117" s="11">
        <v>9832.3898702537117</v>
      </c>
      <c r="H117" s="11">
        <v>8836.4652912932906</v>
      </c>
      <c r="I117" s="11">
        <v>5995.9041768506777</v>
      </c>
      <c r="J117" s="11">
        <v>1662.2634125478305</v>
      </c>
      <c r="K117" s="11">
        <v>-428.22116787654249</v>
      </c>
      <c r="L117" s="11">
        <v>952.83391326537321</v>
      </c>
      <c r="M117" s="11">
        <v>3538.7563876717186</v>
      </c>
      <c r="N117" s="11">
        <v>7327.1897545336933</v>
      </c>
      <c r="O117" s="11">
        <v>6870.8879310167868</v>
      </c>
      <c r="P117" s="11">
        <v>10641.472279691217</v>
      </c>
      <c r="Q117" s="11">
        <v>13939.180915720095</v>
      </c>
      <c r="R117" s="11">
        <v>18041.503555088639</v>
      </c>
      <c r="S117" s="11">
        <v>21718.753672252511</v>
      </c>
      <c r="T117" s="11">
        <v>28466.630231372401</v>
      </c>
      <c r="U117" s="11">
        <v>33220.215562322002</v>
      </c>
      <c r="V117" s="11">
        <v>41562.685710566395</v>
      </c>
      <c r="W117" s="11">
        <v>47437.337507648408</v>
      </c>
      <c r="X117" s="11">
        <v>62820.081741045527</v>
      </c>
      <c r="Y117" s="11">
        <v>85694.255936423535</v>
      </c>
      <c r="Z117" s="11">
        <v>143501.97830376014</v>
      </c>
      <c r="AA117" s="11">
        <v>145123.9864601455</v>
      </c>
      <c r="AB117" s="11">
        <v>165895.26172880997</v>
      </c>
      <c r="AC117" s="11">
        <v>170239.8866324866</v>
      </c>
      <c r="AD117" s="11">
        <v>140454.27058071681</v>
      </c>
      <c r="AE117" s="11">
        <v>142692.94983954084</v>
      </c>
      <c r="AF117" s="11">
        <v>92009.55603617015</v>
      </c>
      <c r="AG117" s="11">
        <v>106609.60349250937</v>
      </c>
    </row>
    <row r="118" spans="1:38" x14ac:dyDescent="0.2">
      <c r="A118" s="9" t="s">
        <v>38</v>
      </c>
      <c r="B118" s="10" t="s">
        <v>39</v>
      </c>
      <c r="C118" s="11">
        <v>437.54757682195662</v>
      </c>
      <c r="D118" s="11">
        <v>532.07913268212019</v>
      </c>
      <c r="E118" s="11">
        <v>622.1285341249062</v>
      </c>
      <c r="F118" s="11">
        <v>743.98210037102695</v>
      </c>
      <c r="G118" s="11">
        <v>948.92251238653512</v>
      </c>
      <c r="H118" s="11">
        <v>1294.4962548416206</v>
      </c>
      <c r="I118" s="11">
        <v>1560.8194209630112</v>
      </c>
      <c r="J118" s="11">
        <v>2567.3686978443648</v>
      </c>
      <c r="K118" s="11">
        <v>3520.3064913696317</v>
      </c>
      <c r="L118" s="11">
        <v>4878.1833361880945</v>
      </c>
      <c r="M118" s="11">
        <v>6561.0547742013059</v>
      </c>
      <c r="N118" s="11">
        <v>8008.3485554901545</v>
      </c>
      <c r="O118" s="11">
        <v>9173.9963341796301</v>
      </c>
      <c r="P118" s="11">
        <v>10838.709508708012</v>
      </c>
      <c r="Q118" s="11">
        <v>13026.348498505513</v>
      </c>
      <c r="R118" s="11">
        <v>16451.032114831709</v>
      </c>
      <c r="S118" s="11">
        <v>21931.002020074327</v>
      </c>
      <c r="T118" s="11">
        <v>25902.943264519585</v>
      </c>
      <c r="U118" s="11">
        <v>28770.885088769352</v>
      </c>
      <c r="V118" s="11">
        <v>33060.138327900859</v>
      </c>
      <c r="W118" s="11">
        <v>37364.288664052627</v>
      </c>
      <c r="X118" s="11">
        <v>50381.380120274822</v>
      </c>
      <c r="Y118" s="11">
        <v>93451.887253844878</v>
      </c>
      <c r="Z118" s="11">
        <v>71765.413363089479</v>
      </c>
      <c r="AA118" s="11">
        <v>70598.432572182326</v>
      </c>
      <c r="AB118" s="11">
        <v>74795.627759494528</v>
      </c>
      <c r="AC118" s="11">
        <v>91808.713546421612</v>
      </c>
      <c r="AD118" s="11">
        <v>132649.68570414363</v>
      </c>
      <c r="AE118" s="11">
        <v>130870.32424056636</v>
      </c>
      <c r="AF118" s="11">
        <v>143994.8337884006</v>
      </c>
      <c r="AG118" s="11">
        <v>191046.58512200514</v>
      </c>
    </row>
    <row r="119" spans="1:38" x14ac:dyDescent="0.2">
      <c r="A119" s="9" t="s">
        <v>40</v>
      </c>
      <c r="B119" s="10" t="s">
        <v>41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</row>
    <row r="120" spans="1:38" x14ac:dyDescent="0.2">
      <c r="A120" s="12" t="s">
        <v>64</v>
      </c>
      <c r="B120" s="12" t="s">
        <v>65</v>
      </c>
      <c r="C120" s="12">
        <v>78523.888349485947</v>
      </c>
      <c r="D120" s="12">
        <v>100108.56776306333</v>
      </c>
      <c r="E120" s="12">
        <v>114431.26916436535</v>
      </c>
      <c r="F120" s="12">
        <v>139159.835375319</v>
      </c>
      <c r="G120" s="12">
        <v>180132.89037626071</v>
      </c>
      <c r="H120" s="12">
        <v>199371.61652993155</v>
      </c>
      <c r="I120" s="12">
        <v>252121.98011144518</v>
      </c>
      <c r="J120" s="12">
        <v>300879.25011797337</v>
      </c>
      <c r="K120" s="12">
        <v>311480.05612570397</v>
      </c>
      <c r="L120" s="12">
        <v>339987.14451445331</v>
      </c>
      <c r="M120" s="12">
        <v>375570.6621581628</v>
      </c>
      <c r="N120" s="12">
        <v>442663.13468700356</v>
      </c>
      <c r="O120" s="12">
        <v>543465.10804850643</v>
      </c>
      <c r="P120" s="12">
        <v>677592.51057281066</v>
      </c>
      <c r="Q120" s="12">
        <v>794508.64805259381</v>
      </c>
      <c r="R120" s="12">
        <v>979407.14928101073</v>
      </c>
      <c r="S120" s="12">
        <v>1179279.1517827669</v>
      </c>
      <c r="T120" s="12">
        <v>1347770.925186754</v>
      </c>
      <c r="U120" s="12">
        <v>1398452.0637544608</v>
      </c>
      <c r="V120" s="12">
        <v>1515423.0648305474</v>
      </c>
      <c r="W120" s="12">
        <v>1600804.858732926</v>
      </c>
      <c r="X120" s="12">
        <v>1689496.3761179275</v>
      </c>
      <c r="Y120" s="12">
        <v>1872709.7904615169</v>
      </c>
      <c r="Z120" s="12">
        <v>2160951.3777227895</v>
      </c>
      <c r="AA120" s="12">
        <v>2344645.7237506462</v>
      </c>
      <c r="AB120" s="12">
        <v>2526409.9670194443</v>
      </c>
      <c r="AC120" s="12">
        <v>2958330.6039596903</v>
      </c>
      <c r="AD120" s="12">
        <v>3168108.399474177</v>
      </c>
      <c r="AE120" s="12">
        <v>3406652.2683962276</v>
      </c>
      <c r="AF120" s="12">
        <v>2960645.0610668766</v>
      </c>
      <c r="AG120" s="12">
        <v>3226029.568504164</v>
      </c>
      <c r="AH120" s="12" t="s">
        <v>76</v>
      </c>
      <c r="AI120" s="12" t="s">
        <v>76</v>
      </c>
      <c r="AJ120" s="12" t="s">
        <v>76</v>
      </c>
      <c r="AK120" s="12" t="s">
        <v>76</v>
      </c>
      <c r="AL120" s="12" t="s">
        <v>76</v>
      </c>
    </row>
    <row r="121" spans="1:38" x14ac:dyDescent="0.2">
      <c r="A121" s="28" t="s">
        <v>0</v>
      </c>
      <c r="B121" s="29" t="s">
        <v>1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1:38" x14ac:dyDescent="0.2">
      <c r="A122" s="9" t="s">
        <v>2</v>
      </c>
      <c r="B122" s="10" t="s">
        <v>3</v>
      </c>
      <c r="C122" s="11">
        <v>19466.801619988273</v>
      </c>
      <c r="D122" s="11">
        <v>28876.548146665718</v>
      </c>
      <c r="E122" s="11">
        <v>33464.74566271709</v>
      </c>
      <c r="F122" s="11">
        <v>45857.734698471955</v>
      </c>
      <c r="G122" s="11">
        <v>63245.46716187751</v>
      </c>
      <c r="H122" s="11">
        <v>64390.04149603215</v>
      </c>
      <c r="I122" s="11">
        <v>87212.085047221859</v>
      </c>
      <c r="J122" s="11">
        <v>110165.53665765743</v>
      </c>
      <c r="K122" s="11">
        <v>99837.96056677436</v>
      </c>
      <c r="L122" s="11">
        <v>83611.123495582302</v>
      </c>
      <c r="M122" s="11">
        <v>78440.521411348018</v>
      </c>
      <c r="N122" s="11">
        <v>101773.54008903536</v>
      </c>
      <c r="O122" s="11">
        <v>135745.87887670772</v>
      </c>
      <c r="P122" s="11">
        <v>173999.92929471441</v>
      </c>
      <c r="Q122" s="11">
        <v>203602.8719925214</v>
      </c>
      <c r="R122" s="11">
        <v>246309.96420049376</v>
      </c>
      <c r="S122" s="11">
        <v>263516.62393350573</v>
      </c>
      <c r="T122" s="11">
        <v>282149.80374595552</v>
      </c>
      <c r="U122" s="11">
        <v>315527.36060080811</v>
      </c>
      <c r="V122" s="11">
        <v>319858.23917370127</v>
      </c>
      <c r="W122" s="11">
        <v>288439.43963692809</v>
      </c>
      <c r="X122" s="11">
        <v>254929.20296922934</v>
      </c>
      <c r="Y122" s="11">
        <v>232154.91739076938</v>
      </c>
      <c r="Z122" s="11">
        <v>277381.67097204539</v>
      </c>
      <c r="AA122" s="11">
        <v>302011.4615903066</v>
      </c>
      <c r="AB122" s="11">
        <v>330230.77989699732</v>
      </c>
      <c r="AC122" s="11">
        <v>341244.38298269402</v>
      </c>
      <c r="AD122" s="11">
        <v>339872.49550895952</v>
      </c>
      <c r="AE122" s="11">
        <v>341774.83195192355</v>
      </c>
      <c r="AF122" s="11">
        <v>320343.46802432969</v>
      </c>
      <c r="AG122" s="11">
        <v>376478.67765512475</v>
      </c>
    </row>
    <row r="123" spans="1:38" x14ac:dyDescent="0.2">
      <c r="A123" s="9" t="s">
        <v>4</v>
      </c>
      <c r="B123" s="10" t="s">
        <v>5</v>
      </c>
      <c r="C123" s="11">
        <v>372.86818234895446</v>
      </c>
      <c r="D123" s="11">
        <v>560.49014840426287</v>
      </c>
      <c r="E123" s="11">
        <v>599.83877839983722</v>
      </c>
      <c r="F123" s="11">
        <v>760.19291249974071</v>
      </c>
      <c r="G123" s="11">
        <v>930.7058820773351</v>
      </c>
      <c r="H123" s="11">
        <v>988.31313336114783</v>
      </c>
      <c r="I123" s="11">
        <v>1358.554335352226</v>
      </c>
      <c r="J123" s="11">
        <v>1739.1634311481509</v>
      </c>
      <c r="K123" s="11">
        <v>2363.0132475766009</v>
      </c>
      <c r="L123" s="11">
        <v>2819.769764201345</v>
      </c>
      <c r="M123" s="11">
        <v>3333.5411936063911</v>
      </c>
      <c r="N123" s="11">
        <v>3570.4001312270334</v>
      </c>
      <c r="O123" s="11">
        <v>3808.7284213980356</v>
      </c>
      <c r="P123" s="11">
        <v>4542.0496440215329</v>
      </c>
      <c r="Q123" s="11">
        <v>4832.3922155420196</v>
      </c>
      <c r="R123" s="11">
        <v>5594.7450454794143</v>
      </c>
      <c r="S123" s="11">
        <v>8418.0803642262217</v>
      </c>
      <c r="T123" s="11">
        <v>11588.851028903146</v>
      </c>
      <c r="U123" s="11">
        <v>9521.9781751145347</v>
      </c>
      <c r="V123" s="11">
        <v>8033.9173004165814</v>
      </c>
      <c r="W123" s="11">
        <v>7249.8887124031435</v>
      </c>
      <c r="X123" s="11">
        <v>7603.5476881157892</v>
      </c>
      <c r="Y123" s="11">
        <v>7722.733192754933</v>
      </c>
      <c r="Z123" s="11">
        <v>7843.3468309155014</v>
      </c>
      <c r="AA123" s="11">
        <v>10668.65294554369</v>
      </c>
      <c r="AB123" s="11">
        <v>12979.386402744874</v>
      </c>
      <c r="AC123" s="11">
        <v>23160.949252956911</v>
      </c>
      <c r="AD123" s="11">
        <v>27347.827500807944</v>
      </c>
      <c r="AE123" s="11">
        <v>28705.77015606136</v>
      </c>
      <c r="AF123" s="11">
        <v>26438.683383786803</v>
      </c>
      <c r="AG123" s="11">
        <v>33204.153935972921</v>
      </c>
    </row>
    <row r="124" spans="1:38" x14ac:dyDescent="0.2">
      <c r="A124" s="9" t="s">
        <v>6</v>
      </c>
      <c r="B124" s="10" t="s">
        <v>7</v>
      </c>
      <c r="C124" s="11">
        <v>9860.0351975757621</v>
      </c>
      <c r="D124" s="11">
        <v>12406.253058184971</v>
      </c>
      <c r="E124" s="11">
        <v>12883.562548522234</v>
      </c>
      <c r="F124" s="11">
        <v>15113.411717267265</v>
      </c>
      <c r="G124" s="11">
        <v>19478.510546155121</v>
      </c>
      <c r="H124" s="11">
        <v>22901.282265525511</v>
      </c>
      <c r="I124" s="11">
        <v>27334.808030693726</v>
      </c>
      <c r="J124" s="11">
        <v>31470.257527069047</v>
      </c>
      <c r="K124" s="11">
        <v>35525.486832123621</v>
      </c>
      <c r="L124" s="11">
        <v>41120.663229610902</v>
      </c>
      <c r="M124" s="11">
        <v>44183.798102812987</v>
      </c>
      <c r="N124" s="11">
        <v>52926.077430949481</v>
      </c>
      <c r="O124" s="11">
        <v>62108.662322851189</v>
      </c>
      <c r="P124" s="11">
        <v>76481.706839985956</v>
      </c>
      <c r="Q124" s="11">
        <v>86837.48776474534</v>
      </c>
      <c r="R124" s="11">
        <v>107373.45075925881</v>
      </c>
      <c r="S124" s="11">
        <v>128474.78434944034</v>
      </c>
      <c r="T124" s="11">
        <v>142113.43675891563</v>
      </c>
      <c r="U124" s="11">
        <v>148242.63044195643</v>
      </c>
      <c r="V124" s="11">
        <v>168986.96433720959</v>
      </c>
      <c r="W124" s="11">
        <v>174152.74936327725</v>
      </c>
      <c r="X124" s="11">
        <v>175070.67464178742</v>
      </c>
      <c r="Y124" s="11">
        <v>177520.602332971</v>
      </c>
      <c r="Z124" s="11">
        <v>162866.49883290636</v>
      </c>
      <c r="AA124" s="11">
        <v>166255.29763207614</v>
      </c>
      <c r="AB124" s="11">
        <v>180016.29214572336</v>
      </c>
      <c r="AC124" s="11">
        <v>195703.83662648371</v>
      </c>
      <c r="AD124" s="11">
        <v>197558.02635097338</v>
      </c>
      <c r="AE124" s="11">
        <v>205421.49531257205</v>
      </c>
      <c r="AF124" s="11">
        <v>203193.60328043808</v>
      </c>
      <c r="AG124" s="11">
        <v>176770.86452058543</v>
      </c>
    </row>
    <row r="125" spans="1:38" x14ac:dyDescent="0.2">
      <c r="A125" s="9" t="s">
        <v>8</v>
      </c>
      <c r="B125" s="10" t="s">
        <v>9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648.41219051591816</v>
      </c>
      <c r="AD125" s="11">
        <v>593.07698486029926</v>
      </c>
      <c r="AE125" s="11">
        <v>642.92655127291232</v>
      </c>
      <c r="AF125" s="11">
        <v>623.54670393544075</v>
      </c>
      <c r="AG125" s="11">
        <v>557.60538266267986</v>
      </c>
    </row>
    <row r="126" spans="1:38" x14ac:dyDescent="0.2">
      <c r="A126" s="9" t="s">
        <v>10</v>
      </c>
      <c r="B126" s="10" t="s">
        <v>11</v>
      </c>
      <c r="C126" s="11">
        <v>62.823412484272318</v>
      </c>
      <c r="D126" s="11">
        <v>104.4224504711011</v>
      </c>
      <c r="E126" s="11">
        <v>172.09888472967685</v>
      </c>
      <c r="F126" s="11">
        <v>162.15848984354125</v>
      </c>
      <c r="G126" s="11">
        <v>240.87023117645433</v>
      </c>
      <c r="H126" s="11">
        <v>275.84460076931953</v>
      </c>
      <c r="I126" s="11">
        <v>325.35415941016726</v>
      </c>
      <c r="J126" s="11">
        <v>409.04412472307797</v>
      </c>
      <c r="K126" s="11">
        <v>681.06263187445973</v>
      </c>
      <c r="L126" s="11">
        <v>798.63122081465519</v>
      </c>
      <c r="M126" s="11">
        <v>862.16154076944565</v>
      </c>
      <c r="N126" s="11">
        <v>826.28988793870337</v>
      </c>
      <c r="O126" s="11">
        <v>1070.0029696419133</v>
      </c>
      <c r="P126" s="11">
        <v>1431.734891089005</v>
      </c>
      <c r="Q126" s="11">
        <v>1706.9896418489275</v>
      </c>
      <c r="R126" s="11">
        <v>1621.7512249571084</v>
      </c>
      <c r="S126" s="11">
        <v>1816.7057660304624</v>
      </c>
      <c r="T126" s="11">
        <v>2338.9254060907665</v>
      </c>
      <c r="U126" s="11">
        <v>2253.2035854004093</v>
      </c>
      <c r="V126" s="11">
        <v>2597.5267207176175</v>
      </c>
      <c r="W126" s="11">
        <v>2826.3688438996523</v>
      </c>
      <c r="X126" s="11">
        <v>3192.3467722728301</v>
      </c>
      <c r="Y126" s="11">
        <v>4605.3298261147174</v>
      </c>
      <c r="Z126" s="11">
        <v>5176.8493845047706</v>
      </c>
      <c r="AA126" s="11">
        <v>4596.6671729494474</v>
      </c>
      <c r="AB126" s="11">
        <v>5636.5887167145092</v>
      </c>
      <c r="AC126" s="11">
        <v>9686.2555153827961</v>
      </c>
      <c r="AD126" s="11">
        <v>14900.685083573853</v>
      </c>
      <c r="AE126" s="11">
        <v>20336.257129013498</v>
      </c>
      <c r="AF126" s="11">
        <v>19336.277410740542</v>
      </c>
      <c r="AG126" s="11">
        <v>21668.484125576419</v>
      </c>
    </row>
    <row r="127" spans="1:38" x14ac:dyDescent="0.2">
      <c r="A127" s="9" t="s">
        <v>12</v>
      </c>
      <c r="B127" s="10" t="s">
        <v>13</v>
      </c>
      <c r="C127" s="11">
        <v>619.05607895109199</v>
      </c>
      <c r="D127" s="11">
        <v>1170.4217602829021</v>
      </c>
      <c r="E127" s="11">
        <v>1644.9721922782469</v>
      </c>
      <c r="F127" s="11">
        <v>2196.3535590917063</v>
      </c>
      <c r="G127" s="11">
        <v>3194.6431917938271</v>
      </c>
      <c r="H127" s="11">
        <v>3232.884821831205</v>
      </c>
      <c r="I127" s="11">
        <v>4132.2647170111995</v>
      </c>
      <c r="J127" s="11">
        <v>5992.4291917316268</v>
      </c>
      <c r="K127" s="11">
        <v>7098.2834732074743</v>
      </c>
      <c r="L127" s="11">
        <v>6853.0326297156944</v>
      </c>
      <c r="M127" s="11">
        <v>8653.8869939273918</v>
      </c>
      <c r="N127" s="11">
        <v>8055.2832218027334</v>
      </c>
      <c r="O127" s="11">
        <v>9131.8721107938472</v>
      </c>
      <c r="P127" s="11">
        <v>17083.240612525715</v>
      </c>
      <c r="Q127" s="11">
        <v>19319.624274392401</v>
      </c>
      <c r="R127" s="11">
        <v>25880.266168897153</v>
      </c>
      <c r="S127" s="11">
        <v>42689.350424060947</v>
      </c>
      <c r="T127" s="11">
        <v>58449.646950116883</v>
      </c>
      <c r="U127" s="11">
        <v>67203.285458395287</v>
      </c>
      <c r="V127" s="11">
        <v>79813.584168424568</v>
      </c>
      <c r="W127" s="11">
        <v>87458.094183359266</v>
      </c>
      <c r="X127" s="11">
        <v>72243.138689618005</v>
      </c>
      <c r="Y127" s="11">
        <v>52184.445211763887</v>
      </c>
      <c r="Z127" s="11">
        <v>68807.41240328757</v>
      </c>
      <c r="AA127" s="11">
        <v>68979.332422942476</v>
      </c>
      <c r="AB127" s="11">
        <v>79214.710098753421</v>
      </c>
      <c r="AC127" s="11">
        <v>76354.600791502351</v>
      </c>
      <c r="AD127" s="11">
        <v>84742.479996229071</v>
      </c>
      <c r="AE127" s="11">
        <v>94541.51055633348</v>
      </c>
      <c r="AF127" s="11">
        <v>92722.800632514569</v>
      </c>
      <c r="AG127" s="11">
        <v>88172.841781038238</v>
      </c>
    </row>
    <row r="128" spans="1:38" x14ac:dyDescent="0.2">
      <c r="A128" s="9" t="s">
        <v>14</v>
      </c>
      <c r="B128" s="10" t="s">
        <v>15</v>
      </c>
      <c r="C128" s="11">
        <v>18846.881214024987</v>
      </c>
      <c r="D128" s="11">
        <v>21283.921419165763</v>
      </c>
      <c r="E128" s="11">
        <v>24028.972843334941</v>
      </c>
      <c r="F128" s="11">
        <v>26425.256813079155</v>
      </c>
      <c r="G128" s="11">
        <v>32866.779102745742</v>
      </c>
      <c r="H128" s="11">
        <v>34575.374764607121</v>
      </c>
      <c r="I128" s="11">
        <v>45352.402150298178</v>
      </c>
      <c r="J128" s="11">
        <v>56184.465338094218</v>
      </c>
      <c r="K128" s="11">
        <v>55987.021317011007</v>
      </c>
      <c r="L128" s="11">
        <v>62515.100789783384</v>
      </c>
      <c r="M128" s="11">
        <v>67238.040606887385</v>
      </c>
      <c r="N128" s="11">
        <v>68877.467504369881</v>
      </c>
      <c r="O128" s="11">
        <v>79083.947007679541</v>
      </c>
      <c r="P128" s="11">
        <v>93472.397844949708</v>
      </c>
      <c r="Q128" s="11">
        <v>111462.31451573136</v>
      </c>
      <c r="R128" s="11">
        <v>142510.94312093995</v>
      </c>
      <c r="S128" s="11">
        <v>175877.28113094924</v>
      </c>
      <c r="T128" s="11">
        <v>209063.0455028296</v>
      </c>
      <c r="U128" s="11">
        <v>187646.92478634272</v>
      </c>
      <c r="V128" s="11">
        <v>210106.32488629906</v>
      </c>
      <c r="W128" s="11">
        <v>234649.77299301635</v>
      </c>
      <c r="X128" s="11">
        <v>299668.02096357424</v>
      </c>
      <c r="Y128" s="11">
        <v>332399.56814612157</v>
      </c>
      <c r="Z128" s="11">
        <v>362679.62826851045</v>
      </c>
      <c r="AA128" s="11">
        <v>367692.35619215749</v>
      </c>
      <c r="AB128" s="11">
        <v>368711.45914721861</v>
      </c>
      <c r="AC128" s="11">
        <v>508907.22732796276</v>
      </c>
      <c r="AD128" s="11">
        <v>508206.05403192632</v>
      </c>
      <c r="AE128" s="11">
        <v>539264.23385243979</v>
      </c>
      <c r="AF128" s="11">
        <v>486250.34563302074</v>
      </c>
      <c r="AG128" s="11">
        <v>579168.82187705138</v>
      </c>
    </row>
    <row r="129" spans="1:38" x14ac:dyDescent="0.2">
      <c r="A129" s="9" t="s">
        <v>16</v>
      </c>
      <c r="B129" s="10" t="s">
        <v>17</v>
      </c>
      <c r="C129" s="11">
        <v>14184.530538244713</v>
      </c>
      <c r="D129" s="11">
        <v>16842.666752343084</v>
      </c>
      <c r="E129" s="11">
        <v>19367.034601853225</v>
      </c>
      <c r="F129" s="11">
        <v>21911.055397456523</v>
      </c>
      <c r="G129" s="11">
        <v>25861.236895663576</v>
      </c>
      <c r="H129" s="11">
        <v>27736.736549833218</v>
      </c>
      <c r="I129" s="11">
        <v>31812.101639347879</v>
      </c>
      <c r="J129" s="11">
        <v>27778.96191817685</v>
      </c>
      <c r="K129" s="11">
        <v>27271.754410853144</v>
      </c>
      <c r="L129" s="11">
        <v>39014.108320234336</v>
      </c>
      <c r="M129" s="11">
        <v>49563.801724588382</v>
      </c>
      <c r="N129" s="11">
        <v>62235.915675931901</v>
      </c>
      <c r="O129" s="11">
        <v>85801.479451366627</v>
      </c>
      <c r="P129" s="11">
        <v>106136.46112016565</v>
      </c>
      <c r="Q129" s="11">
        <v>126758.16122579754</v>
      </c>
      <c r="R129" s="11">
        <v>154640.22735336891</v>
      </c>
      <c r="S129" s="11">
        <v>187890.6863624705</v>
      </c>
      <c r="T129" s="11">
        <v>203557.65384852252</v>
      </c>
      <c r="U129" s="11">
        <v>185826.41491801402</v>
      </c>
      <c r="V129" s="11">
        <v>203451.49452932016</v>
      </c>
      <c r="W129" s="11">
        <v>237570.76407601722</v>
      </c>
      <c r="X129" s="11">
        <v>225528.99362476458</v>
      </c>
      <c r="Y129" s="11">
        <v>241069.97630277782</v>
      </c>
      <c r="Z129" s="11">
        <v>302494.14923721575</v>
      </c>
      <c r="AA129" s="11">
        <v>371921.41393911891</v>
      </c>
      <c r="AB129" s="11">
        <v>410429.0944395921</v>
      </c>
      <c r="AC129" s="11">
        <v>521595.55630045856</v>
      </c>
      <c r="AD129" s="11">
        <v>533292.74037051713</v>
      </c>
      <c r="AE129" s="11">
        <v>495978.23773898795</v>
      </c>
      <c r="AF129" s="11">
        <v>432470.64607253077</v>
      </c>
      <c r="AG129" s="11">
        <v>482402.05730460474</v>
      </c>
    </row>
    <row r="130" spans="1:38" x14ac:dyDescent="0.2">
      <c r="A130" s="9" t="s">
        <v>18</v>
      </c>
      <c r="B130" s="10" t="s">
        <v>19</v>
      </c>
      <c r="C130" s="11">
        <v>2386.5148417369078</v>
      </c>
      <c r="D130" s="11">
        <v>3074.0635580421176</v>
      </c>
      <c r="E130" s="11">
        <v>3829.4694528461782</v>
      </c>
      <c r="F130" s="11">
        <v>3692.3554925246085</v>
      </c>
      <c r="G130" s="11">
        <v>4213.5755013102207</v>
      </c>
      <c r="H130" s="11">
        <v>5132.6513456641442</v>
      </c>
      <c r="I130" s="11">
        <v>5422.1534741838004</v>
      </c>
      <c r="J130" s="11">
        <v>5952.7867840862345</v>
      </c>
      <c r="K130" s="11">
        <v>6761.2800386473209</v>
      </c>
      <c r="L130" s="11">
        <v>8003.9917981899944</v>
      </c>
      <c r="M130" s="11">
        <v>9423.6441898741105</v>
      </c>
      <c r="N130" s="11">
        <v>10353.953487335219</v>
      </c>
      <c r="O130" s="11">
        <v>12070.0084243445</v>
      </c>
      <c r="P130" s="11">
        <v>13822.149822311501</v>
      </c>
      <c r="Q130" s="11">
        <v>16149.333294874157</v>
      </c>
      <c r="R130" s="11">
        <v>19348.739432080132</v>
      </c>
      <c r="S130" s="11">
        <v>21561.955394928744</v>
      </c>
      <c r="T130" s="11">
        <v>24962.205524183533</v>
      </c>
      <c r="U130" s="11">
        <v>22900.635603079125</v>
      </c>
      <c r="V130" s="11">
        <v>22513.63819396223</v>
      </c>
      <c r="W130" s="11">
        <v>22824.974591251757</v>
      </c>
      <c r="X130" s="11">
        <v>24183.961330554954</v>
      </c>
      <c r="Y130" s="11">
        <v>27541.927052282703</v>
      </c>
      <c r="Z130" s="11">
        <v>47648.225643717386</v>
      </c>
      <c r="AA130" s="11">
        <v>59174.042939826271</v>
      </c>
      <c r="AB130" s="11">
        <v>74466.385683433153</v>
      </c>
      <c r="AC130" s="11">
        <v>70257.660694415885</v>
      </c>
      <c r="AD130" s="11">
        <v>131387.90925708716</v>
      </c>
      <c r="AE130" s="11">
        <v>188250.95333567515</v>
      </c>
      <c r="AF130" s="11">
        <v>173506.89483652049</v>
      </c>
      <c r="AG130" s="11">
        <v>160824.43628998098</v>
      </c>
    </row>
    <row r="131" spans="1:38" x14ac:dyDescent="0.2">
      <c r="A131" s="9" t="s">
        <v>20</v>
      </c>
      <c r="B131" s="10" t="s">
        <v>21</v>
      </c>
      <c r="C131" s="11">
        <v>1371.0639846108061</v>
      </c>
      <c r="D131" s="11">
        <v>1601.8260757606683</v>
      </c>
      <c r="E131" s="11">
        <v>1865.3504887746531</v>
      </c>
      <c r="F131" s="11">
        <v>1934.5237116544708</v>
      </c>
      <c r="G131" s="11">
        <v>2529.7178833404141</v>
      </c>
      <c r="H131" s="11">
        <v>3424.3295636593866</v>
      </c>
      <c r="I131" s="11">
        <v>3869.2777505134245</v>
      </c>
      <c r="J131" s="11">
        <v>4517.3304256830388</v>
      </c>
      <c r="K131" s="11">
        <v>3943.5482690340618</v>
      </c>
      <c r="L131" s="11">
        <v>5418.7697984357574</v>
      </c>
      <c r="M131" s="11">
        <v>5848.4463794612911</v>
      </c>
      <c r="N131" s="11">
        <v>6971.8710801235138</v>
      </c>
      <c r="O131" s="11">
        <v>8647.0847020037309</v>
      </c>
      <c r="P131" s="11">
        <v>9576.0457872081661</v>
      </c>
      <c r="Q131" s="11">
        <v>12414.761863272475</v>
      </c>
      <c r="R131" s="11">
        <v>16588.29756802912</v>
      </c>
      <c r="S131" s="11">
        <v>19198.658741443494</v>
      </c>
      <c r="T131" s="11">
        <v>19943.564944701884</v>
      </c>
      <c r="U131" s="11">
        <v>13005.487991108466</v>
      </c>
      <c r="V131" s="11">
        <v>19779.192235153045</v>
      </c>
      <c r="W131" s="11">
        <v>21317.320489392379</v>
      </c>
      <c r="X131" s="11">
        <v>27278.366943121091</v>
      </c>
      <c r="Y131" s="11">
        <v>25448.815707280901</v>
      </c>
      <c r="Z131" s="11">
        <v>29391.884126874327</v>
      </c>
      <c r="AA131" s="11">
        <v>27588.720031734927</v>
      </c>
      <c r="AB131" s="11">
        <v>25963.285324484652</v>
      </c>
      <c r="AC131" s="11">
        <v>33732.388385091086</v>
      </c>
      <c r="AD131" s="11">
        <v>43044.977070768138</v>
      </c>
      <c r="AE131" s="11">
        <v>99148.79147769259</v>
      </c>
      <c r="AF131" s="11">
        <v>84984.141379836423</v>
      </c>
      <c r="AG131" s="11">
        <v>109384.20828542474</v>
      </c>
    </row>
    <row r="132" spans="1:38" x14ac:dyDescent="0.2">
      <c r="A132" s="9" t="s">
        <v>22</v>
      </c>
      <c r="B132" s="10" t="s">
        <v>23</v>
      </c>
      <c r="C132" s="11">
        <v>156.29469422158303</v>
      </c>
      <c r="D132" s="11">
        <v>225.96689268245882</v>
      </c>
      <c r="E132" s="11">
        <v>314.92901583531909</v>
      </c>
      <c r="F132" s="11">
        <v>403.11034201305728</v>
      </c>
      <c r="G132" s="11">
        <v>567.17843144491508</v>
      </c>
      <c r="H132" s="11">
        <v>453.52410593170464</v>
      </c>
      <c r="I132" s="11">
        <v>508.15305446136955</v>
      </c>
      <c r="J132" s="11">
        <v>514.63582359196266</v>
      </c>
      <c r="K132" s="11">
        <v>508.63481952268586</v>
      </c>
      <c r="L132" s="11">
        <v>953.73926850736643</v>
      </c>
      <c r="M132" s="11">
        <v>1150.1087069353655</v>
      </c>
      <c r="N132" s="11">
        <v>1264.4206512895641</v>
      </c>
      <c r="O132" s="11">
        <v>1479.3211582892022</v>
      </c>
      <c r="P132" s="11">
        <v>1631.5942526830404</v>
      </c>
      <c r="Q132" s="11">
        <v>2507.3621322260583</v>
      </c>
      <c r="R132" s="11">
        <v>3012.6857403526792</v>
      </c>
      <c r="S132" s="11">
        <v>3350.6191648162862</v>
      </c>
      <c r="T132" s="11">
        <v>4542.9536412464749</v>
      </c>
      <c r="U132" s="11">
        <v>6110.9273457505051</v>
      </c>
      <c r="V132" s="11">
        <v>5787.2912853248881</v>
      </c>
      <c r="W132" s="11">
        <v>6078.5339705254528</v>
      </c>
      <c r="X132" s="11">
        <v>7889.3239112489118</v>
      </c>
      <c r="Y132" s="11">
        <v>8580.1955149330006</v>
      </c>
      <c r="Z132" s="11">
        <v>10481.06352385563</v>
      </c>
      <c r="AA132" s="11">
        <v>11299.049388468722</v>
      </c>
      <c r="AB132" s="11">
        <v>15754.96189347857</v>
      </c>
      <c r="AC132" s="11">
        <v>19549.589340733757</v>
      </c>
      <c r="AD132" s="11">
        <v>21049.953879468998</v>
      </c>
      <c r="AE132" s="11">
        <v>22636.066200938134</v>
      </c>
      <c r="AF132" s="11">
        <v>14627.918252794159</v>
      </c>
      <c r="AG132" s="11">
        <v>22503.230394855866</v>
      </c>
    </row>
    <row r="133" spans="1:38" x14ac:dyDescent="0.2">
      <c r="A133" s="9" t="s">
        <v>24</v>
      </c>
      <c r="B133" s="10" t="s">
        <v>25</v>
      </c>
      <c r="C133" s="11">
        <v>989.06108613959896</v>
      </c>
      <c r="D133" s="11">
        <v>1245.4871752831937</v>
      </c>
      <c r="E133" s="11">
        <v>1550.6480415034657</v>
      </c>
      <c r="F133" s="11">
        <v>2008.559048694729</v>
      </c>
      <c r="G133" s="11">
        <v>2650.8321657250394</v>
      </c>
      <c r="H133" s="11">
        <v>3556.3406936275264</v>
      </c>
      <c r="I133" s="11">
        <v>4676.6562096526568</v>
      </c>
      <c r="J133" s="11">
        <v>6020.0465573185884</v>
      </c>
      <c r="K133" s="11">
        <v>7557.9803973690423</v>
      </c>
      <c r="L133" s="11">
        <v>8416.6647992150229</v>
      </c>
      <c r="M133" s="11">
        <v>9435.7669456948533</v>
      </c>
      <c r="N133" s="11">
        <v>10645.003356898973</v>
      </c>
      <c r="O133" s="11">
        <v>12263.255316038965</v>
      </c>
      <c r="P133" s="11">
        <v>14535.550219732591</v>
      </c>
      <c r="Q133" s="11">
        <v>17377.243354273534</v>
      </c>
      <c r="R133" s="11">
        <v>21144.738605239752</v>
      </c>
      <c r="S133" s="11">
        <v>24362.470761940636</v>
      </c>
      <c r="T133" s="11">
        <v>28075.169904120259</v>
      </c>
      <c r="U133" s="11">
        <v>31172.549527005416</v>
      </c>
      <c r="V133" s="11">
        <v>34915.862834494546</v>
      </c>
      <c r="W133" s="11">
        <v>38976.950951755294</v>
      </c>
      <c r="X133" s="11">
        <v>53835.831204146692</v>
      </c>
      <c r="Y133" s="11">
        <v>51060.72391961822</v>
      </c>
      <c r="Z133" s="11">
        <v>63111.356727191793</v>
      </c>
      <c r="AA133" s="11">
        <v>57339.430350523602</v>
      </c>
      <c r="AB133" s="11">
        <v>59107.151128599478</v>
      </c>
      <c r="AC133" s="11">
        <v>118919.67012447375</v>
      </c>
      <c r="AD133" s="11">
        <v>51584.642489921003</v>
      </c>
      <c r="AE133" s="11">
        <v>45009.50500191038</v>
      </c>
      <c r="AF133" s="11">
        <v>15480.063282408868</v>
      </c>
      <c r="AG133" s="11">
        <v>14365.216120188707</v>
      </c>
    </row>
    <row r="134" spans="1:38" x14ac:dyDescent="0.2">
      <c r="A134" s="9" t="s">
        <v>26</v>
      </c>
      <c r="B134" s="10" t="s">
        <v>27</v>
      </c>
      <c r="C134" s="11">
        <v>6120.8841990455303</v>
      </c>
      <c r="D134" s="11">
        <v>7438.26052487383</v>
      </c>
      <c r="E134" s="11">
        <v>8300.3169892533824</v>
      </c>
      <c r="F134" s="11">
        <v>10936.787402005666</v>
      </c>
      <c r="G134" s="11">
        <v>13325.141231328724</v>
      </c>
      <c r="H134" s="11">
        <v>16262.05518538893</v>
      </c>
      <c r="I134" s="11">
        <v>18870.095174751132</v>
      </c>
      <c r="J134" s="11">
        <v>24191.9065268702</v>
      </c>
      <c r="K134" s="11">
        <v>26504.120201449005</v>
      </c>
      <c r="L134" s="11">
        <v>33470.983265520248</v>
      </c>
      <c r="M134" s="11">
        <v>40436.966612865319</v>
      </c>
      <c r="N134" s="11">
        <v>45648.127123130944</v>
      </c>
      <c r="O134" s="11">
        <v>52193.916306737003</v>
      </c>
      <c r="P134" s="11">
        <v>61785.401263305255</v>
      </c>
      <c r="Q134" s="11">
        <v>73337.527546275611</v>
      </c>
      <c r="R134" s="11">
        <v>91025.68986268861</v>
      </c>
      <c r="S134" s="11">
        <v>108370.50840218479</v>
      </c>
      <c r="T134" s="11">
        <v>123257.65833620266</v>
      </c>
      <c r="U134" s="11">
        <v>142677.53373663302</v>
      </c>
      <c r="V134" s="11">
        <v>151335.8210739397</v>
      </c>
      <c r="W134" s="11">
        <v>155611.26512356967</v>
      </c>
      <c r="X134" s="11">
        <v>171450.97756257729</v>
      </c>
      <c r="Y134" s="11">
        <v>190890.2184612366</v>
      </c>
      <c r="Z134" s="11">
        <v>224543.51395021394</v>
      </c>
      <c r="AA134" s="11">
        <v>253159.81824266582</v>
      </c>
      <c r="AB134" s="11">
        <v>267594.83961669088</v>
      </c>
      <c r="AC134" s="11">
        <v>279826.29720665788</v>
      </c>
      <c r="AD134" s="11">
        <v>288868.43529675563</v>
      </c>
      <c r="AE134" s="11">
        <v>346269.44535509124</v>
      </c>
      <c r="AF134" s="11">
        <v>284048.60939661023</v>
      </c>
      <c r="AG134" s="11">
        <v>299800.16825403168</v>
      </c>
    </row>
    <row r="135" spans="1:38" x14ac:dyDescent="0.2">
      <c r="A135" s="9" t="s">
        <v>28</v>
      </c>
      <c r="B135" s="10" t="s">
        <v>29</v>
      </c>
      <c r="C135" s="11">
        <v>191.00550717168701</v>
      </c>
      <c r="D135" s="11">
        <v>295.3088959787558</v>
      </c>
      <c r="E135" s="11">
        <v>347.46440390754879</v>
      </c>
      <c r="F135" s="11">
        <v>365.54986787024865</v>
      </c>
      <c r="G135" s="11">
        <v>1064.7588775478089</v>
      </c>
      <c r="H135" s="11">
        <v>1373.7629908140038</v>
      </c>
      <c r="I135" s="11">
        <v>2465.6289282378525</v>
      </c>
      <c r="J135" s="11">
        <v>2482.8300492226222</v>
      </c>
      <c r="K135" s="11">
        <v>5196.1404275558152</v>
      </c>
      <c r="L135" s="11">
        <v>5958.9660068107432</v>
      </c>
      <c r="M135" s="11">
        <v>5848.8045111324536</v>
      </c>
      <c r="N135" s="11">
        <v>7546.1422050373694</v>
      </c>
      <c r="O135" s="11">
        <v>10557.731321235795</v>
      </c>
      <c r="P135" s="11">
        <v>17560.266079780038</v>
      </c>
      <c r="Q135" s="11">
        <v>18589.829620440007</v>
      </c>
      <c r="R135" s="11">
        <v>22253.906747709694</v>
      </c>
      <c r="S135" s="11">
        <v>38218.253251599053</v>
      </c>
      <c r="T135" s="11">
        <v>54286.328355302714</v>
      </c>
      <c r="U135" s="11">
        <v>56440.86947686685</v>
      </c>
      <c r="V135" s="11">
        <v>57804.829422523471</v>
      </c>
      <c r="W135" s="11">
        <v>66181.314292932904</v>
      </c>
      <c r="X135" s="11">
        <v>74914.78813827486</v>
      </c>
      <c r="Y135" s="11">
        <v>84238.15721208333</v>
      </c>
      <c r="Z135" s="11">
        <v>89078.47457818636</v>
      </c>
      <c r="AA135" s="11">
        <v>97633.035469198192</v>
      </c>
      <c r="AB135" s="11">
        <v>95217.001757606005</v>
      </c>
      <c r="AC135" s="11">
        <v>132829.20589449772</v>
      </c>
      <c r="AD135" s="11">
        <v>139083.99381929135</v>
      </c>
      <c r="AE135" s="11">
        <v>151745.6062330812</v>
      </c>
      <c r="AF135" s="11">
        <v>117379.6142345916</v>
      </c>
      <c r="AG135" s="11">
        <v>118862.47654888821</v>
      </c>
    </row>
    <row r="136" spans="1:38" x14ac:dyDescent="0.2">
      <c r="A136" s="9" t="s">
        <v>30</v>
      </c>
      <c r="B136" s="10" t="s">
        <v>31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</row>
    <row r="137" spans="1:38" x14ac:dyDescent="0.2">
      <c r="A137" s="9" t="s">
        <v>32</v>
      </c>
      <c r="B137" s="10" t="s">
        <v>33</v>
      </c>
      <c r="C137" s="11">
        <v>827.45928785836338</v>
      </c>
      <c r="D137" s="11">
        <v>749.63141790449652</v>
      </c>
      <c r="E137" s="11">
        <v>1046.0652268868721</v>
      </c>
      <c r="F137" s="11">
        <v>1329.2050073650964</v>
      </c>
      <c r="G137" s="11">
        <v>2199.165097775408</v>
      </c>
      <c r="H137" s="11">
        <v>4540.2137576769246</v>
      </c>
      <c r="I137" s="11">
        <v>7118.7525124655358</v>
      </c>
      <c r="J137" s="11">
        <v>8542.5229114273498</v>
      </c>
      <c r="K137" s="11">
        <v>10306.489169325625</v>
      </c>
      <c r="L137" s="11">
        <v>14130.063951407506</v>
      </c>
      <c r="M137" s="11">
        <v>14895.109819529005</v>
      </c>
      <c r="N137" s="11">
        <v>17600.773628219384</v>
      </c>
      <c r="O137" s="11">
        <v>19038.308489466857</v>
      </c>
      <c r="P137" s="11">
        <v>22764.548120768024</v>
      </c>
      <c r="Q137" s="11">
        <v>25360.692235681254</v>
      </c>
      <c r="R137" s="11">
        <v>27950.333513944341</v>
      </c>
      <c r="S137" s="11">
        <v>37003.088530949259</v>
      </c>
      <c r="T137" s="11">
        <v>41077.373912930183</v>
      </c>
      <c r="U137" s="11">
        <v>47722.433965273958</v>
      </c>
      <c r="V137" s="11">
        <v>52498.735542644761</v>
      </c>
      <c r="W137" s="11">
        <v>56184.411754746972</v>
      </c>
      <c r="X137" s="11">
        <v>60250.173230300155</v>
      </c>
      <c r="Y137" s="11">
        <v>69490.927108490971</v>
      </c>
      <c r="Z137" s="11">
        <v>79388.847911929493</v>
      </c>
      <c r="AA137" s="11">
        <v>94577.413919318438</v>
      </c>
      <c r="AB137" s="11">
        <v>106579.41387085999</v>
      </c>
      <c r="AC137" s="11">
        <v>118114.97147847005</v>
      </c>
      <c r="AD137" s="11">
        <v>239581.14325092381</v>
      </c>
      <c r="AE137" s="11">
        <v>244504.52463097847</v>
      </c>
      <c r="AF137" s="11">
        <v>176452.63934151031</v>
      </c>
      <c r="AG137" s="11">
        <v>193191.32996908322</v>
      </c>
    </row>
    <row r="138" spans="1:38" x14ac:dyDescent="0.2">
      <c r="A138" s="9" t="s">
        <v>34</v>
      </c>
      <c r="B138" s="10" t="s">
        <v>35</v>
      </c>
      <c r="C138" s="11">
        <v>446.50986664818254</v>
      </c>
      <c r="D138" s="11">
        <v>805.76846637308745</v>
      </c>
      <c r="E138" s="11">
        <v>1306.6801339843578</v>
      </c>
      <c r="F138" s="11">
        <v>2169.7175527576401</v>
      </c>
      <c r="G138" s="11">
        <v>3541.4580920573035</v>
      </c>
      <c r="H138" s="11">
        <v>6488.309724058483</v>
      </c>
      <c r="I138" s="11">
        <v>8991.0282947595133</v>
      </c>
      <c r="J138" s="11">
        <v>12673.634978843771</v>
      </c>
      <c r="K138" s="11">
        <v>16650.471443754283</v>
      </c>
      <c r="L138" s="11">
        <v>19581.864331115266</v>
      </c>
      <c r="M138" s="11">
        <v>24076.902326945052</v>
      </c>
      <c r="N138" s="11">
        <v>27177.033760006776</v>
      </c>
      <c r="O138" s="11">
        <v>32051.702906634411</v>
      </c>
      <c r="P138" s="11">
        <v>38918.797547771719</v>
      </c>
      <c r="Q138" s="11">
        <v>45005.137611884493</v>
      </c>
      <c r="R138" s="11">
        <v>55889.063362412671</v>
      </c>
      <c r="S138" s="11">
        <v>65303.116039043874</v>
      </c>
      <c r="T138" s="11">
        <v>76976.952024457118</v>
      </c>
      <c r="U138" s="11">
        <v>88488.392191186489</v>
      </c>
      <c r="V138" s="11">
        <v>90517.400051628705</v>
      </c>
      <c r="W138" s="11">
        <v>102058.08587258954</v>
      </c>
      <c r="X138" s="11">
        <v>123590.57839514391</v>
      </c>
      <c r="Y138" s="11">
        <v>232545.77301152071</v>
      </c>
      <c r="Z138" s="11">
        <v>283268.03791313316</v>
      </c>
      <c r="AA138" s="11">
        <v>307512.34203842201</v>
      </c>
      <c r="AB138" s="11">
        <v>338965.99172856117</v>
      </c>
      <c r="AC138" s="11">
        <v>325389.3791280578</v>
      </c>
      <c r="AD138" s="11">
        <v>342362.62738547614</v>
      </c>
      <c r="AE138" s="11">
        <v>369179.5341654467</v>
      </c>
      <c r="AF138" s="11">
        <v>373851.69592751923</v>
      </c>
      <c r="AG138" s="11">
        <v>389752.05515913607</v>
      </c>
    </row>
    <row r="139" spans="1:38" x14ac:dyDescent="0.2">
      <c r="A139" s="9" t="s">
        <v>36</v>
      </c>
      <c r="B139" s="10" t="s">
        <v>37</v>
      </c>
      <c r="C139" s="11">
        <v>2599.1000325752575</v>
      </c>
      <c r="D139" s="11">
        <v>3401.8593303879684</v>
      </c>
      <c r="E139" s="11">
        <v>3669.1054437120661</v>
      </c>
      <c r="F139" s="11">
        <v>3825.1963436417477</v>
      </c>
      <c r="G139" s="11">
        <v>4088.0228004032383</v>
      </c>
      <c r="H139" s="11">
        <v>3479.9768120998751</v>
      </c>
      <c r="I139" s="11">
        <v>1896.1156996639697</v>
      </c>
      <c r="J139" s="11">
        <v>-523.03902410836486</v>
      </c>
      <c r="K139" s="11">
        <v>-1623.2929074841209</v>
      </c>
      <c r="L139" s="11">
        <v>-968.22664301960094</v>
      </c>
      <c r="M139" s="11">
        <v>358.93542549364179</v>
      </c>
      <c r="N139" s="11">
        <v>2265.4738606127949</v>
      </c>
      <c r="O139" s="11">
        <v>1926.4391165362558</v>
      </c>
      <c r="P139" s="11">
        <v>3876.8652304936486</v>
      </c>
      <c r="Q139" s="11">
        <v>5400.3825310620259</v>
      </c>
      <c r="R139" s="11">
        <v>7376.6377903858292</v>
      </c>
      <c r="S139" s="11">
        <v>9123.4621981894288</v>
      </c>
      <c r="T139" s="11">
        <v>12347.173689233137</v>
      </c>
      <c r="U139" s="11">
        <v>14669.893742895278</v>
      </c>
      <c r="V139" s="11">
        <v>18837.217793752065</v>
      </c>
      <c r="W139" s="11">
        <v>21714.207612332699</v>
      </c>
      <c r="X139" s="11">
        <v>29520.734384597297</v>
      </c>
      <c r="Y139" s="11">
        <v>28924.659620082639</v>
      </c>
      <c r="Z139" s="11">
        <v>35197.077214162833</v>
      </c>
      <c r="AA139" s="11">
        <v>34456.038346523521</v>
      </c>
      <c r="AB139" s="11">
        <v>39236.049749082755</v>
      </c>
      <c r="AC139" s="11">
        <v>39646.95906894598</v>
      </c>
      <c r="AD139" s="11">
        <v>52175.401911440342</v>
      </c>
      <c r="AE139" s="11">
        <v>57803.281459813763</v>
      </c>
      <c r="AF139" s="11">
        <v>28946.764555242909</v>
      </c>
      <c r="AG139" s="11">
        <v>36723.991092956487</v>
      </c>
    </row>
    <row r="140" spans="1:38" x14ac:dyDescent="0.2">
      <c r="A140" s="9" t="s">
        <v>38</v>
      </c>
      <c r="B140" s="10" t="s">
        <v>39</v>
      </c>
      <c r="C140" s="11">
        <v>22.998605859982874</v>
      </c>
      <c r="D140" s="11">
        <v>25.671690258939137</v>
      </c>
      <c r="E140" s="11">
        <v>40.014455826260992</v>
      </c>
      <c r="F140" s="11">
        <v>68.667019081812469</v>
      </c>
      <c r="G140" s="11">
        <v>134.82728383809922</v>
      </c>
      <c r="H140" s="11">
        <v>559.97471905098598</v>
      </c>
      <c r="I140" s="11">
        <v>776.54893342070477</v>
      </c>
      <c r="J140" s="11">
        <v>2766.736896437541</v>
      </c>
      <c r="K140" s="11">
        <v>6910.1017871095655</v>
      </c>
      <c r="L140" s="11">
        <v>8287.8984883283792</v>
      </c>
      <c r="M140" s="11">
        <v>11820.225666291733</v>
      </c>
      <c r="N140" s="11">
        <v>14925.361593093898</v>
      </c>
      <c r="O140" s="11">
        <v>16486.769146780825</v>
      </c>
      <c r="P140" s="11">
        <v>19973.772001304809</v>
      </c>
      <c r="Q140" s="11">
        <v>23846.536232025221</v>
      </c>
      <c r="R140" s="11">
        <v>30885.708784772654</v>
      </c>
      <c r="S140" s="11">
        <v>44103.506966987516</v>
      </c>
      <c r="T140" s="11">
        <v>53040.181613041961</v>
      </c>
      <c r="U140" s="11">
        <v>59041.542208630097</v>
      </c>
      <c r="V140" s="11">
        <v>68585.025281035065</v>
      </c>
      <c r="W140" s="11">
        <v>77510.716264928487</v>
      </c>
      <c r="X140" s="11">
        <v>78345.715668599951</v>
      </c>
      <c r="Y140" s="11">
        <v>106330.82045071438</v>
      </c>
      <c r="Z140" s="11">
        <v>111593.34020413899</v>
      </c>
      <c r="AA140" s="11">
        <v>109780.65112886977</v>
      </c>
      <c r="AB140" s="11">
        <v>116306.57541890333</v>
      </c>
      <c r="AC140" s="11">
        <v>142763.26165038924</v>
      </c>
      <c r="AD140" s="11">
        <v>152455.92928519685</v>
      </c>
      <c r="AE140" s="11">
        <v>155439.29728699586</v>
      </c>
      <c r="AF140" s="11">
        <v>109987.34871854531</v>
      </c>
      <c r="AG140" s="11">
        <v>122198.94980700099</v>
      </c>
    </row>
    <row r="141" spans="1:38" x14ac:dyDescent="0.2">
      <c r="A141" s="9" t="s">
        <v>40</v>
      </c>
      <c r="B141" s="10" t="s">
        <v>41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2.9103830456733704E-11</v>
      </c>
      <c r="AD141" s="11">
        <v>0</v>
      </c>
      <c r="AE141" s="11">
        <v>-1.0459189070388675E-11</v>
      </c>
      <c r="AF141" s="11">
        <v>8.6401996668428183E-12</v>
      </c>
      <c r="AG141" s="11">
        <v>1.3642420526593924E-12</v>
      </c>
    </row>
    <row r="142" spans="1:38" ht="18.75" customHeight="1" x14ac:dyDescent="0.2">
      <c r="A142" s="12" t="s">
        <v>66</v>
      </c>
      <c r="B142" s="12" t="s">
        <v>74</v>
      </c>
      <c r="C142" s="12">
        <v>69495.951345970127</v>
      </c>
      <c r="D142" s="12">
        <v>101851.26501038138</v>
      </c>
      <c r="E142" s="12">
        <v>109679.06656122072</v>
      </c>
      <c r="F142" s="12">
        <v>135416.18667620653</v>
      </c>
      <c r="G142" s="12">
        <v>175044.95311492789</v>
      </c>
      <c r="H142" s="12">
        <v>216810.25814113434</v>
      </c>
      <c r="I142" s="12">
        <v>257056.47579430792</v>
      </c>
      <c r="J142" s="12">
        <v>297686.67469599954</v>
      </c>
      <c r="K142" s="12">
        <v>364254.7351529905</v>
      </c>
      <c r="L142" s="12">
        <v>435997.97391555575</v>
      </c>
      <c r="M142" s="12">
        <v>510334.27257548069</v>
      </c>
      <c r="N142" s="12">
        <v>569673.81276277977</v>
      </c>
      <c r="O142" s="12">
        <v>633992.09601946105</v>
      </c>
      <c r="P142" s="12">
        <v>748159.33096861769</v>
      </c>
      <c r="Q142" s="12">
        <v>892251.44486737356</v>
      </c>
      <c r="R142" s="12">
        <v>1123300.9132358816</v>
      </c>
      <c r="S142" s="12">
        <v>1418766.5920145761</v>
      </c>
      <c r="T142" s="12">
        <v>1628033.9510758522</v>
      </c>
      <c r="U142" s="12">
        <v>1474933.0105230229</v>
      </c>
      <c r="V142" s="12">
        <v>1640416.8386122712</v>
      </c>
      <c r="W142" s="12">
        <v>1865714.7136345529</v>
      </c>
      <c r="X142" s="12">
        <v>1990059.9824026846</v>
      </c>
      <c r="Y142" s="12">
        <v>2113740.8036433747</v>
      </c>
      <c r="Z142" s="12">
        <v>2267348.524551359</v>
      </c>
      <c r="AA142" s="12">
        <v>2409243.4195985086</v>
      </c>
      <c r="AB142" s="12">
        <v>2558228.0149855418</v>
      </c>
      <c r="AC142" s="12">
        <v>2624775.9053222486</v>
      </c>
      <c r="AD142" s="12">
        <v>2624543.0102930721</v>
      </c>
      <c r="AE142" s="12">
        <v>2784180.5979270223</v>
      </c>
      <c r="AF142" s="12">
        <v>2574927.9350346285</v>
      </c>
      <c r="AG142" s="12">
        <v>3205191.7814327129</v>
      </c>
      <c r="AH142" s="12">
        <v>3553613.7820566143</v>
      </c>
      <c r="AI142" s="12">
        <v>3645771.7673134226</v>
      </c>
      <c r="AJ142" s="12">
        <v>3903393.1863227882</v>
      </c>
      <c r="AK142" s="12">
        <v>4011747.6922126273</v>
      </c>
      <c r="AL142" s="12">
        <v>4217715.1511368519</v>
      </c>
    </row>
    <row r="143" spans="1:38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</row>
    <row r="144" spans="1:38" ht="14.25" x14ac:dyDescent="0.2">
      <c r="A144" s="15" t="s">
        <v>83</v>
      </c>
      <c r="B144" s="15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</row>
    <row r="145" spans="1:28" ht="27.75" customHeight="1" x14ac:dyDescent="0.2">
      <c r="A145" s="17" t="s">
        <v>84</v>
      </c>
      <c r="B145" s="17"/>
    </row>
    <row r="146" spans="1:28" ht="20.25" customHeight="1" x14ac:dyDescent="0.2">
      <c r="A146" s="3" t="s">
        <v>92</v>
      </c>
    </row>
    <row r="147" spans="1:28" ht="19.5" customHeight="1" x14ac:dyDescent="0.2">
      <c r="A147" s="17" t="s">
        <v>93</v>
      </c>
      <c r="B147" s="17"/>
      <c r="C147" s="23"/>
    </row>
    <row r="148" spans="1:28" x14ac:dyDescent="0.2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2" spans="1:28" x14ac:dyDescent="0.2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</sheetData>
  <mergeCells count="4">
    <mergeCell ref="A8:A9"/>
    <mergeCell ref="A144:B144"/>
    <mergeCell ref="A145:B145"/>
    <mergeCell ref="A147:B147"/>
  </mergeCells>
  <phoneticPr fontId="3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9A50-9E00-4DE1-853F-2FD7290F6291}">
  <sheetPr>
    <tabColor theme="7" tint="-0.499984740745262"/>
  </sheetPr>
  <dimension ref="A1:AK25"/>
  <sheetViews>
    <sheetView showGridLines="0" workbookViewId="0">
      <pane xSplit="1" ySplit="8" topLeftCell="Z9" activePane="bottomRight" state="frozen"/>
      <selection sqref="A1:A1048576"/>
      <selection pane="topRight" sqref="A1:A1048576"/>
      <selection pane="bottomLeft" sqref="A1:A1048576"/>
      <selection pane="bottomRight" activeCell="Z26" sqref="Z26"/>
    </sheetView>
  </sheetViews>
  <sheetFormatPr baseColWidth="10" defaultRowHeight="12.75" x14ac:dyDescent="0.2"/>
  <cols>
    <col min="1" max="1" width="109.140625" style="3" customWidth="1"/>
    <col min="2" max="2" width="11.42578125" style="3"/>
    <col min="3" max="34" width="11.5703125" style="3" bestFit="1" customWidth="1"/>
    <col min="35" max="16384" width="11.42578125" style="3"/>
  </cols>
  <sheetData>
    <row r="1" spans="1:37" x14ac:dyDescent="0.2">
      <c r="A1" s="2"/>
    </row>
    <row r="2" spans="1:37" x14ac:dyDescent="0.2">
      <c r="A2" s="2"/>
    </row>
    <row r="3" spans="1:37" x14ac:dyDescent="0.2">
      <c r="A3" s="2"/>
    </row>
    <row r="4" spans="1:37" ht="7.5" customHeight="1" x14ac:dyDescent="0.2">
      <c r="A4" s="2"/>
    </row>
    <row r="5" spans="1:37" x14ac:dyDescent="0.2">
      <c r="A5" s="4" t="s">
        <v>94</v>
      </c>
    </row>
    <row r="6" spans="1:37" x14ac:dyDescent="0.2">
      <c r="A6" s="5" t="s">
        <v>69</v>
      </c>
    </row>
    <row r="7" spans="1:37" ht="12.75" customHeight="1" x14ac:dyDescent="0.2">
      <c r="A7" s="5" t="s">
        <v>70</v>
      </c>
    </row>
    <row r="8" spans="1:37" ht="14.25" x14ac:dyDescent="0.2">
      <c r="B8" s="35">
        <v>1991</v>
      </c>
      <c r="C8" s="35">
        <v>1992</v>
      </c>
      <c r="D8" s="35">
        <v>1993</v>
      </c>
      <c r="E8" s="35">
        <v>1994</v>
      </c>
      <c r="F8" s="35">
        <v>1995</v>
      </c>
      <c r="G8" s="35">
        <v>1996</v>
      </c>
      <c r="H8" s="35">
        <v>1997</v>
      </c>
      <c r="I8" s="35">
        <v>1998</v>
      </c>
      <c r="J8" s="35">
        <v>1999</v>
      </c>
      <c r="K8" s="35">
        <v>2000</v>
      </c>
      <c r="L8" s="35">
        <v>2001</v>
      </c>
      <c r="M8" s="35">
        <v>2002</v>
      </c>
      <c r="N8" s="35">
        <v>2003</v>
      </c>
      <c r="O8" s="35">
        <v>2004</v>
      </c>
      <c r="P8" s="35">
        <v>2005</v>
      </c>
      <c r="Q8" s="35">
        <v>2006</v>
      </c>
      <c r="R8" s="35">
        <v>2007</v>
      </c>
      <c r="S8" s="35">
        <v>2008</v>
      </c>
      <c r="T8" s="35">
        <v>2009</v>
      </c>
      <c r="U8" s="35">
        <v>2010</v>
      </c>
      <c r="V8" s="35">
        <v>2011</v>
      </c>
      <c r="W8" s="35">
        <v>2012</v>
      </c>
      <c r="X8" s="35">
        <v>2013</v>
      </c>
      <c r="Y8" s="35">
        <v>2014</v>
      </c>
      <c r="Z8" s="35">
        <v>2015</v>
      </c>
      <c r="AA8" s="35">
        <v>2016</v>
      </c>
      <c r="AB8" s="35">
        <v>2017</v>
      </c>
      <c r="AC8" s="35">
        <v>2018</v>
      </c>
      <c r="AD8" s="35">
        <v>2019</v>
      </c>
      <c r="AE8" s="35">
        <v>2020</v>
      </c>
      <c r="AF8" s="35">
        <v>2021</v>
      </c>
      <c r="AG8" s="35" t="s">
        <v>78</v>
      </c>
      <c r="AH8" s="35" t="s">
        <v>79</v>
      </c>
      <c r="AI8" s="35" t="s">
        <v>80</v>
      </c>
      <c r="AJ8" s="35" t="s">
        <v>81</v>
      </c>
      <c r="AK8" s="35" t="s">
        <v>82</v>
      </c>
    </row>
    <row r="9" spans="1:37" x14ac:dyDescent="0.2">
      <c r="A9" s="13" t="s">
        <v>44</v>
      </c>
      <c r="B9" s="19">
        <v>10892133.852774251</v>
      </c>
      <c r="C9" s="19">
        <v>12169524.79455772</v>
      </c>
      <c r="D9" s="19">
        <v>13326547.789517932</v>
      </c>
      <c r="E9" s="19">
        <v>13963644.196359731</v>
      </c>
      <c r="F9" s="19">
        <v>14175069.429964287</v>
      </c>
      <c r="G9" s="19">
        <v>14212474.515034499</v>
      </c>
      <c r="H9" s="19">
        <v>15387277.290436471</v>
      </c>
      <c r="I9" s="19">
        <v>16662348.301143082</v>
      </c>
      <c r="J9" s="19">
        <v>16739713.05088374</v>
      </c>
      <c r="K9" s="19">
        <v>16929658.57242474</v>
      </c>
      <c r="L9" s="19">
        <v>17394654.39570839</v>
      </c>
      <c r="M9" s="19">
        <v>18231701.516221769</v>
      </c>
      <c r="N9" s="19">
        <v>18940520.653831262</v>
      </c>
      <c r="O9" s="19">
        <v>19359118.044469334</v>
      </c>
      <c r="P9" s="19">
        <v>20209412.145892575</v>
      </c>
      <c r="Q9" s="19">
        <v>21672966.954525027</v>
      </c>
      <c r="R9" s="19">
        <v>23699367.631469484</v>
      </c>
      <c r="S9" s="19">
        <v>25254986.961385164</v>
      </c>
      <c r="T9" s="19">
        <v>23744335.363863394</v>
      </c>
      <c r="U9" s="19">
        <v>25801830.671192821</v>
      </c>
      <c r="V9" s="19">
        <v>27268643.2104825</v>
      </c>
      <c r="W9" s="19">
        <v>28821693.026708703</v>
      </c>
      <c r="X9" s="19">
        <v>29388849.004072037</v>
      </c>
      <c r="Y9" s="19">
        <v>30449382.727485839</v>
      </c>
      <c r="Z9" s="19">
        <v>31717641.953573905</v>
      </c>
      <c r="AA9" s="19">
        <v>33017301.106879123</v>
      </c>
      <c r="AB9" s="19">
        <v>34187929.088984706</v>
      </c>
      <c r="AC9" s="19">
        <v>34852902.331843033</v>
      </c>
      <c r="AD9" s="19">
        <v>34928885.451316759</v>
      </c>
      <c r="AE9" s="19">
        <v>33242706.672029577</v>
      </c>
      <c r="AF9" s="19">
        <v>36102116.385482155</v>
      </c>
      <c r="AG9" s="19">
        <v>36347026.891511843</v>
      </c>
      <c r="AH9" s="19">
        <v>37449773.265689455</v>
      </c>
      <c r="AI9" s="19">
        <v>39067076.959893592</v>
      </c>
      <c r="AJ9" s="19">
        <v>40530917.647874616</v>
      </c>
      <c r="AK9" s="19">
        <v>42419894.418328561</v>
      </c>
    </row>
    <row r="10" spans="1:37" x14ac:dyDescent="0.2">
      <c r="A10" s="10" t="s">
        <v>45</v>
      </c>
      <c r="B10" s="11">
        <v>6954927.0119549492</v>
      </c>
      <c r="C10" s="11">
        <v>7625299.2938126279</v>
      </c>
      <c r="D10" s="11">
        <v>8349717.2999719884</v>
      </c>
      <c r="E10" s="11">
        <v>8781267.9153901413</v>
      </c>
      <c r="F10" s="11">
        <v>8975740.3193788901</v>
      </c>
      <c r="G10" s="11">
        <v>9131208.3486109897</v>
      </c>
      <c r="H10" s="11">
        <v>9569923.5761763621</v>
      </c>
      <c r="I10" s="11">
        <v>10004431.945497926</v>
      </c>
      <c r="J10" s="11">
        <v>10178890.324971139</v>
      </c>
      <c r="K10" s="11">
        <v>10277129.787061628</v>
      </c>
      <c r="L10" s="11">
        <v>10518755.696439277</v>
      </c>
      <c r="M10" s="11">
        <v>11100498.158485288</v>
      </c>
      <c r="N10" s="11">
        <v>11640907.866597354</v>
      </c>
      <c r="O10" s="11">
        <v>11938244.608495107</v>
      </c>
      <c r="P10" s="11">
        <v>12513165.763937334</v>
      </c>
      <c r="Q10" s="11">
        <v>13158695.281334924</v>
      </c>
      <c r="R10" s="11">
        <v>14168286.185654156</v>
      </c>
      <c r="S10" s="11">
        <v>15011553.899807774</v>
      </c>
      <c r="T10" s="11">
        <v>15052513.168669799</v>
      </c>
      <c r="U10" s="11">
        <v>15939174.540256014</v>
      </c>
      <c r="V10" s="11">
        <v>17029066.275417574</v>
      </c>
      <c r="W10" s="11">
        <v>18264512.638703387</v>
      </c>
      <c r="X10" s="11">
        <v>18612827.133750476</v>
      </c>
      <c r="Y10" s="11">
        <v>19510053.466684971</v>
      </c>
      <c r="Z10" s="11">
        <v>20422262.55243127</v>
      </c>
      <c r="AA10" s="11">
        <v>21188840.47471606</v>
      </c>
      <c r="AB10" s="11">
        <v>22365798.52019088</v>
      </c>
      <c r="AC10" s="11">
        <v>22801739.263973717</v>
      </c>
      <c r="AD10" s="11">
        <v>23187411.033730533</v>
      </c>
      <c r="AE10" s="11">
        <v>21578917.214326587</v>
      </c>
      <c r="AF10" s="11">
        <v>23379677.141735747</v>
      </c>
      <c r="AG10" s="11">
        <v>23984725.193507716</v>
      </c>
      <c r="AH10" s="11">
        <v>25183926.103125229</v>
      </c>
      <c r="AI10" s="11">
        <v>26179592.966920927</v>
      </c>
      <c r="AJ10" s="11">
        <v>27091287.602130692</v>
      </c>
      <c r="AK10" s="11">
        <v>28214485.161120277</v>
      </c>
    </row>
    <row r="11" spans="1:37" x14ac:dyDescent="0.2">
      <c r="A11" s="10" t="s">
        <v>46</v>
      </c>
      <c r="B11" s="11">
        <v>2861766.3799802302</v>
      </c>
      <c r="C11" s="11">
        <v>2955009.5038526612</v>
      </c>
      <c r="D11" s="11">
        <v>3115485.4542222717</v>
      </c>
      <c r="E11" s="11">
        <v>3179432.3550435877</v>
      </c>
      <c r="F11" s="11">
        <v>3166686.5845318381</v>
      </c>
      <c r="G11" s="11">
        <v>3193253.8493739348</v>
      </c>
      <c r="H11" s="11">
        <v>3324221.6576444097</v>
      </c>
      <c r="I11" s="11">
        <v>3389060.3515562853</v>
      </c>
      <c r="J11" s="11">
        <v>3453092.8514599623</v>
      </c>
      <c r="K11" s="11">
        <v>3529731.4563414552</v>
      </c>
      <c r="L11" s="11">
        <v>3684865.4239266142</v>
      </c>
      <c r="M11" s="11">
        <v>3764213.7853679117</v>
      </c>
      <c r="N11" s="11">
        <v>3836271.854975631</v>
      </c>
      <c r="O11" s="11">
        <v>3877919.0403158618</v>
      </c>
      <c r="P11" s="11">
        <v>3920525.3892668691</v>
      </c>
      <c r="Q11" s="11">
        <v>4045908.1261646901</v>
      </c>
      <c r="R11" s="11">
        <v>4146530.606016478</v>
      </c>
      <c r="S11" s="11">
        <v>4363727.0899022147</v>
      </c>
      <c r="T11" s="11">
        <v>4634872.4007233558</v>
      </c>
      <c r="U11" s="11">
        <v>4835320.6451468365</v>
      </c>
      <c r="V11" s="11">
        <v>4886690.3779540304</v>
      </c>
      <c r="W11" s="11">
        <v>4941540.7687520152</v>
      </c>
      <c r="X11" s="11">
        <v>5107966.5339166149</v>
      </c>
      <c r="Y11" s="11">
        <v>5258268.9905149238</v>
      </c>
      <c r="Z11" s="11">
        <v>5383672.0207106853</v>
      </c>
      <c r="AA11" s="11">
        <v>5509811.8433065405</v>
      </c>
      <c r="AB11" s="11">
        <v>5617993.8380577946</v>
      </c>
      <c r="AC11" s="11">
        <v>5649560.9803056</v>
      </c>
      <c r="AD11" s="11">
        <v>5982683.3548745811</v>
      </c>
      <c r="AE11" s="11">
        <v>6033068.3132717125</v>
      </c>
      <c r="AF11" s="11">
        <v>6135307.587977374</v>
      </c>
      <c r="AG11" s="11">
        <v>6281646.244432319</v>
      </c>
      <c r="AH11" s="11">
        <v>6287669.246661189</v>
      </c>
      <c r="AI11" s="11">
        <v>6330921.341964975</v>
      </c>
      <c r="AJ11" s="11">
        <v>6429950.7043578047</v>
      </c>
      <c r="AK11" s="11">
        <v>6495085.7480733534</v>
      </c>
    </row>
    <row r="12" spans="1:37" x14ac:dyDescent="0.2">
      <c r="A12" s="10" t="s">
        <v>47</v>
      </c>
      <c r="B12" s="11">
        <v>1412668.8437085403</v>
      </c>
      <c r="C12" s="11">
        <v>1818538.8148993049</v>
      </c>
      <c r="D12" s="11">
        <v>2087975.5892433564</v>
      </c>
      <c r="E12" s="11">
        <v>2164911.3954313467</v>
      </c>
      <c r="F12" s="11">
        <v>2287754.5640272787</v>
      </c>
      <c r="G12" s="11">
        <v>2158847.2919634674</v>
      </c>
      <c r="H12" s="11">
        <v>2554947.697442227</v>
      </c>
      <c r="I12" s="11">
        <v>3226069.7791356593</v>
      </c>
      <c r="J12" s="11">
        <v>3166472.292095603</v>
      </c>
      <c r="K12" s="11">
        <v>3021538.2303199447</v>
      </c>
      <c r="L12" s="11">
        <v>3106899.1441163719</v>
      </c>
      <c r="M12" s="11">
        <v>3262829.4575840291</v>
      </c>
      <c r="N12" s="11">
        <v>3440108.9034040854</v>
      </c>
      <c r="O12" s="11">
        <v>3475742.8871956319</v>
      </c>
      <c r="P12" s="11">
        <v>3635203.242097198</v>
      </c>
      <c r="Q12" s="11">
        <v>3914206.8725478454</v>
      </c>
      <c r="R12" s="11">
        <v>4657315.9245543471</v>
      </c>
      <c r="S12" s="11">
        <v>5108540.4065159308</v>
      </c>
      <c r="T12" s="11">
        <v>4463895.9050914152</v>
      </c>
      <c r="U12" s="11">
        <v>4654773.0608301274</v>
      </c>
      <c r="V12" s="11">
        <v>4805730.0438839523</v>
      </c>
      <c r="W12" s="11">
        <v>5218324.7050310727</v>
      </c>
      <c r="X12" s="11">
        <v>5470783.5693182526</v>
      </c>
      <c r="Y12" s="11">
        <v>5683736.1075241519</v>
      </c>
      <c r="Z12" s="11">
        <v>5884977.1822514478</v>
      </c>
      <c r="AA12" s="11">
        <v>6238009.1115537826</v>
      </c>
      <c r="AB12" s="11">
        <v>6242906.0542201772</v>
      </c>
      <c r="AC12" s="11">
        <v>6343562.4424379636</v>
      </c>
      <c r="AD12" s="11">
        <v>5825607.1914020022</v>
      </c>
      <c r="AE12" s="11">
        <v>5629270.9272360476</v>
      </c>
      <c r="AF12" s="11">
        <v>6070278.7537242509</v>
      </c>
      <c r="AG12" s="11">
        <v>6158686.2183647994</v>
      </c>
      <c r="AH12" s="11">
        <v>6688212.1698652972</v>
      </c>
      <c r="AI12" s="11">
        <v>6975308.4729323899</v>
      </c>
      <c r="AJ12" s="11">
        <v>7336588.3414495606</v>
      </c>
      <c r="AK12" s="11">
        <v>7788678.5380274355</v>
      </c>
    </row>
    <row r="13" spans="1:37" x14ac:dyDescent="0.2">
      <c r="A13" s="10" t="s">
        <v>75</v>
      </c>
      <c r="B13" s="36"/>
      <c r="C13" s="36">
        <v>1.2015313440746296</v>
      </c>
      <c r="D13" s="36">
        <v>0.5919336322265506</v>
      </c>
      <c r="E13" s="36">
        <v>0.9120778947422975</v>
      </c>
      <c r="F13" s="36">
        <v>-0.2743964798462874</v>
      </c>
      <c r="G13" s="36">
        <v>-0.19772059592880273</v>
      </c>
      <c r="H13" s="36">
        <v>0.99551714662200974</v>
      </c>
      <c r="I13" s="36">
        <v>0.81323413055420912</v>
      </c>
      <c r="J13" s="36">
        <v>-3.0106719620683941E-3</v>
      </c>
      <c r="K13" s="36">
        <v>1.124919710361131</v>
      </c>
      <c r="L13" s="36">
        <v>1.0095492173881799</v>
      </c>
      <c r="M13" s="36">
        <v>0.15785412428802495</v>
      </c>
      <c r="N13" s="36">
        <v>-0.54670921058503541</v>
      </c>
      <c r="O13" s="36">
        <v>-0.65482601512186078</v>
      </c>
      <c r="P13" s="36">
        <v>-0.82340843049016743</v>
      </c>
      <c r="Q13" s="36">
        <v>0.7968425513500178</v>
      </c>
      <c r="R13" s="36">
        <v>0.89758328639024909</v>
      </c>
      <c r="S13" s="36">
        <v>0.8372167668642001</v>
      </c>
      <c r="T13" s="36">
        <v>-3.7138848934654356</v>
      </c>
      <c r="U13" s="36">
        <v>0.63898377270819129</v>
      </c>
      <c r="V13" s="36">
        <v>0.85091686034327019</v>
      </c>
      <c r="W13" s="36">
        <v>-0.16706165692679117</v>
      </c>
      <c r="X13" s="36">
        <v>-0.92420101285504896</v>
      </c>
      <c r="Y13" s="36">
        <v>-0.94378529227332053</v>
      </c>
      <c r="Z13" s="36">
        <v>-0.53430109016100047</v>
      </c>
      <c r="AA13" s="36">
        <v>1.842630259652786E-2</v>
      </c>
      <c r="AB13" s="36">
        <v>-0.29127337754196386</v>
      </c>
      <c r="AC13" s="36">
        <v>0.16468864384479967</v>
      </c>
      <c r="AD13" s="36">
        <v>-0.17831361006765781</v>
      </c>
      <c r="AE13" s="36">
        <v>-1.1728768525057642E-2</v>
      </c>
      <c r="AF13" s="36">
        <v>1.3912743735814221</v>
      </c>
      <c r="AG13" s="36">
        <v>0.10015144806119562</v>
      </c>
      <c r="AH13" s="36">
        <v>-0.93778055443604647</v>
      </c>
      <c r="AI13" s="36">
        <v>-0.17538151069233582</v>
      </c>
      <c r="AJ13" s="36">
        <v>9.6746923005788965E-2</v>
      </c>
      <c r="AK13" s="36">
        <v>0.69023651132211938</v>
      </c>
    </row>
    <row r="14" spans="1:37" x14ac:dyDescent="0.2">
      <c r="A14" s="13" t="s">
        <v>49</v>
      </c>
      <c r="B14" s="19">
        <v>2396387.9735731063</v>
      </c>
      <c r="C14" s="19">
        <v>2805399.166406814</v>
      </c>
      <c r="D14" s="19">
        <v>3032490.8858767408</v>
      </c>
      <c r="E14" s="19">
        <v>3152009.5965712359</v>
      </c>
      <c r="F14" s="19">
        <v>3499310.1815099949</v>
      </c>
      <c r="G14" s="19">
        <v>3718246.5569342407</v>
      </c>
      <c r="H14" s="19">
        <v>4041565.1189515586</v>
      </c>
      <c r="I14" s="19">
        <v>4625929.5941068763</v>
      </c>
      <c r="J14" s="19">
        <v>4862708.8379310826</v>
      </c>
      <c r="K14" s="19">
        <v>4971655.8832426993</v>
      </c>
      <c r="L14" s="19">
        <v>5056274.3753954684</v>
      </c>
      <c r="M14" s="19">
        <v>5191787.4271082776</v>
      </c>
      <c r="N14" s="19">
        <v>5486215.1794129107</v>
      </c>
      <c r="O14" s="19">
        <v>6055867.6510952823</v>
      </c>
      <c r="P14" s="19">
        <v>6419940.2093949961</v>
      </c>
      <c r="Q14" s="19">
        <v>6936199.5254394142</v>
      </c>
      <c r="R14" s="19">
        <v>7458005.3663423853</v>
      </c>
      <c r="S14" s="19">
        <v>7619997.6666781949</v>
      </c>
      <c r="T14" s="19">
        <v>6975212.3119273996</v>
      </c>
      <c r="U14" s="19">
        <v>7625821.9277789909</v>
      </c>
      <c r="V14" s="19">
        <v>8163297.7996156579</v>
      </c>
      <c r="W14" s="19">
        <v>8617525.9313641079</v>
      </c>
      <c r="X14" s="19">
        <v>8902898.1892494392</v>
      </c>
      <c r="Y14" s="19">
        <v>9344867.9735358916</v>
      </c>
      <c r="Z14" s="19">
        <v>9614776.9112122562</v>
      </c>
      <c r="AA14" s="19">
        <v>10520226.595336113</v>
      </c>
      <c r="AB14" s="19">
        <v>11251900.411085404</v>
      </c>
      <c r="AC14" s="19">
        <v>11802226.449041769</v>
      </c>
      <c r="AD14" s="19">
        <v>12305174.793963341</v>
      </c>
      <c r="AE14" s="19">
        <v>10996783.237734083</v>
      </c>
      <c r="AF14" s="19">
        <v>12749002.063174833</v>
      </c>
      <c r="AG14" s="19">
        <v>15107679.18962281</v>
      </c>
      <c r="AH14" s="19">
        <v>16612300.388314901</v>
      </c>
      <c r="AI14" s="19">
        <v>17570837.561142184</v>
      </c>
      <c r="AJ14" s="19">
        <v>18649577.061501324</v>
      </c>
      <c r="AK14" s="19">
        <v>19220313.924711652</v>
      </c>
    </row>
    <row r="15" spans="1:37" x14ac:dyDescent="0.2">
      <c r="A15" s="10" t="s">
        <v>50</v>
      </c>
      <c r="B15" s="11">
        <v>1643351.5427231286</v>
      </c>
      <c r="C15" s="11">
        <v>1907550.1926656165</v>
      </c>
      <c r="D15" s="11">
        <v>2036382.1964791962</v>
      </c>
      <c r="E15" s="11">
        <v>2107024.200353757</v>
      </c>
      <c r="F15" s="11">
        <v>2393311.7861837549</v>
      </c>
      <c r="G15" s="11">
        <v>2527067.966788305</v>
      </c>
      <c r="H15" s="11">
        <v>2756737.0101142926</v>
      </c>
      <c r="I15" s="11">
        <v>3044124.9666662407</v>
      </c>
      <c r="J15" s="11">
        <v>3062994.1915551699</v>
      </c>
      <c r="K15" s="11">
        <v>2922587.9505331004</v>
      </c>
      <c r="L15" s="11">
        <v>2956252.199531503</v>
      </c>
      <c r="M15" s="11">
        <v>3083722.1963298935</v>
      </c>
      <c r="N15" s="11">
        <v>3296245.9390177559</v>
      </c>
      <c r="O15" s="11">
        <v>3625825.0129560623</v>
      </c>
      <c r="P15" s="11">
        <v>3824461.1798399156</v>
      </c>
      <c r="Q15" s="11">
        <v>4195747.2951702308</v>
      </c>
      <c r="R15" s="11">
        <v>4477787.4973998517</v>
      </c>
      <c r="S15" s="11">
        <v>4535392.3806392783</v>
      </c>
      <c r="T15" s="11">
        <v>4062235.3810252761</v>
      </c>
      <c r="U15" s="11">
        <v>4519515.4261572175</v>
      </c>
      <c r="V15" s="11">
        <v>4768898.5144149866</v>
      </c>
      <c r="W15" s="11">
        <v>5132286.9111020248</v>
      </c>
      <c r="X15" s="11">
        <v>5166621.731134709</v>
      </c>
      <c r="Y15" s="11">
        <v>5471915.3242887659</v>
      </c>
      <c r="Z15" s="11">
        <v>5452766.5379265063</v>
      </c>
      <c r="AA15" s="11">
        <v>5915841.0682895677</v>
      </c>
      <c r="AB15" s="11">
        <v>6435707.236920665</v>
      </c>
      <c r="AC15" s="11">
        <v>6672988.6409413004</v>
      </c>
      <c r="AD15" s="11">
        <v>6718229.0310904169</v>
      </c>
      <c r="AE15" s="11">
        <v>6724463.8876377065</v>
      </c>
      <c r="AF15" s="11">
        <v>8090926.4893824253</v>
      </c>
      <c r="AG15" s="11">
        <v>8639646.9504926447</v>
      </c>
      <c r="AH15" s="11">
        <v>9709790.1877163108</v>
      </c>
      <c r="AI15" s="11">
        <v>10489776.157970466</v>
      </c>
      <c r="AJ15" s="11">
        <v>11525629.000376591</v>
      </c>
      <c r="AK15" s="11">
        <v>12248034.047206877</v>
      </c>
    </row>
    <row r="16" spans="1:37" x14ac:dyDescent="0.2">
      <c r="A16" s="10" t="s">
        <v>51</v>
      </c>
      <c r="B16" s="11">
        <v>645617.0478167301</v>
      </c>
      <c r="C16" s="11">
        <v>780967.90004956117</v>
      </c>
      <c r="D16" s="11">
        <v>884256.9044420803</v>
      </c>
      <c r="E16" s="11">
        <v>932928.16967863624</v>
      </c>
      <c r="F16" s="11">
        <v>957000.79509141739</v>
      </c>
      <c r="G16" s="11">
        <v>1040869.2548264841</v>
      </c>
      <c r="H16" s="11">
        <v>1116637.3400129655</v>
      </c>
      <c r="I16" s="11">
        <v>1449498.4001727717</v>
      </c>
      <c r="J16" s="11">
        <v>1733854.4212543136</v>
      </c>
      <c r="K16" s="11">
        <v>2064061.023794062</v>
      </c>
      <c r="L16" s="11">
        <v>2122800.1275760555</v>
      </c>
      <c r="M16" s="11">
        <v>2109138.0553644556</v>
      </c>
      <c r="N16" s="11">
        <v>2174644.2284699702</v>
      </c>
      <c r="O16" s="11">
        <v>2418156.914791957</v>
      </c>
      <c r="P16" s="11">
        <v>2590367.9051452768</v>
      </c>
      <c r="Q16" s="11">
        <v>2713600.9763467745</v>
      </c>
      <c r="R16" s="11">
        <v>2960579.0182184018</v>
      </c>
      <c r="S16" s="11">
        <v>3073990.0918206731</v>
      </c>
      <c r="T16" s="11">
        <v>2924353.689034503</v>
      </c>
      <c r="U16" s="11">
        <v>3097737.0087522753</v>
      </c>
      <c r="V16" s="11">
        <v>3393558.3321507866</v>
      </c>
      <c r="W16" s="11">
        <v>3473133.2838935172</v>
      </c>
      <c r="X16" s="11">
        <v>3731608.5395461875</v>
      </c>
      <c r="Y16" s="11">
        <v>3867529.9883106481</v>
      </c>
      <c r="Z16" s="11">
        <v>4161473.3600189369</v>
      </c>
      <c r="AA16" s="11">
        <v>4604283.9199036146</v>
      </c>
      <c r="AB16" s="11">
        <v>4816193.1741647404</v>
      </c>
      <c r="AC16" s="11">
        <v>5129237.8081004666</v>
      </c>
      <c r="AD16" s="11">
        <v>5587661.9270370696</v>
      </c>
      <c r="AE16" s="11">
        <v>4273592.9407478422</v>
      </c>
      <c r="AF16" s="11">
        <v>4664443.4782632925</v>
      </c>
      <c r="AG16" s="11">
        <v>6441123.3280114727</v>
      </c>
      <c r="AH16" s="11">
        <v>6879738.3589307247</v>
      </c>
      <c r="AI16" s="11">
        <v>7079859.1894871229</v>
      </c>
      <c r="AJ16" s="11">
        <v>7179705.6741103036</v>
      </c>
      <c r="AK16" s="11">
        <v>7090589.9285553517</v>
      </c>
    </row>
    <row r="17" spans="1:37" x14ac:dyDescent="0.2">
      <c r="A17" s="13" t="s">
        <v>52</v>
      </c>
      <c r="B17" s="19">
        <v>2453573.6588476878</v>
      </c>
      <c r="C17" s="19">
        <v>3019392.7919950867</v>
      </c>
      <c r="D17" s="19">
        <v>3447903.4924759702</v>
      </c>
      <c r="E17" s="19">
        <v>3609483.1750180516</v>
      </c>
      <c r="F17" s="19">
        <v>3730194.6714723981</v>
      </c>
      <c r="G17" s="19">
        <v>3847377.9763055006</v>
      </c>
      <c r="H17" s="19">
        <v>4424105.9513918618</v>
      </c>
      <c r="I17" s="19">
        <v>5146479.9560796199</v>
      </c>
      <c r="J17" s="19">
        <v>4987920.7372397538</v>
      </c>
      <c r="K17" s="19">
        <v>4793526.6112697246</v>
      </c>
      <c r="L17" s="19">
        <v>4794009.5134572927</v>
      </c>
      <c r="M17" s="19">
        <v>5087867.7472764105</v>
      </c>
      <c r="N17" s="19">
        <v>5319040.4204922132</v>
      </c>
      <c r="O17" s="19">
        <v>5574966.8968612915</v>
      </c>
      <c r="P17" s="19">
        <v>5962178.7536065346</v>
      </c>
      <c r="Q17" s="19">
        <v>6428195.1195159676</v>
      </c>
      <c r="R17" s="19">
        <v>7076701.2340734703</v>
      </c>
      <c r="S17" s="19">
        <v>7547918.5858677151</v>
      </c>
      <c r="T17" s="19">
        <v>6133718.8056553174</v>
      </c>
      <c r="U17" s="19">
        <v>7282346.2635046635</v>
      </c>
      <c r="V17" s="19">
        <v>8059440.4947175011</v>
      </c>
      <c r="W17" s="19">
        <v>8690089.3587350212</v>
      </c>
      <c r="X17" s="19">
        <v>8836138.3856824469</v>
      </c>
      <c r="Y17" s="19">
        <v>9282034.4622284994</v>
      </c>
      <c r="Z17" s="19">
        <v>9699542.2683193814</v>
      </c>
      <c r="AA17" s="19">
        <v>10566529.105848625</v>
      </c>
      <c r="AB17" s="19">
        <v>11096182.002464864</v>
      </c>
      <c r="AC17" s="19">
        <v>11413084.295745391</v>
      </c>
      <c r="AD17" s="19">
        <v>11150876.734468382</v>
      </c>
      <c r="AE17" s="19">
        <v>9709146.9320771005</v>
      </c>
      <c r="AF17" s="19">
        <v>11577791.57455134</v>
      </c>
      <c r="AG17" s="19">
        <v>12517649.628691297</v>
      </c>
      <c r="AH17" s="19">
        <v>13167360.109101834</v>
      </c>
      <c r="AI17" s="19">
        <v>13956613.890285036</v>
      </c>
      <c r="AJ17" s="19">
        <v>14844101.29675726</v>
      </c>
      <c r="AK17" s="19">
        <v>15800330.345681245</v>
      </c>
    </row>
    <row r="18" spans="1:37" x14ac:dyDescent="0.2">
      <c r="A18" s="10" t="s">
        <v>50</v>
      </c>
      <c r="B18" s="11">
        <v>1895546.4138673998</v>
      </c>
      <c r="C18" s="11">
        <v>2319155.7160624252</v>
      </c>
      <c r="D18" s="11">
        <v>2684362.2093240088</v>
      </c>
      <c r="E18" s="11">
        <v>2833835.0153150153</v>
      </c>
      <c r="F18" s="11">
        <v>2904712.5235907212</v>
      </c>
      <c r="G18" s="11">
        <v>2932437.3092644098</v>
      </c>
      <c r="H18" s="11">
        <v>3502222.2554345946</v>
      </c>
      <c r="I18" s="11">
        <v>4083615.3640766055</v>
      </c>
      <c r="J18" s="11">
        <v>3883331.1195089114</v>
      </c>
      <c r="K18" s="11">
        <v>3765961.1547672614</v>
      </c>
      <c r="L18" s="11">
        <v>3766411.9417663249</v>
      </c>
      <c r="M18" s="11">
        <v>4096600.4471733505</v>
      </c>
      <c r="N18" s="11">
        <v>4314333.1613456542</v>
      </c>
      <c r="O18" s="11">
        <v>4493403.0838846564</v>
      </c>
      <c r="P18" s="11">
        <v>4898167.9949691854</v>
      </c>
      <c r="Q18" s="11">
        <v>5326968.2465152005</v>
      </c>
      <c r="R18" s="11">
        <v>5891011.6538623031</v>
      </c>
      <c r="S18" s="11">
        <v>6484058.0061879512</v>
      </c>
      <c r="T18" s="11">
        <v>5207912.5991816837</v>
      </c>
      <c r="U18" s="11">
        <v>6143542.7453754358</v>
      </c>
      <c r="V18" s="11">
        <v>6887895.2685914831</v>
      </c>
      <c r="W18" s="11">
        <v>7388505.1127192387</v>
      </c>
      <c r="X18" s="11">
        <v>7484721.8974462925</v>
      </c>
      <c r="Y18" s="11">
        <v>7805818.4132701531</v>
      </c>
      <c r="Z18" s="11">
        <v>7960414.7437417852</v>
      </c>
      <c r="AA18" s="11">
        <v>8625510.9098202847</v>
      </c>
      <c r="AB18" s="11">
        <v>8922196.9961242303</v>
      </c>
      <c r="AC18" s="11">
        <v>9016539.0358869154</v>
      </c>
      <c r="AD18" s="11">
        <v>8630371.977805078</v>
      </c>
      <c r="AE18" s="11">
        <v>7769935.3405840471</v>
      </c>
      <c r="AF18" s="11">
        <v>9205354.3185773864</v>
      </c>
      <c r="AG18" s="11">
        <v>9524549.3049226496</v>
      </c>
      <c r="AH18" s="11">
        <v>9951912.2269678004</v>
      </c>
      <c r="AI18" s="11">
        <v>10436568.131621296</v>
      </c>
      <c r="AJ18" s="11">
        <v>11167220.197737163</v>
      </c>
      <c r="AK18" s="11">
        <v>11975742.358380875</v>
      </c>
    </row>
    <row r="19" spans="1:37" x14ac:dyDescent="0.2">
      <c r="A19" s="10" t="s">
        <v>51</v>
      </c>
      <c r="B19" s="11">
        <v>574153.3151112143</v>
      </c>
      <c r="C19" s="11">
        <v>721730.63630376081</v>
      </c>
      <c r="D19" s="11">
        <v>783413.34074768657</v>
      </c>
      <c r="E19" s="11">
        <v>793266.16883102688</v>
      </c>
      <c r="F19" s="11">
        <v>846259.43617369235</v>
      </c>
      <c r="G19" s="11">
        <v>943751.21015143441</v>
      </c>
      <c r="H19" s="11">
        <v>932246.62735833041</v>
      </c>
      <c r="I19" s="11">
        <v>1073229.167897919</v>
      </c>
      <c r="J19" s="11">
        <v>1127001.0501110482</v>
      </c>
      <c r="K19" s="11">
        <v>1044339.4055586816</v>
      </c>
      <c r="L19" s="11">
        <v>1044363.3968635451</v>
      </c>
      <c r="M19" s="11">
        <v>995146.35497514426</v>
      </c>
      <c r="N19" s="11">
        <v>1004620.7066282927</v>
      </c>
      <c r="O19" s="11">
        <v>1084751.6543347798</v>
      </c>
      <c r="P19" s="11">
        <v>1056286.0947094988</v>
      </c>
      <c r="Q19" s="11">
        <v>1088164.8723170424</v>
      </c>
      <c r="R19" s="11">
        <v>1169543.986442429</v>
      </c>
      <c r="S19" s="11">
        <v>1035413.7071688857</v>
      </c>
      <c r="T19" s="11">
        <v>907639.87635808822</v>
      </c>
      <c r="U19" s="11">
        <v>1121672.3417394937</v>
      </c>
      <c r="V19" s="11">
        <v>1144753.4621061769</v>
      </c>
      <c r="W19" s="11">
        <v>1278821.7280613151</v>
      </c>
      <c r="X19" s="11">
        <v>1332159.5866601493</v>
      </c>
      <c r="Y19" s="11">
        <v>1461424.7656984832</v>
      </c>
      <c r="Z19" s="11">
        <v>1741081.4953447124</v>
      </c>
      <c r="AA19" s="11">
        <v>1943780.463342092</v>
      </c>
      <c r="AB19" s="11">
        <v>2173985.0063406331</v>
      </c>
      <c r="AC19" s="11">
        <v>2396545.2598584779</v>
      </c>
      <c r="AD19" s="11">
        <v>2525217.9733245415</v>
      </c>
      <c r="AE19" s="11">
        <v>1938330.7684463579</v>
      </c>
      <c r="AF19" s="11">
        <v>2371792.2395543354</v>
      </c>
      <c r="AG19" s="11">
        <v>2992351.2228567963</v>
      </c>
      <c r="AH19" s="11">
        <v>3219895.7692502537</v>
      </c>
      <c r="AI19" s="11">
        <v>3530311.2297037495</v>
      </c>
      <c r="AJ19" s="11">
        <v>3687188.9237112952</v>
      </c>
      <c r="AK19" s="11">
        <v>3835777.9140210007</v>
      </c>
    </row>
    <row r="20" spans="1:37" x14ac:dyDescent="0.2">
      <c r="A20" s="13" t="s">
        <v>67</v>
      </c>
      <c r="B20" s="19">
        <v>10804736.368336458</v>
      </c>
      <c r="C20" s="19">
        <v>11798891.369576212</v>
      </c>
      <c r="D20" s="19">
        <v>12636281.254275709</v>
      </c>
      <c r="E20" s="19">
        <v>13207318.38992797</v>
      </c>
      <c r="F20" s="19">
        <v>13755944.194093509</v>
      </c>
      <c r="G20" s="19">
        <v>13941712.648108466</v>
      </c>
      <c r="H20" s="19">
        <v>14705183.944752432</v>
      </c>
      <c r="I20" s="19">
        <v>15757385.233130753</v>
      </c>
      <c r="J20" s="19">
        <v>16421529.266189924</v>
      </c>
      <c r="K20" s="19">
        <v>17056831.939455837</v>
      </c>
      <c r="L20" s="19">
        <v>17652314.921118505</v>
      </c>
      <c r="M20" s="19">
        <v>18255472.702012293</v>
      </c>
      <c r="N20" s="19">
        <v>19043594.2939789</v>
      </c>
      <c r="O20" s="19">
        <v>19886197.090342574</v>
      </c>
      <c r="P20" s="19">
        <v>20677004.801936936</v>
      </c>
      <c r="Q20" s="19">
        <v>22191945.968265627</v>
      </c>
      <c r="R20" s="19">
        <v>24015043.619258419</v>
      </c>
      <c r="S20" s="19">
        <v>25152918.382949717</v>
      </c>
      <c r="T20" s="19">
        <v>24933218.722533341</v>
      </c>
      <c r="U20" s="19">
        <v>26269724.898184322</v>
      </c>
      <c r="V20" s="19">
        <v>27426422.717309866</v>
      </c>
      <c r="W20" s="19">
        <v>28765543.151318964</v>
      </c>
      <c r="X20" s="19">
        <v>29483176.173827384</v>
      </c>
      <c r="Y20" s="19">
        <v>30527502.669288382</v>
      </c>
      <c r="Z20" s="19">
        <v>31642391.784262046</v>
      </c>
      <c r="AA20" s="19">
        <v>32972740.219468109</v>
      </c>
      <c r="AB20" s="19">
        <v>34343647.497605242</v>
      </c>
      <c r="AC20" s="19">
        <v>35242044.485139377</v>
      </c>
      <c r="AD20" s="19">
        <v>36094025.075266488</v>
      </c>
      <c r="AE20" s="19">
        <v>34551599.49487596</v>
      </c>
      <c r="AF20" s="19">
        <v>37293532.283472218</v>
      </c>
      <c r="AG20" s="19">
        <v>38990944.33968579</v>
      </c>
      <c r="AH20" s="19">
        <v>40984130.936017677</v>
      </c>
      <c r="AI20" s="19">
        <v>42755147.159722887</v>
      </c>
      <c r="AJ20" s="19">
        <v>44385031.002857946</v>
      </c>
      <c r="AK20" s="19">
        <v>45917994.146158636</v>
      </c>
    </row>
    <row r="21" spans="1:37" x14ac:dyDescent="0.2">
      <c r="A21" s="14" t="s">
        <v>73</v>
      </c>
      <c r="B21" s="19">
        <v>727907.27395961911</v>
      </c>
      <c r="C21" s="19">
        <v>856877.85445829353</v>
      </c>
      <c r="D21" s="19">
        <v>993673.44228833145</v>
      </c>
      <c r="E21" s="19">
        <v>1049185.3442575587</v>
      </c>
      <c r="F21" s="19">
        <v>1088625.3156199581</v>
      </c>
      <c r="G21" s="19">
        <v>1208451.0273114748</v>
      </c>
      <c r="H21" s="19">
        <v>1256619.9589465586</v>
      </c>
      <c r="I21" s="19">
        <v>1373152.6421115776</v>
      </c>
      <c r="J21" s="19">
        <v>1355340.6695658099</v>
      </c>
      <c r="K21" s="19">
        <v>1419173.5650584828</v>
      </c>
      <c r="L21" s="19">
        <v>1467374.8536375123</v>
      </c>
      <c r="M21" s="19">
        <v>1508883.8582022546</v>
      </c>
      <c r="N21" s="19">
        <v>1568545.7864750179</v>
      </c>
      <c r="O21" s="19">
        <v>1605349.0763884853</v>
      </c>
      <c r="P21" s="19">
        <v>1637574.1658975382</v>
      </c>
      <c r="Q21" s="19">
        <v>1749323.0817106764</v>
      </c>
      <c r="R21" s="19">
        <v>1962969.7675165839</v>
      </c>
      <c r="S21" s="19">
        <v>2041379.3122386411</v>
      </c>
      <c r="T21" s="19">
        <v>1904548.5164166547</v>
      </c>
      <c r="U21" s="19">
        <v>2000371.6568733107</v>
      </c>
      <c r="V21" s="19">
        <v>2141182.0001573898</v>
      </c>
      <c r="W21" s="19">
        <v>2190403.0840911148</v>
      </c>
      <c r="X21" s="19">
        <v>2245553.4953874582</v>
      </c>
      <c r="Y21" s="19">
        <v>2305223.9764068038</v>
      </c>
      <c r="Z21" s="19">
        <v>2410536.10015884</v>
      </c>
      <c r="AA21" s="19">
        <v>2567189.4338123072</v>
      </c>
      <c r="AB21" s="19">
        <v>2624775.9053222486</v>
      </c>
      <c r="AC21" s="19">
        <v>2616037.2996663791</v>
      </c>
      <c r="AD21" s="19">
        <v>2627618.6568323974</v>
      </c>
      <c r="AE21" s="19">
        <v>2332341.9095044937</v>
      </c>
      <c r="AF21" s="19">
        <v>2732369.707392808</v>
      </c>
      <c r="AG21" s="19">
        <v>2902380.1142133758</v>
      </c>
      <c r="AH21" s="19">
        <v>3050862.2364136083</v>
      </c>
      <c r="AI21" s="19">
        <v>3207504.31578926</v>
      </c>
      <c r="AJ21" s="19">
        <v>3295283.7916641617</v>
      </c>
      <c r="AK21" s="19">
        <v>3421678.3783670026</v>
      </c>
    </row>
    <row r="22" spans="1:37" x14ac:dyDescent="0.2">
      <c r="A22" s="13" t="s">
        <v>72</v>
      </c>
      <c r="B22" s="19">
        <v>10096372.137634132</v>
      </c>
      <c r="C22" s="19">
        <v>10951713.189043101</v>
      </c>
      <c r="D22" s="19">
        <v>11634784.007468563</v>
      </c>
      <c r="E22" s="19">
        <v>12149689.093869926</v>
      </c>
      <c r="F22" s="19">
        <v>12658678.801215798</v>
      </c>
      <c r="G22" s="19">
        <v>12717295.690945782</v>
      </c>
      <c r="H22" s="19">
        <v>13432316.544651223</v>
      </c>
      <c r="I22" s="19">
        <v>14366120.249883382</v>
      </c>
      <c r="J22" s="19">
        <v>15044791.47699138</v>
      </c>
      <c r="K22" s="19">
        <v>15614402.785059938</v>
      </c>
      <c r="L22" s="19">
        <v>16161066.987714173</v>
      </c>
      <c r="M22" s="19">
        <v>16723495.156314146</v>
      </c>
      <c r="N22" s="19">
        <v>17451890.226931676</v>
      </c>
      <c r="O22" s="19">
        <v>18260848.78890178</v>
      </c>
      <c r="P22" s="19">
        <v>19023369.874235209</v>
      </c>
      <c r="Q22" s="19">
        <v>20426977.970817201</v>
      </c>
      <c r="R22" s="19">
        <v>22017630.339732446</v>
      </c>
      <c r="S22" s="19">
        <v>23079494.749068312</v>
      </c>
      <c r="T22" s="19">
        <v>23028125.739879847</v>
      </c>
      <c r="U22" s="19">
        <v>24269432.407871723</v>
      </c>
      <c r="V22" s="19">
        <v>25280269.378846057</v>
      </c>
      <c r="W22" s="19">
        <v>26576282.544396099</v>
      </c>
      <c r="X22" s="19">
        <v>27238738.37031344</v>
      </c>
      <c r="Y22" s="19">
        <v>28225383.159130309</v>
      </c>
      <c r="Z22" s="19">
        <v>29233409.149092291</v>
      </c>
      <c r="AA22" s="19">
        <v>30404270.91414617</v>
      </c>
      <c r="AB22" s="19">
        <v>31718871.592282999</v>
      </c>
      <c r="AC22" s="19">
        <v>32626007.185473029</v>
      </c>
      <c r="AD22" s="19">
        <v>33465388.215419017</v>
      </c>
      <c r="AE22" s="19">
        <v>32220430.827587347</v>
      </c>
      <c r="AF22" s="19">
        <v>34551965.032051623</v>
      </c>
      <c r="AG22" s="19">
        <v>36074755.442778938</v>
      </c>
      <c r="AH22" s="19">
        <v>37918745.923371844</v>
      </c>
      <c r="AI22" s="19">
        <v>39531407.20538789</v>
      </c>
      <c r="AJ22" s="19">
        <v>41075101.740361124</v>
      </c>
      <c r="AK22" s="19">
        <v>42480548.630808525</v>
      </c>
    </row>
    <row r="24" spans="1:37" ht="14.25" x14ac:dyDescent="0.2">
      <c r="A24" s="3" t="s">
        <v>83</v>
      </c>
    </row>
    <row r="25" spans="1:37" ht="33" customHeight="1" x14ac:dyDescent="0.2">
      <c r="A25" s="23" t="s">
        <v>84</v>
      </c>
      <c r="B25" s="23"/>
    </row>
  </sheetData>
  <phoneticPr fontId="3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BE00-7F11-46B0-8EC8-EDA9C1442AA4}">
  <sheetPr>
    <tabColor theme="7" tint="-0.499984740745262"/>
  </sheetPr>
  <dimension ref="A1:AL38"/>
  <sheetViews>
    <sheetView showGridLines="0" zoomScaleNormal="100" workbookViewId="0">
      <pane xSplit="2" ySplit="9" topLeftCell="AE10" activePane="bottomRight" state="frozen"/>
      <selection sqref="A1:A1048576"/>
      <selection pane="topRight" sqref="A1:A1048576"/>
      <selection pane="bottomLeft" sqref="A1:A1048576"/>
      <selection pane="bottomRight"/>
    </sheetView>
  </sheetViews>
  <sheetFormatPr baseColWidth="10" defaultRowHeight="12.75" x14ac:dyDescent="0.2"/>
  <cols>
    <col min="1" max="1" width="11.140625" style="3" customWidth="1"/>
    <col min="2" max="2" width="104.5703125" style="3" customWidth="1"/>
    <col min="3" max="17" width="11.28515625" style="3" bestFit="1" customWidth="1"/>
    <col min="18" max="30" width="12.42578125" style="3" bestFit="1" customWidth="1"/>
    <col min="31" max="32" width="14" style="3" bestFit="1" customWidth="1"/>
    <col min="33" max="38" width="11.5703125" style="3" bestFit="1" customWidth="1"/>
    <col min="39" max="16384" width="11.42578125" style="3"/>
  </cols>
  <sheetData>
    <row r="1" spans="1:38" x14ac:dyDescent="0.2">
      <c r="B1" s="2"/>
    </row>
    <row r="2" spans="1:38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8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8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8" x14ac:dyDescent="0.2">
      <c r="A5" s="4" t="s">
        <v>77</v>
      </c>
      <c r="B5" s="5"/>
    </row>
    <row r="6" spans="1:38" x14ac:dyDescent="0.2">
      <c r="A6" s="5" t="s">
        <v>69</v>
      </c>
    </row>
    <row r="7" spans="1:38" x14ac:dyDescent="0.2">
      <c r="A7" s="5" t="s">
        <v>70</v>
      </c>
    </row>
    <row r="8" spans="1:38" x14ac:dyDescent="0.2">
      <c r="A8" s="2"/>
    </row>
    <row r="9" spans="1:38" ht="29.25" customHeight="1" x14ac:dyDescent="0.2">
      <c r="A9" s="6" t="s">
        <v>86</v>
      </c>
      <c r="B9" s="7" t="s">
        <v>1</v>
      </c>
      <c r="C9" s="8">
        <v>1991</v>
      </c>
      <c r="D9" s="8">
        <v>1992</v>
      </c>
      <c r="E9" s="8">
        <v>1993</v>
      </c>
      <c r="F9" s="8">
        <v>1994</v>
      </c>
      <c r="G9" s="8">
        <v>1995</v>
      </c>
      <c r="H9" s="8">
        <v>1996</v>
      </c>
      <c r="I9" s="8">
        <v>1997</v>
      </c>
      <c r="J9" s="8">
        <v>1998</v>
      </c>
      <c r="K9" s="8">
        <v>1999</v>
      </c>
      <c r="L9" s="8">
        <v>2000</v>
      </c>
      <c r="M9" s="8">
        <v>2001</v>
      </c>
      <c r="N9" s="8">
        <v>2002</v>
      </c>
      <c r="O9" s="8">
        <v>2003</v>
      </c>
      <c r="P9" s="8">
        <v>2004</v>
      </c>
      <c r="Q9" s="8">
        <v>2005</v>
      </c>
      <c r="R9" s="8">
        <v>2006</v>
      </c>
      <c r="S9" s="8">
        <v>2007</v>
      </c>
      <c r="T9" s="8">
        <v>2008</v>
      </c>
      <c r="U9" s="8">
        <v>2009</v>
      </c>
      <c r="V9" s="8">
        <v>2010</v>
      </c>
      <c r="W9" s="8">
        <v>2011</v>
      </c>
      <c r="X9" s="8">
        <v>2012</v>
      </c>
      <c r="Y9" s="8">
        <v>2013</v>
      </c>
      <c r="Z9" s="8">
        <v>2014</v>
      </c>
      <c r="AA9" s="8">
        <v>2015</v>
      </c>
      <c r="AB9" s="8">
        <v>2016</v>
      </c>
      <c r="AC9" s="8">
        <v>2017</v>
      </c>
      <c r="AD9" s="8">
        <v>2018</v>
      </c>
      <c r="AE9" s="8">
        <v>2019</v>
      </c>
      <c r="AF9" s="8">
        <v>2020</v>
      </c>
      <c r="AG9" s="37">
        <v>2021</v>
      </c>
      <c r="AH9" s="37" t="s">
        <v>78</v>
      </c>
      <c r="AI9" s="37" t="s">
        <v>79</v>
      </c>
      <c r="AJ9" s="37" t="s">
        <v>88</v>
      </c>
      <c r="AK9" s="37" t="s">
        <v>81</v>
      </c>
      <c r="AL9" s="37" t="s">
        <v>82</v>
      </c>
    </row>
    <row r="10" spans="1:38" x14ac:dyDescent="0.2">
      <c r="A10" s="9" t="s">
        <v>2</v>
      </c>
      <c r="B10" s="10" t="s">
        <v>3</v>
      </c>
      <c r="C10" s="11">
        <v>751363.51916642732</v>
      </c>
      <c r="D10" s="11">
        <v>789118.58884530375</v>
      </c>
      <c r="E10" s="11">
        <v>821954.6422730129</v>
      </c>
      <c r="F10" s="11">
        <v>866081.30485841446</v>
      </c>
      <c r="G10" s="11">
        <v>948577.99588546634</v>
      </c>
      <c r="H10" s="11">
        <v>969414.54182754224</v>
      </c>
      <c r="I10" s="11">
        <v>1021506.0975942933</v>
      </c>
      <c r="J10" s="11">
        <v>1103850.8261495945</v>
      </c>
      <c r="K10" s="11">
        <v>1145032.4598750561</v>
      </c>
      <c r="L10" s="11">
        <v>1129924.8747675079</v>
      </c>
      <c r="M10" s="11">
        <v>1136568.9684368025</v>
      </c>
      <c r="N10" s="11">
        <v>1108179.9659286346</v>
      </c>
      <c r="O10" s="11">
        <v>1193156.5925963044</v>
      </c>
      <c r="P10" s="11">
        <v>1220471.7076358271</v>
      </c>
      <c r="Q10" s="11">
        <v>1246340.1077319172</v>
      </c>
      <c r="R10" s="11">
        <v>1359986.9990142458</v>
      </c>
      <c r="S10" s="11">
        <v>1422612.9850204366</v>
      </c>
      <c r="T10" s="11">
        <v>1376528.8016389206</v>
      </c>
      <c r="U10" s="11">
        <v>1330342.9299860445</v>
      </c>
      <c r="V10" s="11">
        <v>1414589.5379694365</v>
      </c>
      <c r="W10" s="11">
        <v>1412318.5376097148</v>
      </c>
      <c r="X10" s="11">
        <v>1482092.5418617404</v>
      </c>
      <c r="Y10" s="11">
        <v>1482256.5388716331</v>
      </c>
      <c r="Z10" s="11">
        <v>1515369.8484681665</v>
      </c>
      <c r="AA10" s="11">
        <v>1477731.1912994948</v>
      </c>
      <c r="AB10" s="11">
        <v>1555819.4970268598</v>
      </c>
      <c r="AC10" s="11">
        <v>1614074.6164601441</v>
      </c>
      <c r="AD10" s="11">
        <v>1678769.3285282247</v>
      </c>
      <c r="AE10" s="11">
        <v>1654171.5028653836</v>
      </c>
      <c r="AF10" s="11">
        <v>1631489.6264170883</v>
      </c>
      <c r="AG10" s="11">
        <v>1667792.8774903405</v>
      </c>
      <c r="AH10" s="11">
        <v>1628943.3932517602</v>
      </c>
      <c r="AI10" s="11">
        <v>1685161.6858285207</v>
      </c>
      <c r="AJ10" s="11">
        <v>1718548.8540566145</v>
      </c>
      <c r="AK10" s="11">
        <v>1693518.7292197335</v>
      </c>
      <c r="AL10" s="11">
        <v>1710262.6064665657</v>
      </c>
    </row>
    <row r="11" spans="1:38" x14ac:dyDescent="0.2">
      <c r="A11" s="9" t="s">
        <v>4</v>
      </c>
      <c r="B11" s="10" t="s">
        <v>5</v>
      </c>
      <c r="C11" s="11">
        <v>61058.81644161958</v>
      </c>
      <c r="D11" s="11">
        <v>73119.596466108866</v>
      </c>
      <c r="E11" s="11">
        <v>63075.087696845192</v>
      </c>
      <c r="F11" s="11">
        <v>68186.544648933763</v>
      </c>
      <c r="G11" s="11">
        <v>65639.92706867629</v>
      </c>
      <c r="H11" s="11">
        <v>62503.27214244572</v>
      </c>
      <c r="I11" s="11">
        <v>70595.718229533202</v>
      </c>
      <c r="J11" s="11">
        <v>77127.818360991674</v>
      </c>
      <c r="K11" s="11">
        <v>72438.515660606819</v>
      </c>
      <c r="L11" s="11">
        <v>75997.277162071478</v>
      </c>
      <c r="M11" s="11">
        <v>85364.319349199737</v>
      </c>
      <c r="N11" s="11">
        <v>83780.59745783062</v>
      </c>
      <c r="O11" s="11">
        <v>85743.717889447827</v>
      </c>
      <c r="P11" s="11">
        <v>92063.386180942834</v>
      </c>
      <c r="Q11" s="11">
        <v>88393.084689552386</v>
      </c>
      <c r="R11" s="11">
        <v>97203.720747651212</v>
      </c>
      <c r="S11" s="11">
        <v>103148.44331810293</v>
      </c>
      <c r="T11" s="11">
        <v>110691.80205058769</v>
      </c>
      <c r="U11" s="11">
        <v>91731.7026154911</v>
      </c>
      <c r="V11" s="11">
        <v>97929.91855057815</v>
      </c>
      <c r="W11" s="11">
        <v>89041.654055567793</v>
      </c>
      <c r="X11" s="11">
        <v>93070.245013185893</v>
      </c>
      <c r="Y11" s="11">
        <v>98150.356814942032</v>
      </c>
      <c r="Z11" s="11">
        <v>99694.808862356047</v>
      </c>
      <c r="AA11" s="11">
        <v>107069.38820199612</v>
      </c>
      <c r="AB11" s="11">
        <v>112099.53763867047</v>
      </c>
      <c r="AC11" s="11">
        <v>106728.21451516169</v>
      </c>
      <c r="AD11" s="11">
        <v>120984.67077521651</v>
      </c>
      <c r="AE11" s="11">
        <v>105566.94362969468</v>
      </c>
      <c r="AF11" s="11">
        <v>107806.55415644078</v>
      </c>
      <c r="AG11" s="11">
        <v>107013.00055952344</v>
      </c>
      <c r="AH11" s="11">
        <v>106518.91817412872</v>
      </c>
      <c r="AI11" s="11">
        <v>114228.74601453515</v>
      </c>
      <c r="AJ11" s="11">
        <v>116957.30506513428</v>
      </c>
      <c r="AK11" s="11">
        <v>120388.01934473692</v>
      </c>
      <c r="AL11" s="11">
        <v>124047.18491615802</v>
      </c>
    </row>
    <row r="12" spans="1:38" x14ac:dyDescent="0.2">
      <c r="A12" s="9" t="s">
        <v>6</v>
      </c>
      <c r="B12" s="10" t="s">
        <v>7</v>
      </c>
      <c r="C12" s="11">
        <v>2133377.0674929447</v>
      </c>
      <c r="D12" s="11">
        <v>2345115.3484745324</v>
      </c>
      <c r="E12" s="11">
        <v>2465093.9451832301</v>
      </c>
      <c r="F12" s="11">
        <v>2510649.1304369126</v>
      </c>
      <c r="G12" s="11">
        <v>2598498.8273815992</v>
      </c>
      <c r="H12" s="11">
        <v>2584718.1486207615</v>
      </c>
      <c r="I12" s="11">
        <v>2779023.4307700181</v>
      </c>
      <c r="J12" s="11">
        <v>2943085.4007252469</v>
      </c>
      <c r="K12" s="11">
        <v>3006180.44652719</v>
      </c>
      <c r="L12" s="11">
        <v>3102134.0048635579</v>
      </c>
      <c r="M12" s="11">
        <v>3084578.239089421</v>
      </c>
      <c r="N12" s="11">
        <v>3191537.7918606414</v>
      </c>
      <c r="O12" s="11">
        <v>3235287.2232550541</v>
      </c>
      <c r="P12" s="11">
        <v>3365365.8200181071</v>
      </c>
      <c r="Q12" s="11">
        <v>3486251.3861368746</v>
      </c>
      <c r="R12" s="11">
        <v>3627451.9443349284</v>
      </c>
      <c r="S12" s="11">
        <v>3730231.4619319756</v>
      </c>
      <c r="T12" s="11">
        <v>3644923.7726965314</v>
      </c>
      <c r="U12" s="11">
        <v>3353786.0854997924</v>
      </c>
      <c r="V12" s="11">
        <v>3582991.4404435367</v>
      </c>
      <c r="W12" s="11">
        <v>3717705.4909161869</v>
      </c>
      <c r="X12" s="11">
        <v>3870152.8726472678</v>
      </c>
      <c r="Y12" s="11">
        <v>3867639.7892251196</v>
      </c>
      <c r="Z12" s="11">
        <v>3877064.9459247701</v>
      </c>
      <c r="AA12" s="11">
        <v>3718480.5848447573</v>
      </c>
      <c r="AB12" s="11">
        <v>3876519.1843550317</v>
      </c>
      <c r="AC12" s="11">
        <v>4029884.1501812306</v>
      </c>
      <c r="AD12" s="11">
        <v>4199324.8694112655</v>
      </c>
      <c r="AE12" s="11">
        <v>4325673.3299958501</v>
      </c>
      <c r="AF12" s="11">
        <v>4418361.3176325429</v>
      </c>
      <c r="AG12" s="11">
        <v>5215600.1160361506</v>
      </c>
      <c r="AH12" s="11">
        <v>5392822.7479966404</v>
      </c>
      <c r="AI12" s="11">
        <v>5845806.1649493957</v>
      </c>
      <c r="AJ12" s="11">
        <v>6164773.1722041341</v>
      </c>
      <c r="AK12" s="11">
        <v>6576241.5312153203</v>
      </c>
      <c r="AL12" s="11">
        <v>6707042.5245357407</v>
      </c>
    </row>
    <row r="13" spans="1:38" x14ac:dyDescent="0.2">
      <c r="A13" s="9" t="s">
        <v>8</v>
      </c>
      <c r="B13" s="10" t="s">
        <v>9</v>
      </c>
      <c r="C13" s="11">
        <v>201414.79432994529</v>
      </c>
      <c r="D13" s="11">
        <v>215663.97023593108</v>
      </c>
      <c r="E13" s="11">
        <v>220966.77347396029</v>
      </c>
      <c r="F13" s="11">
        <v>239291.81874629215</v>
      </c>
      <c r="G13" s="11">
        <v>246966.03407820719</v>
      </c>
      <c r="H13" s="11">
        <v>252203.02587116745</v>
      </c>
      <c r="I13" s="11">
        <v>266966.31382892211</v>
      </c>
      <c r="J13" s="11">
        <v>289984.00078689971</v>
      </c>
      <c r="K13" s="11">
        <v>308027.17555324757</v>
      </c>
      <c r="L13" s="11">
        <v>327612.10790644703</v>
      </c>
      <c r="M13" s="11">
        <v>341888.90994400746</v>
      </c>
      <c r="N13" s="11">
        <v>362564.31286165887</v>
      </c>
      <c r="O13" s="11">
        <v>385926.66706491198</v>
      </c>
      <c r="P13" s="11">
        <v>402603.59038819623</v>
      </c>
      <c r="Q13" s="11">
        <v>428965.05335934379</v>
      </c>
      <c r="R13" s="11">
        <v>456982.78562773461</v>
      </c>
      <c r="S13" s="11">
        <v>467642.79731877137</v>
      </c>
      <c r="T13" s="11">
        <v>458688.1879025154</v>
      </c>
      <c r="U13" s="11">
        <v>477782.46245828579</v>
      </c>
      <c r="V13" s="11">
        <v>490027.53662400803</v>
      </c>
      <c r="W13" s="11">
        <v>509829.59372356877</v>
      </c>
      <c r="X13" s="11">
        <v>546405.62916006858</v>
      </c>
      <c r="Y13" s="11">
        <v>450429.25624501647</v>
      </c>
      <c r="Z13" s="11">
        <v>478366.74765211728</v>
      </c>
      <c r="AA13" s="11">
        <v>587427.85075243691</v>
      </c>
      <c r="AB13" s="11">
        <v>619661.39471455582</v>
      </c>
      <c r="AC13" s="11">
        <v>681303.01966220513</v>
      </c>
      <c r="AD13" s="11">
        <v>670025.39872402395</v>
      </c>
      <c r="AE13" s="11">
        <v>671272.51033370185</v>
      </c>
      <c r="AF13" s="11">
        <v>729494.1336445309</v>
      </c>
      <c r="AG13" s="11">
        <v>765995.1060817641</v>
      </c>
      <c r="AH13" s="11">
        <v>829298.48203323118</v>
      </c>
      <c r="AI13" s="11">
        <v>827023.71548309189</v>
      </c>
      <c r="AJ13" s="11">
        <v>800939.91506728355</v>
      </c>
      <c r="AK13" s="11">
        <v>843492.80658111814</v>
      </c>
      <c r="AL13" s="11">
        <v>879791.59923187562</v>
      </c>
    </row>
    <row r="14" spans="1:38" x14ac:dyDescent="0.2">
      <c r="A14" s="9" t="s">
        <v>10</v>
      </c>
      <c r="B14" s="10" t="s">
        <v>11</v>
      </c>
      <c r="C14" s="11">
        <v>96621.426578882878</v>
      </c>
      <c r="D14" s="11">
        <v>104811.38532721906</v>
      </c>
      <c r="E14" s="11">
        <v>112332.83665024645</v>
      </c>
      <c r="F14" s="11">
        <v>118149.8052988704</v>
      </c>
      <c r="G14" s="11">
        <v>126043.25368593702</v>
      </c>
      <c r="H14" s="11">
        <v>138585.52223819323</v>
      </c>
      <c r="I14" s="11">
        <v>155366.17522658157</v>
      </c>
      <c r="J14" s="11">
        <v>181852.69670421394</v>
      </c>
      <c r="K14" s="11">
        <v>215955.59555986262</v>
      </c>
      <c r="L14" s="11">
        <v>227637.5340585612</v>
      </c>
      <c r="M14" s="11">
        <v>231270.27929376464</v>
      </c>
      <c r="N14" s="11">
        <v>233218.85044396549</v>
      </c>
      <c r="O14" s="11">
        <v>235392.91140937767</v>
      </c>
      <c r="P14" s="11">
        <v>239778.16658202989</v>
      </c>
      <c r="Q14" s="11">
        <v>245605.71307346548</v>
      </c>
      <c r="R14" s="11">
        <v>252583.58253929525</v>
      </c>
      <c r="S14" s="11">
        <v>263312.80137869931</v>
      </c>
      <c r="T14" s="11">
        <v>269230.66422799876</v>
      </c>
      <c r="U14" s="11">
        <v>269830.20577321696</v>
      </c>
      <c r="V14" s="11">
        <v>273626.93370267627</v>
      </c>
      <c r="W14" s="11">
        <v>278816.93881812558</v>
      </c>
      <c r="X14" s="11">
        <v>287995.71164724464</v>
      </c>
      <c r="Y14" s="11">
        <v>268473.19606248557</v>
      </c>
      <c r="Z14" s="11">
        <v>263693.71606206603</v>
      </c>
      <c r="AA14" s="11">
        <v>229722.80101063362</v>
      </c>
      <c r="AB14" s="11">
        <v>241167.05354894741</v>
      </c>
      <c r="AC14" s="11">
        <v>218038.75659246586</v>
      </c>
      <c r="AD14" s="11">
        <v>220854.96416286926</v>
      </c>
      <c r="AE14" s="11">
        <v>232653.74150385198</v>
      </c>
      <c r="AF14" s="11">
        <v>236909.50161966914</v>
      </c>
      <c r="AG14" s="11">
        <v>218153.72065678245</v>
      </c>
      <c r="AH14" s="11">
        <v>220259.40968928215</v>
      </c>
      <c r="AI14" s="11">
        <v>225696.70327998264</v>
      </c>
      <c r="AJ14" s="11">
        <v>227507.44366139834</v>
      </c>
      <c r="AK14" s="11">
        <v>228762.681123238</v>
      </c>
      <c r="AL14" s="11">
        <v>231990.87440941951</v>
      </c>
    </row>
    <row r="15" spans="1:38" x14ac:dyDescent="0.2">
      <c r="A15" s="9" t="s">
        <v>12</v>
      </c>
      <c r="B15" s="10" t="s">
        <v>13</v>
      </c>
      <c r="C15" s="11">
        <v>484895.18723134999</v>
      </c>
      <c r="D15" s="11">
        <v>575059.10516110039</v>
      </c>
      <c r="E15" s="11">
        <v>658348.35566912044</v>
      </c>
      <c r="F15" s="11">
        <v>715024.61898111191</v>
      </c>
      <c r="G15" s="11">
        <v>776710.96994352166</v>
      </c>
      <c r="H15" s="11">
        <v>631801.24016958999</v>
      </c>
      <c r="I15" s="11">
        <v>677524.5951008905</v>
      </c>
      <c r="J15" s="11">
        <v>804441.34913959377</v>
      </c>
      <c r="K15" s="11">
        <v>803638.50387760426</v>
      </c>
      <c r="L15" s="11">
        <v>840692.78450478567</v>
      </c>
      <c r="M15" s="11">
        <v>991517.8787306376</v>
      </c>
      <c r="N15" s="11">
        <v>982292.96402918489</v>
      </c>
      <c r="O15" s="11">
        <v>1042405.896498792</v>
      </c>
      <c r="P15" s="11">
        <v>1112341.5049899446</v>
      </c>
      <c r="Q15" s="11">
        <v>1125282.7762151745</v>
      </c>
      <c r="R15" s="11">
        <v>1276361.6825233558</v>
      </c>
      <c r="S15" s="11">
        <v>1555668.3155617975</v>
      </c>
      <c r="T15" s="11">
        <v>1717537.0096948158</v>
      </c>
      <c r="U15" s="11">
        <v>1684270.2931877323</v>
      </c>
      <c r="V15" s="11">
        <v>1597578.934056849</v>
      </c>
      <c r="W15" s="11">
        <v>1622096.4681193237</v>
      </c>
      <c r="X15" s="11">
        <v>1657039.8334850983</v>
      </c>
      <c r="Y15" s="11">
        <v>1535980.5161986779</v>
      </c>
      <c r="Z15" s="11">
        <v>1558979.5753643615</v>
      </c>
      <c r="AA15" s="11">
        <v>1693318.4482028834</v>
      </c>
      <c r="AB15" s="11">
        <v>1667105.2309963286</v>
      </c>
      <c r="AC15" s="11">
        <v>1597363.2914333967</v>
      </c>
      <c r="AD15" s="11">
        <v>1597556.587530029</v>
      </c>
      <c r="AE15" s="11">
        <v>1454936.2484779232</v>
      </c>
      <c r="AF15" s="11">
        <v>1441531.5975902998</v>
      </c>
      <c r="AG15" s="11">
        <v>1486681.9942585826</v>
      </c>
      <c r="AH15" s="11">
        <v>1413590.7124178268</v>
      </c>
      <c r="AI15" s="11">
        <v>1604405.8606596347</v>
      </c>
      <c r="AJ15" s="11">
        <v>1659901.4084941561</v>
      </c>
      <c r="AK15" s="11">
        <v>1682046.3241402186</v>
      </c>
      <c r="AL15" s="11">
        <v>1722513.3414752658</v>
      </c>
    </row>
    <row r="16" spans="1:38" x14ac:dyDescent="0.2">
      <c r="A16" s="9" t="s">
        <v>14</v>
      </c>
      <c r="B16" s="10" t="s">
        <v>15</v>
      </c>
      <c r="C16" s="11">
        <v>1335157.1946040078</v>
      </c>
      <c r="D16" s="11">
        <v>1473475.8403730209</v>
      </c>
      <c r="E16" s="11">
        <v>1565316.7484385436</v>
      </c>
      <c r="F16" s="11">
        <v>1595249.3375745427</v>
      </c>
      <c r="G16" s="11">
        <v>1601576.3062399391</v>
      </c>
      <c r="H16" s="11">
        <v>1537254.7346618141</v>
      </c>
      <c r="I16" s="11">
        <v>1596246.7019750392</v>
      </c>
      <c r="J16" s="11">
        <v>1662082.6671112864</v>
      </c>
      <c r="K16" s="11">
        <v>1621611.0503073239</v>
      </c>
      <c r="L16" s="11">
        <v>1618923.6806354825</v>
      </c>
      <c r="M16" s="11">
        <v>1668076.3082202661</v>
      </c>
      <c r="N16" s="11">
        <v>1716471.4871451582</v>
      </c>
      <c r="O16" s="11">
        <v>1761202.5164840401</v>
      </c>
      <c r="P16" s="11">
        <v>1799249.3291383013</v>
      </c>
      <c r="Q16" s="11">
        <v>1832796.1140562547</v>
      </c>
      <c r="R16" s="11">
        <v>1980691.2285223419</v>
      </c>
      <c r="S16" s="11">
        <v>2151824.4590253262</v>
      </c>
      <c r="T16" s="11">
        <v>2270145.692850268</v>
      </c>
      <c r="U16" s="11">
        <v>2144134.6689576991</v>
      </c>
      <c r="V16" s="11">
        <v>2280990.6251258152</v>
      </c>
      <c r="W16" s="11">
        <v>2407579.1978951986</v>
      </c>
      <c r="X16" s="11">
        <v>2506427.8660976146</v>
      </c>
      <c r="Y16" s="11">
        <v>2640581.0275000967</v>
      </c>
      <c r="Z16" s="11">
        <v>2734660.7267944603</v>
      </c>
      <c r="AA16" s="11">
        <v>2850363.0862503056</v>
      </c>
      <c r="AB16" s="11">
        <v>2967486.4932116345</v>
      </c>
      <c r="AC16" s="11">
        <v>3173524.1237238315</v>
      </c>
      <c r="AD16" s="11">
        <v>3244291.6365234605</v>
      </c>
      <c r="AE16" s="11">
        <v>3257195.7850234928</v>
      </c>
      <c r="AF16" s="11">
        <v>3002207.227878652</v>
      </c>
      <c r="AG16" s="11">
        <v>3246174.263688121</v>
      </c>
      <c r="AH16" s="11">
        <v>3352147.6766709471</v>
      </c>
      <c r="AI16" s="11">
        <v>3470809.4123235233</v>
      </c>
      <c r="AJ16" s="11">
        <v>3607501.1068573464</v>
      </c>
      <c r="AK16" s="11">
        <v>3710508.687275948</v>
      </c>
      <c r="AL16" s="11">
        <v>3826670.6698776339</v>
      </c>
    </row>
    <row r="17" spans="1:38" x14ac:dyDescent="0.2">
      <c r="A17" s="9" t="s">
        <v>16</v>
      </c>
      <c r="B17" s="10" t="s">
        <v>17</v>
      </c>
      <c r="C17" s="11">
        <v>687714.5260084956</v>
      </c>
      <c r="D17" s="11">
        <v>720678.70345421392</v>
      </c>
      <c r="E17" s="11">
        <v>755586.69773741253</v>
      </c>
      <c r="F17" s="11">
        <v>745421.69011710631</v>
      </c>
      <c r="G17" s="11">
        <v>711183.55857948563</v>
      </c>
      <c r="H17" s="11">
        <v>671904.20051411155</v>
      </c>
      <c r="I17" s="11">
        <v>671971.10033971409</v>
      </c>
      <c r="J17" s="11">
        <v>680095.55454046302</v>
      </c>
      <c r="K17" s="11">
        <v>665277.0659672023</v>
      </c>
      <c r="L17" s="11">
        <v>707324.76476400183</v>
      </c>
      <c r="M17" s="11">
        <v>709411.86844325252</v>
      </c>
      <c r="N17" s="11">
        <v>711393.01850932965</v>
      </c>
      <c r="O17" s="11">
        <v>762867.03974934446</v>
      </c>
      <c r="P17" s="11">
        <v>822251.28788828058</v>
      </c>
      <c r="Q17" s="11">
        <v>874471.22325018188</v>
      </c>
      <c r="R17" s="11">
        <v>942896.70209424873</v>
      </c>
      <c r="S17" s="11">
        <v>1021959.4140269801</v>
      </c>
      <c r="T17" s="11">
        <v>1068543.0876002947</v>
      </c>
      <c r="U17" s="11">
        <v>1030192.2572075768</v>
      </c>
      <c r="V17" s="11">
        <v>1096314.7424796594</v>
      </c>
      <c r="W17" s="11">
        <v>1187155.7711888761</v>
      </c>
      <c r="X17" s="11">
        <v>1259430.2760960353</v>
      </c>
      <c r="Y17" s="11">
        <v>1281511.3981575361</v>
      </c>
      <c r="Z17" s="11">
        <v>1330354.0062012959</v>
      </c>
      <c r="AA17" s="11">
        <v>1395959.0116134402</v>
      </c>
      <c r="AB17" s="11">
        <v>1428136.9028988071</v>
      </c>
      <c r="AC17" s="11">
        <v>1539991.1401304388</v>
      </c>
      <c r="AD17" s="11">
        <v>1630453.0889952269</v>
      </c>
      <c r="AE17" s="11">
        <v>1612384.9633266877</v>
      </c>
      <c r="AF17" s="11">
        <v>1341893.7003025606</v>
      </c>
      <c r="AG17" s="11">
        <v>1491052.7411081081</v>
      </c>
      <c r="AH17" s="11">
        <v>1614197.6403164424</v>
      </c>
      <c r="AI17" s="11">
        <v>1696291.240305545</v>
      </c>
      <c r="AJ17" s="11">
        <v>1827852.2893615428</v>
      </c>
      <c r="AK17" s="11">
        <v>1951090.6498181089</v>
      </c>
      <c r="AL17" s="11">
        <v>2085097.3151426737</v>
      </c>
    </row>
    <row r="18" spans="1:38" x14ac:dyDescent="0.2">
      <c r="A18" s="9" t="s">
        <v>18</v>
      </c>
      <c r="B18" s="10" t="s">
        <v>19</v>
      </c>
      <c r="C18" s="11">
        <v>326519.49026668607</v>
      </c>
      <c r="D18" s="11">
        <v>368521.93630476866</v>
      </c>
      <c r="E18" s="11">
        <v>391819.39212557219</v>
      </c>
      <c r="F18" s="11">
        <v>400073.41603727516</v>
      </c>
      <c r="G18" s="11">
        <v>404685.69080918387</v>
      </c>
      <c r="H18" s="11">
        <v>412503.77674150339</v>
      </c>
      <c r="I18" s="11">
        <v>419726.06061092456</v>
      </c>
      <c r="J18" s="11">
        <v>464580.70935117383</v>
      </c>
      <c r="K18" s="11">
        <v>485973.93720988301</v>
      </c>
      <c r="L18" s="11">
        <v>526136.12796589907</v>
      </c>
      <c r="M18" s="11">
        <v>553788.83143249725</v>
      </c>
      <c r="N18" s="11">
        <v>565042.22856964858</v>
      </c>
      <c r="O18" s="11">
        <v>594920.07332817814</v>
      </c>
      <c r="P18" s="11">
        <v>641073.28791338508</v>
      </c>
      <c r="Q18" s="11">
        <v>678432.98572395404</v>
      </c>
      <c r="R18" s="11">
        <v>698693.56776983629</v>
      </c>
      <c r="S18" s="11">
        <v>742899.08302214008</v>
      </c>
      <c r="T18" s="11">
        <v>774562.69886110467</v>
      </c>
      <c r="U18" s="11">
        <v>717712.14809537528</v>
      </c>
      <c r="V18" s="11">
        <v>803640.28158352629</v>
      </c>
      <c r="W18" s="11">
        <v>823906.38879897061</v>
      </c>
      <c r="X18" s="11">
        <v>848652.5137077159</v>
      </c>
      <c r="Y18" s="11">
        <v>945447.06360560877</v>
      </c>
      <c r="Z18" s="11">
        <v>1025942.0909565409</v>
      </c>
      <c r="AA18" s="11">
        <v>1079821.415989477</v>
      </c>
      <c r="AB18" s="11">
        <v>1123853.0938312779</v>
      </c>
      <c r="AC18" s="11">
        <v>1149899.1975858705</v>
      </c>
      <c r="AD18" s="11">
        <v>1164434.2447607224</v>
      </c>
      <c r="AE18" s="11">
        <v>1208237.6551376027</v>
      </c>
      <c r="AF18" s="11">
        <v>770212.85322637192</v>
      </c>
      <c r="AG18" s="11">
        <v>910519.60891561094</v>
      </c>
      <c r="AH18" s="11">
        <v>1035089.1494731951</v>
      </c>
      <c r="AI18" s="11">
        <v>1120497.8553390461</v>
      </c>
      <c r="AJ18" s="11">
        <v>1176011.2261114407</v>
      </c>
      <c r="AK18" s="11">
        <v>1190725.8942344075</v>
      </c>
      <c r="AL18" s="11">
        <v>1221048.4337865417</v>
      </c>
    </row>
    <row r="19" spans="1:38" x14ac:dyDescent="0.2">
      <c r="A19" s="9" t="s">
        <v>20</v>
      </c>
      <c r="B19" s="10" t="s">
        <v>21</v>
      </c>
      <c r="C19" s="11">
        <v>60480.414223643864</v>
      </c>
      <c r="D19" s="11">
        <v>65549.564446140066</v>
      </c>
      <c r="E19" s="11">
        <v>72880.632657522845</v>
      </c>
      <c r="F19" s="11">
        <v>80467.462361452548</v>
      </c>
      <c r="G19" s="11">
        <v>90760.875437837749</v>
      </c>
      <c r="H19" s="11">
        <v>93698.331071910667</v>
      </c>
      <c r="I19" s="11">
        <v>107314.54993826685</v>
      </c>
      <c r="J19" s="11">
        <v>116716.70498170328</v>
      </c>
      <c r="K19" s="11">
        <v>137280.55875017736</v>
      </c>
      <c r="L19" s="11">
        <v>167855.3469562176</v>
      </c>
      <c r="M19" s="11">
        <v>207919.82303043277</v>
      </c>
      <c r="N19" s="11">
        <v>247993.19904671094</v>
      </c>
      <c r="O19" s="11">
        <v>303109.84479715297</v>
      </c>
      <c r="P19" s="11">
        <v>362575.44371479622</v>
      </c>
      <c r="Q19" s="11">
        <v>413213.67262749013</v>
      </c>
      <c r="R19" s="11">
        <v>488355.36502851825</v>
      </c>
      <c r="S19" s="11">
        <v>535769.95253622951</v>
      </c>
      <c r="T19" s="11">
        <v>600468.41975200991</v>
      </c>
      <c r="U19" s="11">
        <v>674907.57142704201</v>
      </c>
      <c r="V19" s="11">
        <v>802537.61083198036</v>
      </c>
      <c r="W19" s="11">
        <v>909495.01758933719</v>
      </c>
      <c r="X19" s="11">
        <v>994285.13824301469</v>
      </c>
      <c r="Y19" s="11">
        <v>1060630.750206762</v>
      </c>
      <c r="Z19" s="11">
        <v>1151232.6934385516</v>
      </c>
      <c r="AA19" s="11">
        <v>1278968.36689578</v>
      </c>
      <c r="AB19" s="11">
        <v>1342921.4102831911</v>
      </c>
      <c r="AC19" s="11">
        <v>1550493.7858212874</v>
      </c>
      <c r="AD19" s="11">
        <v>1546546.1030285205</v>
      </c>
      <c r="AE19" s="11">
        <v>1601438.104579946</v>
      </c>
      <c r="AF19" s="11">
        <v>1630469.9340133502</v>
      </c>
      <c r="AG19" s="11">
        <v>1756462.2208995207</v>
      </c>
      <c r="AH19" s="11">
        <v>2001934.7964213542</v>
      </c>
      <c r="AI19" s="11">
        <v>2092701.3151350904</v>
      </c>
      <c r="AJ19" s="11">
        <v>2226449.7462766599</v>
      </c>
      <c r="AK19" s="11">
        <v>2327062.7123550246</v>
      </c>
      <c r="AL19" s="11">
        <v>2431843.6151493746</v>
      </c>
    </row>
    <row r="20" spans="1:38" x14ac:dyDescent="0.2">
      <c r="A20" s="9" t="s">
        <v>22</v>
      </c>
      <c r="B20" s="10" t="s">
        <v>23</v>
      </c>
      <c r="C20" s="11">
        <v>207269.1461806049</v>
      </c>
      <c r="D20" s="11">
        <v>217396.47826453298</v>
      </c>
      <c r="E20" s="11">
        <v>239627.54965997237</v>
      </c>
      <c r="F20" s="11">
        <v>257777.20685637079</v>
      </c>
      <c r="G20" s="11">
        <v>265778.55390682584</v>
      </c>
      <c r="H20" s="11">
        <v>287480.62852973049</v>
      </c>
      <c r="I20" s="11">
        <v>299462.94700958236</v>
      </c>
      <c r="J20" s="11">
        <v>314354.36959864706</v>
      </c>
      <c r="K20" s="11">
        <v>347045.15232536272</v>
      </c>
      <c r="L20" s="11">
        <v>408976.09032304981</v>
      </c>
      <c r="M20" s="11">
        <v>440798.5013254396</v>
      </c>
      <c r="N20" s="11">
        <v>477637.16339344741</v>
      </c>
      <c r="O20" s="11">
        <v>528607.51498375332</v>
      </c>
      <c r="P20" s="11">
        <v>551661.76033389091</v>
      </c>
      <c r="Q20" s="11">
        <v>616181.22978782246</v>
      </c>
      <c r="R20" s="11">
        <v>709028.1089927596</v>
      </c>
      <c r="S20" s="11">
        <v>848004.49846905225</v>
      </c>
      <c r="T20" s="11">
        <v>1019838.5477591885</v>
      </c>
      <c r="U20" s="11">
        <v>1078553.0185591499</v>
      </c>
      <c r="V20" s="11">
        <v>1091990.0957933147</v>
      </c>
      <c r="W20" s="11">
        <v>1131490.4080960851</v>
      </c>
      <c r="X20" s="11">
        <v>1283945.3436009234</v>
      </c>
      <c r="Y20" s="11">
        <v>1388290.8768852719</v>
      </c>
      <c r="Z20" s="11">
        <v>1493890.3101287754</v>
      </c>
      <c r="AA20" s="11">
        <v>1621197.8275784473</v>
      </c>
      <c r="AB20" s="11">
        <v>1811043.4313402467</v>
      </c>
      <c r="AC20" s="11">
        <v>1923880.8911752682</v>
      </c>
      <c r="AD20" s="11">
        <v>1962165.9521894283</v>
      </c>
      <c r="AE20" s="11">
        <v>2028404.7358498503</v>
      </c>
      <c r="AF20" s="11">
        <v>2142529.4174576649</v>
      </c>
      <c r="AG20" s="11">
        <v>2281831.5634212377</v>
      </c>
      <c r="AH20" s="11">
        <v>2360479.1490832381</v>
      </c>
      <c r="AI20" s="11">
        <v>2398682.6822393015</v>
      </c>
      <c r="AJ20" s="11">
        <v>2530831.1941553708</v>
      </c>
      <c r="AK20" s="11">
        <v>2666548.2988953697</v>
      </c>
      <c r="AL20" s="11">
        <v>2813990.0885464945</v>
      </c>
    </row>
    <row r="21" spans="1:38" x14ac:dyDescent="0.2">
      <c r="A21" s="9" t="s">
        <v>24</v>
      </c>
      <c r="B21" s="10" t="s">
        <v>25</v>
      </c>
      <c r="C21" s="11">
        <v>509149.59634051012</v>
      </c>
      <c r="D21" s="11">
        <v>577575.80937733699</v>
      </c>
      <c r="E21" s="11">
        <v>651236.76429386996</v>
      </c>
      <c r="F21" s="11">
        <v>739344.00032134168</v>
      </c>
      <c r="G21" s="11">
        <v>831536.19385958568</v>
      </c>
      <c r="H21" s="11">
        <v>928801.30450924695</v>
      </c>
      <c r="I21" s="11">
        <v>1050092.3646871941</v>
      </c>
      <c r="J21" s="11">
        <v>1184112.1409886435</v>
      </c>
      <c r="K21" s="11">
        <v>1340260.9615640936</v>
      </c>
      <c r="L21" s="11">
        <v>1383180.3284598547</v>
      </c>
      <c r="M21" s="11">
        <v>1427041.9369582292</v>
      </c>
      <c r="N21" s="11">
        <v>1453212.9343822303</v>
      </c>
      <c r="O21" s="11">
        <v>1498848.5951978702</v>
      </c>
      <c r="P21" s="11">
        <v>1570885.1559227549</v>
      </c>
      <c r="Q21" s="11">
        <v>1654141.2111006961</v>
      </c>
      <c r="R21" s="11">
        <v>1773083.0694423835</v>
      </c>
      <c r="S21" s="11">
        <v>1913374.0495050219</v>
      </c>
      <c r="T21" s="11">
        <v>2074126.4321410754</v>
      </c>
      <c r="U21" s="11">
        <v>2174417.2972327713</v>
      </c>
      <c r="V21" s="11">
        <v>2289744.3109698496</v>
      </c>
      <c r="W21" s="11">
        <v>2430214.4025056777</v>
      </c>
      <c r="X21" s="11">
        <v>2632242.8424722292</v>
      </c>
      <c r="Y21" s="11">
        <v>2635382.7054419843</v>
      </c>
      <c r="Z21" s="11">
        <v>2664757.6921719513</v>
      </c>
      <c r="AA21" s="11">
        <v>2699997.5571009815</v>
      </c>
      <c r="AB21" s="11">
        <v>2720964.6345505794</v>
      </c>
      <c r="AC21" s="11">
        <v>2818481.0731449751</v>
      </c>
      <c r="AD21" s="11">
        <v>2883784.6732200254</v>
      </c>
      <c r="AE21" s="11">
        <v>2938305.6282561608</v>
      </c>
      <c r="AF21" s="11">
        <v>2869377.7460781401</v>
      </c>
      <c r="AG21" s="11">
        <v>2968762.3030695515</v>
      </c>
      <c r="AH21" s="11">
        <v>3022830.0637946376</v>
      </c>
      <c r="AI21" s="11">
        <v>3074218.1748791453</v>
      </c>
      <c r="AJ21" s="11">
        <v>3215632.210923586</v>
      </c>
      <c r="AK21" s="11">
        <v>3349236.4560457072</v>
      </c>
      <c r="AL21" s="11">
        <v>3492352.2960687438</v>
      </c>
    </row>
    <row r="22" spans="1:38" x14ac:dyDescent="0.2">
      <c r="A22" s="9" t="s">
        <v>26</v>
      </c>
      <c r="B22" s="10" t="s">
        <v>27</v>
      </c>
      <c r="C22" s="11">
        <v>308716.82027319423</v>
      </c>
      <c r="D22" s="11">
        <v>327752.19643607637</v>
      </c>
      <c r="E22" s="11">
        <v>351175.81420753174</v>
      </c>
      <c r="F22" s="11">
        <v>379861.18304149905</v>
      </c>
      <c r="G22" s="11">
        <v>394482.00339026022</v>
      </c>
      <c r="H22" s="11">
        <v>405387.67128672817</v>
      </c>
      <c r="I22" s="11">
        <v>424638.32079071674</v>
      </c>
      <c r="J22" s="11">
        <v>478629.12998193537</v>
      </c>
      <c r="K22" s="11">
        <v>509545.8413299722</v>
      </c>
      <c r="L22" s="11">
        <v>541183.79560223885</v>
      </c>
      <c r="M22" s="11">
        <v>578418.19806747639</v>
      </c>
      <c r="N22" s="11">
        <v>735342.52131781401</v>
      </c>
      <c r="O22" s="11">
        <v>763572.30201388826</v>
      </c>
      <c r="P22" s="11">
        <v>812863.59484961396</v>
      </c>
      <c r="Q22" s="11">
        <v>854116.41347670986</v>
      </c>
      <c r="R22" s="11">
        <v>942465.11911572318</v>
      </c>
      <c r="S22" s="11">
        <v>1054218.5991105044</v>
      </c>
      <c r="T22" s="11">
        <v>1101818.6213535161</v>
      </c>
      <c r="U22" s="11">
        <v>1147056.4299565959</v>
      </c>
      <c r="V22" s="11">
        <v>1194180.6346410913</v>
      </c>
      <c r="W22" s="11">
        <v>1246763.4958770238</v>
      </c>
      <c r="X22" s="11">
        <v>1350961.7452222884</v>
      </c>
      <c r="Y22" s="11">
        <v>1413491.7503697132</v>
      </c>
      <c r="Z22" s="11">
        <v>1623747.1014630764</v>
      </c>
      <c r="AA22" s="11">
        <v>1943907.1591351973</v>
      </c>
      <c r="AB22" s="11">
        <v>2187897.4105374776</v>
      </c>
      <c r="AC22" s="11">
        <v>2180780.6678893981</v>
      </c>
      <c r="AD22" s="11">
        <v>2430150.530180139</v>
      </c>
      <c r="AE22" s="11">
        <v>2709435.5042472999</v>
      </c>
      <c r="AF22" s="11">
        <v>2807696.9944247231</v>
      </c>
      <c r="AG22" s="11">
        <v>2929166.6019460247</v>
      </c>
      <c r="AH22" s="11">
        <v>3122825.5175134884</v>
      </c>
      <c r="AI22" s="11">
        <v>3504933.3007296831</v>
      </c>
      <c r="AJ22" s="11">
        <v>3805538.510961649</v>
      </c>
      <c r="AK22" s="11">
        <v>4043044.9348251885</v>
      </c>
      <c r="AL22" s="11">
        <v>4300778.7061263183</v>
      </c>
    </row>
    <row r="23" spans="1:38" x14ac:dyDescent="0.2">
      <c r="A23" s="9" t="s">
        <v>28</v>
      </c>
      <c r="B23" s="10" t="s">
        <v>29</v>
      </c>
      <c r="C23" s="11">
        <v>69819.034538921886</v>
      </c>
      <c r="D23" s="11">
        <v>87574.521115988333</v>
      </c>
      <c r="E23" s="11">
        <v>106252.04905939825</v>
      </c>
      <c r="F23" s="11">
        <v>125613.63376084593</v>
      </c>
      <c r="G23" s="11">
        <v>137968.24849375122</v>
      </c>
      <c r="H23" s="11">
        <v>162201.01310653434</v>
      </c>
      <c r="I23" s="11">
        <v>179566.62544935758</v>
      </c>
      <c r="J23" s="11">
        <v>185431.4388665302</v>
      </c>
      <c r="K23" s="11">
        <v>323246.52371586702</v>
      </c>
      <c r="L23" s="11">
        <v>358445.33201593522</v>
      </c>
      <c r="M23" s="11">
        <v>385720.1439883865</v>
      </c>
      <c r="N23" s="11">
        <v>366586.96058590722</v>
      </c>
      <c r="O23" s="11">
        <v>397056.323062326</v>
      </c>
      <c r="P23" s="11">
        <v>474269.77503065165</v>
      </c>
      <c r="Q23" s="11">
        <v>522095.35967912019</v>
      </c>
      <c r="R23" s="11">
        <v>632759.58055986231</v>
      </c>
      <c r="S23" s="11">
        <v>788486.83528023341</v>
      </c>
      <c r="T23" s="11">
        <v>919980.49074851174</v>
      </c>
      <c r="U23" s="11">
        <v>1033457.450023534</v>
      </c>
      <c r="V23" s="11">
        <v>1167059.2425202928</v>
      </c>
      <c r="W23" s="11">
        <v>1309165.8274938064</v>
      </c>
      <c r="X23" s="11">
        <v>1423395.7965915273</v>
      </c>
      <c r="Y23" s="11">
        <v>1525444.0568698817</v>
      </c>
      <c r="Z23" s="11">
        <v>1524968.9661642874</v>
      </c>
      <c r="AA23" s="11">
        <v>1513089.4588755132</v>
      </c>
      <c r="AB23" s="11">
        <v>1484643.2882792433</v>
      </c>
      <c r="AC23" s="11">
        <v>1721741.1262124283</v>
      </c>
      <c r="AD23" s="11">
        <v>1690919.9275158644</v>
      </c>
      <c r="AE23" s="11">
        <v>1820939.0310797573</v>
      </c>
      <c r="AF23" s="11">
        <v>1576620.7865842939</v>
      </c>
      <c r="AG23" s="11">
        <v>1663136.8859344809</v>
      </c>
      <c r="AH23" s="11">
        <v>1818241.127035287</v>
      </c>
      <c r="AI23" s="11">
        <v>1971826.8863555572</v>
      </c>
      <c r="AJ23" s="11">
        <v>2033118.04809999</v>
      </c>
      <c r="AK23" s="11">
        <v>2108493.9993946869</v>
      </c>
      <c r="AL23" s="11">
        <v>2187869.927623163</v>
      </c>
    </row>
    <row r="24" spans="1:38" x14ac:dyDescent="0.2">
      <c r="A24" s="9" t="s">
        <v>30</v>
      </c>
      <c r="B24" s="10" t="s">
        <v>31</v>
      </c>
      <c r="C24" s="11">
        <v>981212.37637878105</v>
      </c>
      <c r="D24" s="11">
        <v>1003775.7749019569</v>
      </c>
      <c r="E24" s="11">
        <v>1014625.2089880476</v>
      </c>
      <c r="F24" s="11">
        <v>1047368.6907852599</v>
      </c>
      <c r="G24" s="11">
        <v>1049717.2371575423</v>
      </c>
      <c r="H24" s="11">
        <v>1046763.8837153079</v>
      </c>
      <c r="I24" s="11">
        <v>1030744.1215545634</v>
      </c>
      <c r="J24" s="11">
        <v>1021823.3932299787</v>
      </c>
      <c r="K24" s="11">
        <v>1036537.1335556303</v>
      </c>
      <c r="L24" s="11">
        <v>1054340.7191968232</v>
      </c>
      <c r="M24" s="11">
        <v>1094723.0239202718</v>
      </c>
      <c r="N24" s="11">
        <v>1102894.5445205069</v>
      </c>
      <c r="O24" s="11">
        <v>1111484.92575321</v>
      </c>
      <c r="P24" s="11">
        <v>1132317.8533287649</v>
      </c>
      <c r="Q24" s="11">
        <v>1152846.8058228563</v>
      </c>
      <c r="R24" s="11">
        <v>1160799.2134837185</v>
      </c>
      <c r="S24" s="11">
        <v>1178962.0818128611</v>
      </c>
      <c r="T24" s="11">
        <v>1234888.4805547076</v>
      </c>
      <c r="U24" s="11">
        <v>1298651.305683485</v>
      </c>
      <c r="V24" s="11">
        <v>1343752.3443854537</v>
      </c>
      <c r="W24" s="11">
        <v>1354313.5022100864</v>
      </c>
      <c r="X24" s="11">
        <v>1364405.8153003077</v>
      </c>
      <c r="Y24" s="11">
        <v>1401799.9602325351</v>
      </c>
      <c r="Z24" s="11">
        <v>1424553.3525218491</v>
      </c>
      <c r="AA24" s="11">
        <v>1428670.4826917152</v>
      </c>
      <c r="AB24" s="11">
        <v>1442454.6167293147</v>
      </c>
      <c r="AC24" s="11">
        <v>1469186.412526184</v>
      </c>
      <c r="AD24" s="11">
        <v>1484550.1617915281</v>
      </c>
      <c r="AE24" s="11">
        <v>1496866.0802991088</v>
      </c>
      <c r="AF24" s="11">
        <v>1490844.2566681425</v>
      </c>
      <c r="AG24" s="11">
        <v>1488096.5189928929</v>
      </c>
      <c r="AH24" s="11">
        <v>1492881.0759851516</v>
      </c>
      <c r="AI24" s="11">
        <v>1482413.8472517999</v>
      </c>
      <c r="AJ24" s="11">
        <v>1496226.1725038928</v>
      </c>
      <c r="AK24" s="11">
        <v>1510745.7559791531</v>
      </c>
      <c r="AL24" s="11">
        <v>1511398.8963513933</v>
      </c>
    </row>
    <row r="25" spans="1:38" x14ac:dyDescent="0.2">
      <c r="A25" s="9" t="s">
        <v>32</v>
      </c>
      <c r="B25" s="10" t="s">
        <v>33</v>
      </c>
      <c r="C25" s="11">
        <v>1081617.0842192704</v>
      </c>
      <c r="D25" s="11">
        <v>1139123.9591966155</v>
      </c>
      <c r="E25" s="11">
        <v>1189004.2010831705</v>
      </c>
      <c r="F25" s="11">
        <v>1252356.3937603864</v>
      </c>
      <c r="G25" s="11">
        <v>1318415.0472883601</v>
      </c>
      <c r="H25" s="11">
        <v>1359139.6474470096</v>
      </c>
      <c r="I25" s="11">
        <v>1432875.3807444926</v>
      </c>
      <c r="J25" s="11">
        <v>1511886.700486039</v>
      </c>
      <c r="K25" s="11">
        <v>1598097.5603403912</v>
      </c>
      <c r="L25" s="11">
        <v>1678411.7326432273</v>
      </c>
      <c r="M25" s="11">
        <v>1714105.4636042789</v>
      </c>
      <c r="N25" s="11">
        <v>1769471.6672781063</v>
      </c>
      <c r="O25" s="11">
        <v>1823780.459737692</v>
      </c>
      <c r="P25" s="11">
        <v>1861096.3821383195</v>
      </c>
      <c r="Q25" s="11">
        <v>1912344.3001291458</v>
      </c>
      <c r="R25" s="11">
        <v>1956660.3429095291</v>
      </c>
      <c r="S25" s="11">
        <v>2015958.2456888831</v>
      </c>
      <c r="T25" s="11">
        <v>2081270.4808036981</v>
      </c>
      <c r="U25" s="11">
        <v>2161000.4325295324</v>
      </c>
      <c r="V25" s="11">
        <v>2222038.6456405101</v>
      </c>
      <c r="W25" s="11">
        <v>2248675.7464160896</v>
      </c>
      <c r="X25" s="11">
        <v>2290265.5816798122</v>
      </c>
      <c r="Y25" s="11">
        <v>2354997.7817754038</v>
      </c>
      <c r="Z25" s="11">
        <v>2408604.5128348954</v>
      </c>
      <c r="AA25" s="11">
        <v>2471427.2466122145</v>
      </c>
      <c r="AB25" s="11">
        <v>2560298.5205146093</v>
      </c>
      <c r="AC25" s="11">
        <v>2627947.8091741232</v>
      </c>
      <c r="AD25" s="11">
        <v>2620193.166975663</v>
      </c>
      <c r="AE25" s="11">
        <v>2750458.4738145252</v>
      </c>
      <c r="AF25" s="11">
        <v>2619720.0059125684</v>
      </c>
      <c r="AG25" s="11">
        <v>2642143.4421990402</v>
      </c>
      <c r="AH25" s="11">
        <v>2808887.2073634393</v>
      </c>
      <c r="AI25" s="11">
        <v>2825725.9855474825</v>
      </c>
      <c r="AJ25" s="11">
        <v>2873715.6932625822</v>
      </c>
      <c r="AK25" s="11">
        <v>2920743.2131929141</v>
      </c>
      <c r="AL25" s="11">
        <v>2963619.657032907</v>
      </c>
    </row>
    <row r="26" spans="1:38" x14ac:dyDescent="0.2">
      <c r="A26" s="9" t="s">
        <v>34</v>
      </c>
      <c r="B26" s="10" t="s">
        <v>35</v>
      </c>
      <c r="C26" s="11">
        <v>1011696.1524655344</v>
      </c>
      <c r="D26" s="11">
        <v>1057279.4601626855</v>
      </c>
      <c r="E26" s="11">
        <v>1093450.0733925214</v>
      </c>
      <c r="F26" s="11">
        <v>1126134.0576015182</v>
      </c>
      <c r="G26" s="11">
        <v>1158946.2114349818</v>
      </c>
      <c r="H26" s="11">
        <v>1197920.600646991</v>
      </c>
      <c r="I26" s="11">
        <v>1233774.8795956862</v>
      </c>
      <c r="J26" s="11">
        <v>1302503.3692090744</v>
      </c>
      <c r="K26" s="11">
        <v>1376105.825639159</v>
      </c>
      <c r="L26" s="11">
        <v>1395880.0855309863</v>
      </c>
      <c r="M26" s="11">
        <v>1408598.8871703306</v>
      </c>
      <c r="N26" s="11">
        <v>1442978.6778308488</v>
      </c>
      <c r="O26" s="11">
        <v>1484549.5514338857</v>
      </c>
      <c r="P26" s="11">
        <v>1504186.0680682871</v>
      </c>
      <c r="Q26" s="11">
        <v>1532152.7375366811</v>
      </c>
      <c r="R26" s="11">
        <v>1569304.9551590355</v>
      </c>
      <c r="S26" s="11">
        <v>1608867.5961149468</v>
      </c>
      <c r="T26" s="11">
        <v>1694266.3041610895</v>
      </c>
      <c r="U26" s="11">
        <v>1773125.6065943786</v>
      </c>
      <c r="V26" s="11">
        <v>1864807.8847887821</v>
      </c>
      <c r="W26" s="11">
        <v>1887801.5061501574</v>
      </c>
      <c r="X26" s="11">
        <v>1911481.5832462588</v>
      </c>
      <c r="Y26" s="11">
        <v>1995602.6266619563</v>
      </c>
      <c r="Z26" s="11">
        <v>2074479.2708202621</v>
      </c>
      <c r="AA26" s="11">
        <v>2111108.5198090309</v>
      </c>
      <c r="AB26" s="11">
        <v>2168476.2201780188</v>
      </c>
      <c r="AC26" s="11">
        <v>2154933.196888892</v>
      </c>
      <c r="AD26" s="11">
        <v>2201885.3421141766</v>
      </c>
      <c r="AE26" s="11">
        <v>2281976.3942008237</v>
      </c>
      <c r="AF26" s="11">
        <v>2323419.7898728629</v>
      </c>
      <c r="AG26" s="11">
        <v>2545745.0921603749</v>
      </c>
      <c r="AH26" s="11">
        <v>2645513.0223602783</v>
      </c>
      <c r="AI26" s="11">
        <v>2705109.559818882</v>
      </c>
      <c r="AJ26" s="11">
        <v>2741901.3055177312</v>
      </c>
      <c r="AK26" s="11">
        <v>2832663.604851984</v>
      </c>
      <c r="AL26" s="11">
        <v>2909697.6872278606</v>
      </c>
    </row>
    <row r="27" spans="1:38" x14ac:dyDescent="0.2">
      <c r="A27" s="9" t="s">
        <v>36</v>
      </c>
      <c r="B27" s="10" t="s">
        <v>37</v>
      </c>
      <c r="C27" s="11">
        <v>345929.39656092628</v>
      </c>
      <c r="D27" s="11">
        <v>335784.59727990057</v>
      </c>
      <c r="E27" s="11">
        <v>339305.95252736215</v>
      </c>
      <c r="F27" s="11">
        <v>304297.57192698546</v>
      </c>
      <c r="G27" s="11">
        <v>268864.01208297082</v>
      </c>
      <c r="H27" s="11">
        <v>233404.77795069944</v>
      </c>
      <c r="I27" s="11">
        <v>184925.8848602841</v>
      </c>
      <c r="J27" s="11">
        <v>157681.62676179022</v>
      </c>
      <c r="K27" s="11">
        <v>130273.3996397981</v>
      </c>
      <c r="L27" s="11">
        <v>131175.58289093911</v>
      </c>
      <c r="M27" s="11">
        <v>136336.3010954833</v>
      </c>
      <c r="N27" s="11">
        <v>145067.33140869578</v>
      </c>
      <c r="O27" s="11">
        <v>143071.85503785321</v>
      </c>
      <c r="P27" s="11">
        <v>152272.74786063342</v>
      </c>
      <c r="Q27" s="11">
        <v>153792.08096238927</v>
      </c>
      <c r="R27" s="11">
        <v>160663.52645829468</v>
      </c>
      <c r="S27" s="11">
        <v>170718.99132644577</v>
      </c>
      <c r="T27" s="11">
        <v>181359.65612673058</v>
      </c>
      <c r="U27" s="11">
        <v>187449.00865672552</v>
      </c>
      <c r="V27" s="11">
        <v>196383.04120811369</v>
      </c>
      <c r="W27" s="11">
        <v>204277.77890083133</v>
      </c>
      <c r="X27" s="11">
        <v>214825.04245986461</v>
      </c>
      <c r="Y27" s="11">
        <v>228142.25025000834</v>
      </c>
      <c r="Z27" s="11">
        <v>293798.09616633464</v>
      </c>
      <c r="AA27" s="11">
        <v>279119.12942065205</v>
      </c>
      <c r="AB27" s="11">
        <v>298574.36831426522</v>
      </c>
      <c r="AC27" s="11">
        <v>308326.42140250752</v>
      </c>
      <c r="AD27" s="11">
        <v>328173.01110569161</v>
      </c>
      <c r="AE27" s="11">
        <v>362396.69353723974</v>
      </c>
      <c r="AF27" s="11">
        <v>214787.99081843282</v>
      </c>
      <c r="AG27" s="11">
        <v>245932.26587635622</v>
      </c>
      <c r="AH27" s="11">
        <v>294867.24385628087</v>
      </c>
      <c r="AI27" s="11">
        <v>308869.14472193347</v>
      </c>
      <c r="AJ27" s="11">
        <v>323730.82437559054</v>
      </c>
      <c r="AK27" s="11">
        <v>337686.01891119924</v>
      </c>
      <c r="AL27" s="11">
        <v>352768.22209857509</v>
      </c>
    </row>
    <row r="28" spans="1:38" x14ac:dyDescent="0.2">
      <c r="A28" s="9" t="s">
        <v>38</v>
      </c>
      <c r="B28" s="10" t="s">
        <v>39</v>
      </c>
      <c r="C28" s="11">
        <v>64829.580029022203</v>
      </c>
      <c r="D28" s="11">
        <v>71689.671111881107</v>
      </c>
      <c r="E28" s="11">
        <v>78656.849826342077</v>
      </c>
      <c r="F28" s="11">
        <v>87663.679112147569</v>
      </c>
      <c r="G28" s="11">
        <v>97214.601345354313</v>
      </c>
      <c r="H28" s="11">
        <v>112059.43839261147</v>
      </c>
      <c r="I28" s="11">
        <v>128381.03726425121</v>
      </c>
      <c r="J28" s="11">
        <v>147846.75309352734</v>
      </c>
      <c r="K28" s="11">
        <v>171589.17017996442</v>
      </c>
      <c r="L28" s="11">
        <v>177235.43430265877</v>
      </c>
      <c r="M28" s="11">
        <v>186529.85045295625</v>
      </c>
      <c r="N28" s="11">
        <v>196218.14632924931</v>
      </c>
      <c r="O28" s="11">
        <v>194887.41408403942</v>
      </c>
      <c r="P28" s="11">
        <v>203117.94352574271</v>
      </c>
      <c r="Q28" s="11">
        <v>209826.43546412964</v>
      </c>
      <c r="R28" s="11">
        <v>222981.47283590803</v>
      </c>
      <c r="S28" s="11">
        <v>250433.75173064644</v>
      </c>
      <c r="T28" s="11">
        <v>262814.24114485586</v>
      </c>
      <c r="U28" s="11">
        <v>261398.50856777577</v>
      </c>
      <c r="V28" s="11">
        <v>267715.50930429349</v>
      </c>
      <c r="W28" s="11">
        <v>274533.93959076778</v>
      </c>
      <c r="X28" s="11">
        <v>285285.5914513187</v>
      </c>
      <c r="Y28" s="11">
        <v>361962.20861711365</v>
      </c>
      <c r="Z28" s="11">
        <v>358396.10041044891</v>
      </c>
      <c r="AA28" s="11">
        <v>360201.45534038567</v>
      </c>
      <c r="AB28" s="11">
        <v>384359.45193923102</v>
      </c>
      <c r="AC28" s="11">
        <v>420612.47926066164</v>
      </c>
      <c r="AD28" s="11">
        <v>495310.19431385701</v>
      </c>
      <c r="AE28" s="11">
        <v>491364.391186847</v>
      </c>
      <c r="AF28" s="11">
        <v>440425.63169685839</v>
      </c>
      <c r="AG28" s="11">
        <v>486936.80816082458</v>
      </c>
      <c r="AH28" s="11">
        <v>480259.66733261239</v>
      </c>
      <c r="AI28" s="11">
        <v>489864.86067926465</v>
      </c>
      <c r="AJ28" s="11">
        <v>492804.04984334012</v>
      </c>
      <c r="AK28" s="11">
        <v>498495.12848093489</v>
      </c>
      <c r="AL28" s="11">
        <v>504841.41295944242</v>
      </c>
    </row>
    <row r="29" spans="1:38" x14ac:dyDescent="0.2">
      <c r="A29" s="9" t="s">
        <v>40</v>
      </c>
      <c r="B29" s="10" t="s">
        <v>41</v>
      </c>
      <c r="C29" s="11">
        <v>93283.661740521726</v>
      </c>
      <c r="D29" s="11">
        <v>106924.55178556574</v>
      </c>
      <c r="E29" s="11">
        <v>126363.419695663</v>
      </c>
      <c r="F29" s="11">
        <v>151912.26734986011</v>
      </c>
      <c r="G29" s="11">
        <v>163489.90529998226</v>
      </c>
      <c r="H29" s="11">
        <v>180138.92236721251</v>
      </c>
      <c r="I29" s="11">
        <v>201356.38225601183</v>
      </c>
      <c r="J29" s="11">
        <v>220399.62714532658</v>
      </c>
      <c r="K29" s="11">
        <v>234818.75089871811</v>
      </c>
      <c r="L29" s="11">
        <v>240941.78918195862</v>
      </c>
      <c r="M29" s="11">
        <v>247159.20438935902</v>
      </c>
      <c r="N29" s="11">
        <v>252858.75720162442</v>
      </c>
      <c r="O29" s="11">
        <v>253153.27412209715</v>
      </c>
      <c r="P29" s="11">
        <v>256904.83350036023</v>
      </c>
      <c r="Q29" s="11">
        <v>260818.00792423764</v>
      </c>
      <c r="R29" s="11">
        <v>273858.90832044953</v>
      </c>
      <c r="S29" s="11">
        <v>287551.85373647203</v>
      </c>
      <c r="T29" s="11">
        <v>299053.92788593093</v>
      </c>
      <c r="U29" s="11">
        <v>304264.52188794233</v>
      </c>
      <c r="V29" s="11">
        <v>310349.81232570123</v>
      </c>
      <c r="W29" s="11">
        <v>343712.41715071414</v>
      </c>
      <c r="X29" s="11">
        <v>354269.77612943988</v>
      </c>
      <c r="Y29" s="11">
        <v>360284.58746143384</v>
      </c>
      <c r="Z29" s="11">
        <v>379751.35390554724</v>
      </c>
      <c r="AA29" s="11">
        <v>400711.41368670639</v>
      </c>
      <c r="AB29" s="11">
        <v>420345.63675475819</v>
      </c>
      <c r="AC29" s="11">
        <v>431681.21850252384</v>
      </c>
      <c r="AD29" s="11">
        <v>455633.333627065</v>
      </c>
      <c r="AE29" s="11">
        <v>458836.42396650073</v>
      </c>
      <c r="AF29" s="11">
        <v>419362.56517709978</v>
      </c>
      <c r="AG29" s="11">
        <v>437037.05136038485</v>
      </c>
      <c r="AH29" s="11">
        <v>443001.36796943675</v>
      </c>
      <c r="AI29" s="11">
        <v>443798.77043178177</v>
      </c>
      <c r="AJ29" s="11">
        <v>446017.7642839406</v>
      </c>
      <c r="AK29" s="11">
        <v>452238.98068136582</v>
      </c>
      <c r="AL29" s="11">
        <v>459081.75698519475</v>
      </c>
    </row>
    <row r="30" spans="1:38" ht="18.75" customHeight="1" x14ac:dyDescent="0.2">
      <c r="A30" s="12"/>
      <c r="B30" s="13" t="s">
        <v>72</v>
      </c>
      <c r="C30" s="12">
        <v>10096372.137634115</v>
      </c>
      <c r="D30" s="12">
        <v>10951713.189043084</v>
      </c>
      <c r="E30" s="12">
        <v>11634784.007468544</v>
      </c>
      <c r="F30" s="12">
        <v>12149689.093869908</v>
      </c>
      <c r="G30" s="12">
        <v>12658678.801215779</v>
      </c>
      <c r="H30" s="12">
        <v>12717295.690945763</v>
      </c>
      <c r="I30" s="12">
        <v>13432316.544651207</v>
      </c>
      <c r="J30" s="12">
        <v>14366120.249883363</v>
      </c>
      <c r="K30" s="12">
        <v>15044791.476991359</v>
      </c>
      <c r="L30" s="12">
        <v>15614402.785059916</v>
      </c>
      <c r="M30" s="12">
        <v>16161066.987714149</v>
      </c>
      <c r="N30" s="12">
        <v>16723495.156314122</v>
      </c>
      <c r="O30" s="12">
        <v>17451890.22693165</v>
      </c>
      <c r="P30" s="12">
        <v>18260848.788901754</v>
      </c>
      <c r="Q30" s="12">
        <v>19023369.874235176</v>
      </c>
      <c r="R30" s="12">
        <v>20426977.970817167</v>
      </c>
      <c r="S30" s="12">
        <v>22017630.339732409</v>
      </c>
      <c r="T30" s="12">
        <v>23079494.749068271</v>
      </c>
      <c r="U30" s="12">
        <v>23028125.739879806</v>
      </c>
      <c r="V30" s="12">
        <v>24269432.407871682</v>
      </c>
      <c r="W30" s="12">
        <v>25280269.378846012</v>
      </c>
      <c r="X30" s="12">
        <v>26576282.54439605</v>
      </c>
      <c r="Y30" s="12">
        <v>27238738.37031341</v>
      </c>
      <c r="Z30" s="12">
        <v>28225383.159130305</v>
      </c>
      <c r="AA30" s="12">
        <v>29233409.149092291</v>
      </c>
      <c r="AB30" s="12">
        <v>30404270.914146144</v>
      </c>
      <c r="AC30" s="12">
        <v>31718871.592282992</v>
      </c>
      <c r="AD30" s="12">
        <v>32626007.185472991</v>
      </c>
      <c r="AE30" s="12">
        <v>33465388.215418994</v>
      </c>
      <c r="AF30" s="12">
        <v>32220430.827587325</v>
      </c>
      <c r="AG30" s="12">
        <v>34551965.032051556</v>
      </c>
      <c r="AH30" s="12">
        <v>36074755.442778856</v>
      </c>
      <c r="AI30" s="12">
        <v>37918745.923371762</v>
      </c>
      <c r="AJ30" s="12">
        <v>39531407.205387808</v>
      </c>
      <c r="AK30" s="12">
        <v>41075101.740361042</v>
      </c>
      <c r="AL30" s="12">
        <v>42480548.63080845</v>
      </c>
    </row>
    <row r="31" spans="1:38" ht="18.75" customHeight="1" x14ac:dyDescent="0.2">
      <c r="A31" s="12"/>
      <c r="B31" s="14" t="s">
        <v>73</v>
      </c>
      <c r="C31" s="12">
        <v>727907.27395961911</v>
      </c>
      <c r="D31" s="12">
        <v>856877.85445829353</v>
      </c>
      <c r="E31" s="12">
        <v>993673.44228833145</v>
      </c>
      <c r="F31" s="12">
        <v>1049185.3442575587</v>
      </c>
      <c r="G31" s="12">
        <v>1088625.3156199581</v>
      </c>
      <c r="H31" s="12">
        <v>1208451.0273114748</v>
      </c>
      <c r="I31" s="12">
        <v>1256619.9589465586</v>
      </c>
      <c r="J31" s="12">
        <v>1373152.6421115776</v>
      </c>
      <c r="K31" s="12">
        <v>1355340.6695658099</v>
      </c>
      <c r="L31" s="12">
        <v>1419173.5650584828</v>
      </c>
      <c r="M31" s="12">
        <v>1467374.8536375123</v>
      </c>
      <c r="N31" s="12">
        <v>1508883.8582022546</v>
      </c>
      <c r="O31" s="12">
        <v>1568545.7864750179</v>
      </c>
      <c r="P31" s="12">
        <v>1605349.0763884853</v>
      </c>
      <c r="Q31" s="12">
        <v>1637574.1658975382</v>
      </c>
      <c r="R31" s="12">
        <v>1749323.0817106764</v>
      </c>
      <c r="S31" s="12">
        <v>1962969.7675165839</v>
      </c>
      <c r="T31" s="12">
        <v>2041379.3122386411</v>
      </c>
      <c r="U31" s="12">
        <v>1904548.5164166547</v>
      </c>
      <c r="V31" s="12">
        <v>2000371.6568733107</v>
      </c>
      <c r="W31" s="12">
        <v>2141182.0001573898</v>
      </c>
      <c r="X31" s="12">
        <v>2190403.0840911148</v>
      </c>
      <c r="Y31" s="12">
        <v>2245553.4953874582</v>
      </c>
      <c r="Z31" s="12">
        <v>2305223.9764068038</v>
      </c>
      <c r="AA31" s="12">
        <v>2410536.10015884</v>
      </c>
      <c r="AB31" s="12">
        <v>2567189.4338123072</v>
      </c>
      <c r="AC31" s="12">
        <v>2624775.9053222486</v>
      </c>
      <c r="AD31" s="12">
        <v>2616037.2996663791</v>
      </c>
      <c r="AE31" s="12">
        <v>2627618.6568323974</v>
      </c>
      <c r="AF31" s="12">
        <v>2332341.9095044937</v>
      </c>
      <c r="AG31" s="12">
        <v>2732369.707392808</v>
      </c>
      <c r="AH31" s="12">
        <v>2902380.1142133768</v>
      </c>
      <c r="AI31" s="12">
        <v>3050862.2364136092</v>
      </c>
      <c r="AJ31" s="12">
        <v>3207504.3157892614</v>
      </c>
      <c r="AK31" s="12">
        <v>3295283.7916641631</v>
      </c>
      <c r="AL31" s="12">
        <v>3421678.378367004</v>
      </c>
    </row>
    <row r="32" spans="1:38" ht="18.75" customHeight="1" x14ac:dyDescent="0.2">
      <c r="A32" s="12"/>
      <c r="B32" s="14" t="s">
        <v>67</v>
      </c>
      <c r="C32" s="12">
        <v>10804736.368336458</v>
      </c>
      <c r="D32" s="12">
        <v>11798891.369576212</v>
      </c>
      <c r="E32" s="12">
        <v>12636281.254275709</v>
      </c>
      <c r="F32" s="12">
        <v>13207318.38992797</v>
      </c>
      <c r="G32" s="12">
        <v>13755944.194093509</v>
      </c>
      <c r="H32" s="12">
        <v>13941712.648108466</v>
      </c>
      <c r="I32" s="12">
        <v>14705183.944752432</v>
      </c>
      <c r="J32" s="12">
        <v>15757385.233130753</v>
      </c>
      <c r="K32" s="12">
        <v>16421529.266189924</v>
      </c>
      <c r="L32" s="12">
        <v>17056831.939455837</v>
      </c>
      <c r="M32" s="12">
        <v>17652314.921118505</v>
      </c>
      <c r="N32" s="12">
        <v>18255472.702012293</v>
      </c>
      <c r="O32" s="12">
        <v>19043594.2939789</v>
      </c>
      <c r="P32" s="12">
        <v>19886197.090342574</v>
      </c>
      <c r="Q32" s="12">
        <v>20677004.801936936</v>
      </c>
      <c r="R32" s="12">
        <v>22191945.968265627</v>
      </c>
      <c r="S32" s="12">
        <v>24015043.619258419</v>
      </c>
      <c r="T32" s="12">
        <v>25152918.382949717</v>
      </c>
      <c r="U32" s="12">
        <v>24933218.722533341</v>
      </c>
      <c r="V32" s="12">
        <v>26269724.898184322</v>
      </c>
      <c r="W32" s="12">
        <v>27426422.717309866</v>
      </c>
      <c r="X32" s="12">
        <v>28765543.151318964</v>
      </c>
      <c r="Y32" s="12">
        <v>29483176.173827384</v>
      </c>
      <c r="Z32" s="12">
        <v>30527502.669288382</v>
      </c>
      <c r="AA32" s="12">
        <v>31642391.784262046</v>
      </c>
      <c r="AB32" s="12">
        <v>32972740.219468109</v>
      </c>
      <c r="AC32" s="12">
        <v>34343647.497605242</v>
      </c>
      <c r="AD32" s="12">
        <v>35242044.485139377</v>
      </c>
      <c r="AE32" s="12">
        <v>36094025.075266488</v>
      </c>
      <c r="AF32" s="12">
        <v>34551599.49487596</v>
      </c>
      <c r="AG32" s="12">
        <v>37293532.283472218</v>
      </c>
      <c r="AH32" s="12">
        <v>38990944.33968579</v>
      </c>
      <c r="AI32" s="12">
        <v>40984130.936017677</v>
      </c>
      <c r="AJ32" s="12">
        <v>42755147.159722887</v>
      </c>
      <c r="AK32" s="12">
        <v>44385031.002857946</v>
      </c>
      <c r="AL32" s="12">
        <v>45917994.146158636</v>
      </c>
    </row>
    <row r="34" spans="1:35" x14ac:dyDescent="0.2">
      <c r="A34" s="17" t="s">
        <v>83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 ht="31.5" customHeight="1" x14ac:dyDescent="0.2">
      <c r="A35" s="17" t="s">
        <v>84</v>
      </c>
      <c r="B35" s="17"/>
      <c r="C35" s="23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5" x14ac:dyDescent="0.2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8" spans="1:35" x14ac:dyDescent="0.2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</sheetData>
  <mergeCells count="2">
    <mergeCell ref="A35:B35"/>
    <mergeCell ref="A34:B34"/>
  </mergeCells>
  <phoneticPr fontId="3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46AB-1DD0-4380-89A5-3DC9F3E11176}">
  <sheetPr>
    <tabColor theme="6" tint="-0.249977111117893"/>
  </sheetPr>
  <dimension ref="A1:AK59"/>
  <sheetViews>
    <sheetView showGridLines="0" workbookViewId="0">
      <pane xSplit="1" ySplit="8" topLeftCell="Z9" activePane="bottomRight" state="frozen"/>
      <selection pane="topRight"/>
      <selection pane="bottomLeft"/>
      <selection pane="bottomRight" activeCell="A58" sqref="A58:B58"/>
    </sheetView>
  </sheetViews>
  <sheetFormatPr baseColWidth="10" defaultRowHeight="12.75" x14ac:dyDescent="0.2"/>
  <cols>
    <col min="1" max="1" width="105.7109375" style="3" customWidth="1"/>
    <col min="2" max="2" width="11.42578125" style="3"/>
    <col min="3" max="27" width="12" style="3" bestFit="1" customWidth="1"/>
    <col min="28" max="34" width="12.140625" style="3" bestFit="1" customWidth="1"/>
    <col min="35" max="16384" width="11.42578125" style="3"/>
  </cols>
  <sheetData>
    <row r="1" spans="1:37" x14ac:dyDescent="0.2">
      <c r="A1" s="2"/>
    </row>
    <row r="2" spans="1:37" x14ac:dyDescent="0.2">
      <c r="A2" s="2"/>
    </row>
    <row r="3" spans="1:37" x14ac:dyDescent="0.2">
      <c r="A3" s="2"/>
    </row>
    <row r="4" spans="1:37" ht="7.5" customHeight="1" x14ac:dyDescent="0.2">
      <c r="A4" s="2"/>
    </row>
    <row r="5" spans="1:37" x14ac:dyDescent="0.2">
      <c r="A5" s="4" t="s">
        <v>94</v>
      </c>
    </row>
    <row r="6" spans="1:37" x14ac:dyDescent="0.2">
      <c r="A6" s="5" t="s">
        <v>71</v>
      </c>
    </row>
    <row r="7" spans="1:37" ht="5.25" customHeight="1" x14ac:dyDescent="0.2"/>
    <row r="8" spans="1:37" ht="15" thickBot="1" x14ac:dyDescent="0.25">
      <c r="A8" s="27" t="s">
        <v>54</v>
      </c>
      <c r="B8" s="8">
        <v>1991</v>
      </c>
      <c r="C8" s="8">
        <v>1992</v>
      </c>
      <c r="D8" s="8">
        <v>1993</v>
      </c>
      <c r="E8" s="8">
        <v>1994</v>
      </c>
      <c r="F8" s="8">
        <v>1995</v>
      </c>
      <c r="G8" s="8">
        <v>1996</v>
      </c>
      <c r="H8" s="8">
        <v>1997</v>
      </c>
      <c r="I8" s="8">
        <v>1998</v>
      </c>
      <c r="J8" s="8">
        <v>1999</v>
      </c>
      <c r="K8" s="8">
        <v>2000</v>
      </c>
      <c r="L8" s="8">
        <v>2001</v>
      </c>
      <c r="M8" s="8">
        <v>2002</v>
      </c>
      <c r="N8" s="8">
        <v>2003</v>
      </c>
      <c r="O8" s="8">
        <v>2004</v>
      </c>
      <c r="P8" s="8">
        <v>2005</v>
      </c>
      <c r="Q8" s="8">
        <v>2006</v>
      </c>
      <c r="R8" s="8">
        <v>2007</v>
      </c>
      <c r="S8" s="8">
        <v>2008</v>
      </c>
      <c r="T8" s="8">
        <v>2009</v>
      </c>
      <c r="U8" s="8">
        <v>2010</v>
      </c>
      <c r="V8" s="8">
        <v>2011</v>
      </c>
      <c r="W8" s="8">
        <v>2012</v>
      </c>
      <c r="X8" s="8">
        <v>2013</v>
      </c>
      <c r="Y8" s="8">
        <v>2014</v>
      </c>
      <c r="Z8" s="8">
        <v>2015</v>
      </c>
      <c r="AA8" s="8">
        <v>2016</v>
      </c>
      <c r="AB8" s="8">
        <v>2017</v>
      </c>
      <c r="AC8" s="8">
        <v>2018</v>
      </c>
      <c r="AD8" s="8">
        <v>2019</v>
      </c>
      <c r="AE8" s="8">
        <v>2020</v>
      </c>
      <c r="AF8" s="8">
        <v>2021</v>
      </c>
      <c r="AG8" s="8" t="s">
        <v>78</v>
      </c>
      <c r="AH8" s="8" t="s">
        <v>79</v>
      </c>
      <c r="AI8" s="8" t="s">
        <v>80</v>
      </c>
      <c r="AJ8" s="8" t="s">
        <v>81</v>
      </c>
      <c r="AK8" s="8" t="s">
        <v>82</v>
      </c>
    </row>
    <row r="9" spans="1:37" ht="13.5" thickTop="1" x14ac:dyDescent="0.2">
      <c r="A9" s="13" t="s">
        <v>44</v>
      </c>
      <c r="B9" s="19"/>
      <c r="C9" s="38">
        <f>+'Gasto - Volumen'!C9/'Gasto - Volumen'!B9*100-100</f>
        <v>11.727646382697671</v>
      </c>
      <c r="D9" s="38">
        <f>+'Gasto - Volumen'!D9/'Gasto - Volumen'!C9*100-100</f>
        <v>9.5075445795355762</v>
      </c>
      <c r="E9" s="38">
        <f>+'Gasto - Volumen'!E9/'Gasto - Volumen'!D9*100-100</f>
        <v>4.7806560026214129</v>
      </c>
      <c r="F9" s="38">
        <f>+'Gasto - Volumen'!F9/'Gasto - Volumen'!E9*100-100</f>
        <v>1.5141121517524283</v>
      </c>
      <c r="G9" s="38">
        <f>+'Gasto - Volumen'!G9/'Gasto - Volumen'!F9*100-100</f>
        <v>0.26387937819296781</v>
      </c>
      <c r="H9" s="38">
        <f>+'Gasto - Volumen'!H9/'Gasto - Volumen'!G9*100-100</f>
        <v>8.2659974106495042</v>
      </c>
      <c r="I9" s="38">
        <f>+'Gasto - Volumen'!I9/'Gasto - Volumen'!H9*100-100</f>
        <v>8.2865278024143691</v>
      </c>
      <c r="J9" s="38">
        <f>+'Gasto - Volumen'!J9/'Gasto - Volumen'!I9*100-100</f>
        <v>0.46430880175125822</v>
      </c>
      <c r="K9" s="38">
        <f>+'Gasto - Volumen'!K9/'Gasto - Volumen'!J9*100-100</f>
        <v>1.134699985379811</v>
      </c>
      <c r="L9" s="38">
        <f>+'Gasto - Volumen'!L9/'Gasto - Volumen'!K9*100-100</f>
        <v>2.746634383052708</v>
      </c>
      <c r="M9" s="38">
        <f>+'Gasto - Volumen'!M9/'Gasto - Volumen'!L9*100-100</f>
        <v>4.8120940000963515</v>
      </c>
      <c r="N9" s="38">
        <f>+'Gasto - Volumen'!N9/'Gasto - Volumen'!M9*100-100</f>
        <v>3.8878386473079019</v>
      </c>
      <c r="O9" s="38">
        <f>+'Gasto - Volumen'!O9/'Gasto - Volumen'!N9*100-100</f>
        <v>2.2100627447820358</v>
      </c>
      <c r="P9" s="38">
        <f>+'Gasto - Volumen'!P9/'Gasto - Volumen'!O9*100-100</f>
        <v>4.3922150764825716</v>
      </c>
      <c r="Q9" s="38">
        <f>+'Gasto - Volumen'!Q9/'Gasto - Volumen'!P9*100-100</f>
        <v>7.2419464656714894</v>
      </c>
      <c r="R9" s="38">
        <f>+'Gasto - Volumen'!R9/'Gasto - Volumen'!Q9*100-100</f>
        <v>9.3498997216039754</v>
      </c>
      <c r="S9" s="38">
        <f>+'Gasto - Volumen'!S9/'Gasto - Volumen'!R9*100-100</f>
        <v>6.5639697822571037</v>
      </c>
      <c r="T9" s="38">
        <f>+'Gasto - Volumen'!T9/'Gasto - Volumen'!S9*100-100</f>
        <v>-5.9815972181318244</v>
      </c>
      <c r="U9" s="38">
        <f>+'Gasto - Volumen'!U9/'Gasto - Volumen'!T9*100-100</f>
        <v>8.6652048827643284</v>
      </c>
      <c r="V9" s="38">
        <f>+'Gasto - Volumen'!V9/'Gasto - Volumen'!U9*100-100</f>
        <v>5.6849165393808363</v>
      </c>
      <c r="W9" s="38">
        <f>+'Gasto - Volumen'!W9/'Gasto - Volumen'!V9*100-100</f>
        <v>5.6953688683314567</v>
      </c>
      <c r="X9" s="38">
        <f>+'Gasto - Volumen'!X9/'Gasto - Volumen'!W9*100-100</f>
        <v>1.9678093748266576</v>
      </c>
      <c r="Y9" s="38">
        <f>+'Gasto - Volumen'!Y9/'Gasto - Volumen'!X9*100-100</f>
        <v>3.6086262625217387</v>
      </c>
      <c r="Z9" s="38">
        <f>+'Gasto - Volumen'!Z9/'Gasto - Volumen'!Y9*100-100</f>
        <v>4.1651393640346015</v>
      </c>
      <c r="AA9" s="38">
        <f>+'Gasto - Volumen'!AA9/'Gasto - Volumen'!Z9*100-100</f>
        <v>4.0975907200401878</v>
      </c>
      <c r="AB9" s="38">
        <f>+'Gasto - Volumen'!AB9/'Gasto - Volumen'!AA9*100-100</f>
        <v>3.5454987017751165</v>
      </c>
      <c r="AC9" s="38">
        <f>+'Gasto - Volumen'!AC9/'Gasto - Volumen'!AB9*100-100</f>
        <v>1.9450527147389778</v>
      </c>
      <c r="AD9" s="38">
        <f>+'Gasto - Volumen'!AD9/'Gasto - Volumen'!AC9*100-100</f>
        <v>0.21801088113200251</v>
      </c>
      <c r="AE9" s="38">
        <f>+'Gasto - Volumen'!AE9/'Gasto - Volumen'!AD9*100-100</f>
        <v>-4.8274623066268418</v>
      </c>
      <c r="AF9" s="38">
        <f>+'Gasto - Volumen'!AF9/'Gasto - Volumen'!AE9*100-100</f>
        <v>8.6016152104078998</v>
      </c>
      <c r="AG9" s="38">
        <f>+'Gasto - Volumen'!AG9/'Gasto - Volumen'!AF9*100-100</f>
        <v>0.67838268375915334</v>
      </c>
      <c r="AH9" s="38">
        <f>+'Gasto - Volumen'!AH9/'Gasto - Volumen'!AG9*100-100</f>
        <v>3.0339383121185506</v>
      </c>
      <c r="AI9" s="38">
        <f>+'Gasto - Volumen'!AI9/'Gasto - Volumen'!AH9*100-100</f>
        <v>4.318594087953727</v>
      </c>
      <c r="AJ9" s="38">
        <f>+'Gasto - Volumen'!AJ9/'Gasto - Volumen'!AI9*100-100</f>
        <v>3.7469931253976512</v>
      </c>
      <c r="AK9" s="38">
        <f>+'Gasto - Volumen'!AK9/'Gasto - Volumen'!AJ9*100-100</f>
        <v>4.6605822914374642</v>
      </c>
    </row>
    <row r="10" spans="1:37" x14ac:dyDescent="0.2">
      <c r="A10" s="10" t="s">
        <v>45</v>
      </c>
      <c r="B10" s="11"/>
      <c r="C10" s="39">
        <f>+'Gasto - Volumen'!C10/'Gasto - Volumen'!B10*100-100</f>
        <v>9.6388111723583023</v>
      </c>
      <c r="D10" s="39">
        <f>+'Gasto - Volumen'!D10/'Gasto - Volumen'!C10*100-100</f>
        <v>9.5001911170512727</v>
      </c>
      <c r="E10" s="39">
        <f>+'Gasto - Volumen'!E10/'Gasto - Volumen'!D10*100-100</f>
        <v>5.1684458277359937</v>
      </c>
      <c r="F10" s="39">
        <f>+'Gasto - Volumen'!F10/'Gasto - Volumen'!E10*100-100</f>
        <v>2.2146278403363056</v>
      </c>
      <c r="G10" s="39">
        <f>+'Gasto - Volumen'!G10/'Gasto - Volumen'!F10*100-100</f>
        <v>1.732091434245703</v>
      </c>
      <c r="H10" s="39">
        <f>+'Gasto - Volumen'!H10/'Gasto - Volumen'!G10*100-100</f>
        <v>4.8045692400843052</v>
      </c>
      <c r="I10" s="39">
        <f>+'Gasto - Volumen'!I10/'Gasto - Volumen'!H10*100-100</f>
        <v>4.5403535970051081</v>
      </c>
      <c r="J10" s="39">
        <f>+'Gasto - Volumen'!J10/'Gasto - Volumen'!I10*100-100</f>
        <v>1.7438109472244463</v>
      </c>
      <c r="K10" s="39">
        <f>+'Gasto - Volumen'!K10/'Gasto - Volumen'!J10*100-100</f>
        <v>0.9651293898853055</v>
      </c>
      <c r="L10" s="39">
        <f>+'Gasto - Volumen'!L10/'Gasto - Volumen'!K10*100-100</f>
        <v>2.351103025689568</v>
      </c>
      <c r="M10" s="39">
        <f>+'Gasto - Volumen'!M10/'Gasto - Volumen'!L10*100-100</f>
        <v>5.5305254617039594</v>
      </c>
      <c r="N10" s="39">
        <f>+'Gasto - Volumen'!N10/'Gasto - Volumen'!M10*100-100</f>
        <v>4.868337442126176</v>
      </c>
      <c r="O10" s="39">
        <f>+'Gasto - Volumen'!O10/'Gasto - Volumen'!N10*100-100</f>
        <v>2.5542401443699845</v>
      </c>
      <c r="P10" s="39">
        <f>+'Gasto - Volumen'!P10/'Gasto - Volumen'!O10*100-100</f>
        <v>4.8157930608417843</v>
      </c>
      <c r="Q10" s="39">
        <f>+'Gasto - Volumen'!Q10/'Gasto - Volumen'!P10*100-100</f>
        <v>5.1588025730306555</v>
      </c>
      <c r="R10" s="39">
        <f>+'Gasto - Volumen'!R10/'Gasto - Volumen'!Q10*100-100</f>
        <v>7.6724240719465229</v>
      </c>
      <c r="S10" s="39">
        <f>+'Gasto - Volumen'!S10/'Gasto - Volumen'!R10*100-100</f>
        <v>5.9517975787886996</v>
      </c>
      <c r="T10" s="39">
        <f>+'Gasto - Volumen'!T10/'Gasto - Volumen'!S10*100-100</f>
        <v>0.2728516257237743</v>
      </c>
      <c r="U10" s="39">
        <f>+'Gasto - Volumen'!U10/'Gasto - Volumen'!T10*100-100</f>
        <v>5.8904540501031164</v>
      </c>
      <c r="V10" s="39">
        <f>+'Gasto - Volumen'!V10/'Gasto - Volumen'!U10*100-100</f>
        <v>6.8378179334753355</v>
      </c>
      <c r="W10" s="39">
        <f>+'Gasto - Volumen'!W10/'Gasto - Volumen'!V10*100-100</f>
        <v>7.2549272127107258</v>
      </c>
      <c r="X10" s="39">
        <f>+'Gasto - Volumen'!X10/'Gasto - Volumen'!W10*100-100</f>
        <v>1.9070560596782258</v>
      </c>
      <c r="Y10" s="39">
        <f>+'Gasto - Volumen'!Y10/'Gasto - Volumen'!X10*100-100</f>
        <v>4.8204731419202886</v>
      </c>
      <c r="Z10" s="39">
        <f>+'Gasto - Volumen'!Z10/'Gasto - Volumen'!Y10*100-100</f>
        <v>4.6755847558489307</v>
      </c>
      <c r="AA10" s="39">
        <f>+'Gasto - Volumen'!AA10/'Gasto - Volumen'!Z10*100-100</f>
        <v>3.7536385614312309</v>
      </c>
      <c r="AB10" s="39">
        <f>+'Gasto - Volumen'!AB10/'Gasto - Volumen'!AA10*100-100</f>
        <v>5.5546128013906468</v>
      </c>
      <c r="AC10" s="39">
        <f>+'Gasto - Volumen'!AC10/'Gasto - Volumen'!AB10*100-100</f>
        <v>1.9491400827441367</v>
      </c>
      <c r="AD10" s="39">
        <f>+'Gasto - Volumen'!AD10/'Gasto - Volumen'!AC10*100-100</f>
        <v>1.6914138228313504</v>
      </c>
      <c r="AE10" s="39">
        <f>+'Gasto - Volumen'!AE10/'Gasto - Volumen'!AD10*100-100</f>
        <v>-6.9369271846006626</v>
      </c>
      <c r="AF10" s="39">
        <f>+'Gasto - Volumen'!AF10/'Gasto - Volumen'!AE10*100-100</f>
        <v>8.3449966906291593</v>
      </c>
      <c r="AG10" s="39">
        <f>+'Gasto - Volumen'!AG10/'Gasto - Volumen'!AF10*100-100</f>
        <v>2.5879230414686845</v>
      </c>
      <c r="AH10" s="39">
        <f>+'Gasto - Volumen'!AH10/'Gasto - Volumen'!AG10*100-100</f>
        <v>4.9998526142885282</v>
      </c>
      <c r="AI10" s="39">
        <f>+'Gasto - Volumen'!AI10/'Gasto - Volumen'!AH10*100-100</f>
        <v>3.9535807868819006</v>
      </c>
      <c r="AJ10" s="39">
        <f>+'Gasto - Volumen'!AJ10/'Gasto - Volumen'!AI10*100-100</f>
        <v>3.4824629869598454</v>
      </c>
      <c r="AK10" s="39">
        <f>+'Gasto - Volumen'!AK10/'Gasto - Volumen'!AJ10*100-100</f>
        <v>4.1459733309288964</v>
      </c>
    </row>
    <row r="11" spans="1:37" x14ac:dyDescent="0.2">
      <c r="A11" s="10" t="s">
        <v>46</v>
      </c>
      <c r="B11" s="11"/>
      <c r="C11" s="39">
        <f>+'Gasto - Volumen'!C11/'Gasto - Volumen'!B11*100-100</f>
        <v>3.2582367493280628</v>
      </c>
      <c r="D11" s="39">
        <f>+'Gasto - Volumen'!D11/'Gasto - Volumen'!C11*100-100</f>
        <v>5.4306407529446545</v>
      </c>
      <c r="E11" s="39">
        <f>+'Gasto - Volumen'!E11/'Gasto - Volumen'!D11*100-100</f>
        <v>2.0525501325853384</v>
      </c>
      <c r="F11" s="39">
        <f>+'Gasto - Volumen'!F11/'Gasto - Volumen'!E11*100-100</f>
        <v>-0.40088195276527472</v>
      </c>
      <c r="G11" s="39">
        <f>+'Gasto - Volumen'!G11/'Gasto - Volumen'!F11*100-100</f>
        <v>0.838960981230926</v>
      </c>
      <c r="H11" s="39">
        <f>+'Gasto - Volumen'!H11/'Gasto - Volumen'!G11*100-100</f>
        <v>4.1013904452398009</v>
      </c>
      <c r="I11" s="39">
        <f>+'Gasto - Volumen'!I11/'Gasto - Volumen'!H11*100-100</f>
        <v>1.9504924938675998</v>
      </c>
      <c r="J11" s="39">
        <f>+'Gasto - Volumen'!J11/'Gasto - Volumen'!I11*100-100</f>
        <v>1.889388009106213</v>
      </c>
      <c r="K11" s="39">
        <f>+'Gasto - Volumen'!K11/'Gasto - Volumen'!J11*100-100</f>
        <v>2.2194191751632104</v>
      </c>
      <c r="L11" s="39">
        <f>+'Gasto - Volumen'!L11/'Gasto - Volumen'!K11*100-100</f>
        <v>4.3950643130782083</v>
      </c>
      <c r="M11" s="39">
        <f>+'Gasto - Volumen'!M11/'Gasto - Volumen'!L11*100-100</f>
        <v>2.1533584625932747</v>
      </c>
      <c r="N11" s="39">
        <f>+'Gasto - Volumen'!N11/'Gasto - Volumen'!M11*100-100</f>
        <v>1.914292697397272</v>
      </c>
      <c r="O11" s="39">
        <f>+'Gasto - Volumen'!O11/'Gasto - Volumen'!N11*100-100</f>
        <v>1.085616111543672</v>
      </c>
      <c r="P11" s="39">
        <f>+'Gasto - Volumen'!P11/'Gasto - Volumen'!O11*100-100</f>
        <v>1.0986910378494343</v>
      </c>
      <c r="Q11" s="39">
        <f>+'Gasto - Volumen'!Q11/'Gasto - Volumen'!P11*100-100</f>
        <v>3.1981105706158246</v>
      </c>
      <c r="R11" s="39">
        <f>+'Gasto - Volumen'!R11/'Gasto - Volumen'!Q11*100-100</f>
        <v>2.4870184075873425</v>
      </c>
      <c r="S11" s="39">
        <f>+'Gasto - Volumen'!S11/'Gasto - Volumen'!R11*100-100</f>
        <v>5.2380291989305903</v>
      </c>
      <c r="T11" s="39">
        <f>+'Gasto - Volumen'!T11/'Gasto - Volumen'!S11*100-100</f>
        <v>6.2136175162873712</v>
      </c>
      <c r="U11" s="39">
        <f>+'Gasto - Volumen'!U11/'Gasto - Volumen'!T11*100-100</f>
        <v>4.3247845268015794</v>
      </c>
      <c r="V11" s="39">
        <f>+'Gasto - Volumen'!V11/'Gasto - Volumen'!U11*100-100</f>
        <v>1.0623852393067921</v>
      </c>
      <c r="W11" s="39">
        <f>+'Gasto - Volumen'!W11/'Gasto - Volumen'!V11*100-100</f>
        <v>1.1224445699575796</v>
      </c>
      <c r="X11" s="39">
        <f>+'Gasto - Volumen'!X11/'Gasto - Volumen'!W11*100-100</f>
        <v>3.367892180855776</v>
      </c>
      <c r="Y11" s="39">
        <f>+'Gasto - Volumen'!Y11/'Gasto - Volumen'!X11*100-100</f>
        <v>2.942510597912289</v>
      </c>
      <c r="Z11" s="39">
        <f>+'Gasto - Volumen'!Z11/'Gasto - Volumen'!Y11*100-100</f>
        <v>2.3848728625707167</v>
      </c>
      <c r="AA11" s="39">
        <f>+'Gasto - Volumen'!AA11/'Gasto - Volumen'!Z11*100-100</f>
        <v>2.3430071911996606</v>
      </c>
      <c r="AB11" s="39">
        <f>+'Gasto - Volumen'!AB11/'Gasto - Volumen'!AA11*100-100</f>
        <v>1.9634426333936688</v>
      </c>
      <c r="AC11" s="39">
        <f>+'Gasto - Volumen'!AC11/'Gasto - Volumen'!AB11*100-100</f>
        <v>0.5618935007361614</v>
      </c>
      <c r="AD11" s="39">
        <f>+'Gasto - Volumen'!AD11/'Gasto - Volumen'!AC11*100-100</f>
        <v>5.8964293992090262</v>
      </c>
      <c r="AE11" s="39">
        <f>+'Gasto - Volumen'!AE11/'Gasto - Volumen'!AD11*100-100</f>
        <v>0.84217992844428124</v>
      </c>
      <c r="AF11" s="39">
        <f>+'Gasto - Volumen'!AF11/'Gasto - Volumen'!AE11*100-100</f>
        <v>1.6946480529774988</v>
      </c>
      <c r="AG11" s="39">
        <f>+'Gasto - Volumen'!AG11/'Gasto - Volumen'!AF11*100-100</f>
        <v>2.3851885884532891</v>
      </c>
      <c r="AH11" s="39">
        <f>+'Gasto - Volumen'!AH11/'Gasto - Volumen'!AG11*100-100</f>
        <v>9.588254407366037E-2</v>
      </c>
      <c r="AI11" s="39">
        <f>+'Gasto - Volumen'!AI11/'Gasto - Volumen'!AH11*100-100</f>
        <v>0.68788757180180937</v>
      </c>
      <c r="AJ11" s="39">
        <f>+'Gasto - Volumen'!AJ11/'Gasto - Volumen'!AI11*100-100</f>
        <v>1.5642172291165082</v>
      </c>
      <c r="AK11" s="39">
        <f>+'Gasto - Volumen'!AK11/'Gasto - Volumen'!AJ11*100-100</f>
        <v>1.012994449108362</v>
      </c>
    </row>
    <row r="12" spans="1:37" x14ac:dyDescent="0.2">
      <c r="A12" s="10" t="s">
        <v>47</v>
      </c>
      <c r="B12" s="11"/>
      <c r="C12" s="39">
        <f>+'Gasto - Volumen'!C12/'Gasto - Volumen'!B12*100-100</f>
        <v>28.730722914881738</v>
      </c>
      <c r="D12" s="39">
        <f>+'Gasto - Volumen'!D12/'Gasto - Volumen'!C12*100-100</f>
        <v>14.816113471791397</v>
      </c>
      <c r="E12" s="39">
        <f>+'Gasto - Volumen'!E12/'Gasto - Volumen'!D12*100-100</f>
        <v>3.6847081251495979</v>
      </c>
      <c r="F12" s="39">
        <f>+'Gasto - Volumen'!F12/'Gasto - Volumen'!E12*100-100</f>
        <v>5.674281582847712</v>
      </c>
      <c r="G12" s="39">
        <f>+'Gasto - Volumen'!G12/'Gasto - Volumen'!F12*100-100</f>
        <v>-5.6346635295041381</v>
      </c>
      <c r="H12" s="39">
        <f>+'Gasto - Volumen'!H12/'Gasto - Volumen'!G12*100-100</f>
        <v>18.347773228485622</v>
      </c>
      <c r="I12" s="39">
        <f>+'Gasto - Volumen'!I12/'Gasto - Volumen'!H12*100-100</f>
        <v>26.267546782476074</v>
      </c>
      <c r="J12" s="39">
        <f>+'Gasto - Volumen'!J12/'Gasto - Volumen'!I12*100-100</f>
        <v>-1.847371294492703</v>
      </c>
      <c r="K12" s="39">
        <f>+'Gasto - Volumen'!K12/'Gasto - Volumen'!J12*100-100</f>
        <v>-4.5771460605372738</v>
      </c>
      <c r="L12" s="39">
        <f>+'Gasto - Volumen'!L12/'Gasto - Volumen'!K12*100-100</f>
        <v>2.8250813754353317</v>
      </c>
      <c r="M12" s="39">
        <f>+'Gasto - Volumen'!M12/'Gasto - Volumen'!L12*100-100</f>
        <v>5.0188405298880383</v>
      </c>
      <c r="N12" s="39">
        <f>+'Gasto - Volumen'!N12/'Gasto - Volumen'!M12*100-100</f>
        <v>5.433304073186946</v>
      </c>
      <c r="O12" s="39">
        <f>+'Gasto - Volumen'!O12/'Gasto - Volumen'!N12*100-100</f>
        <v>1.035838829296523</v>
      </c>
      <c r="P12" s="39">
        <f>+'Gasto - Volumen'!P12/'Gasto - Volumen'!O12*100-100</f>
        <v>4.5878064079194729</v>
      </c>
      <c r="Q12" s="39">
        <f>+'Gasto - Volumen'!Q12/'Gasto - Volumen'!P12*100-100</f>
        <v>7.6750490101809703</v>
      </c>
      <c r="R12" s="39">
        <f>+'Gasto - Volumen'!R12/'Gasto - Volumen'!Q12*100-100</f>
        <v>18.984920220192535</v>
      </c>
      <c r="S12" s="39">
        <f>+'Gasto - Volumen'!S12/'Gasto - Volumen'!R12*100-100</f>
        <v>9.6885092029645961</v>
      </c>
      <c r="T12" s="39">
        <f>+'Gasto - Volumen'!T12/'Gasto - Volumen'!S12*100-100</f>
        <v>-12.618956690687483</v>
      </c>
      <c r="U12" s="39">
        <f>+'Gasto - Volumen'!U12/'Gasto - Volumen'!T12*100-100</f>
        <v>4.276021659040083</v>
      </c>
      <c r="V12" s="39">
        <f>+'Gasto - Volumen'!V12/'Gasto - Volumen'!U12*100-100</f>
        <v>3.2430578479566918</v>
      </c>
      <c r="W12" s="39">
        <f>+'Gasto - Volumen'!W12/'Gasto - Volumen'!V12*100-100</f>
        <v>8.5854731202018399</v>
      </c>
      <c r="X12" s="39">
        <f>+'Gasto - Volumen'!X12/'Gasto - Volumen'!W12*100-100</f>
        <v>4.8379293845739539</v>
      </c>
      <c r="Y12" s="39">
        <f>+'Gasto - Volumen'!Y12/'Gasto - Volumen'!X12*100-100</f>
        <v>3.8925418179618561</v>
      </c>
      <c r="Z12" s="39">
        <f>+'Gasto - Volumen'!Z12/'Gasto - Volumen'!Y12*100-100</f>
        <v>3.5406477521166408</v>
      </c>
      <c r="AA12" s="39">
        <f>+'Gasto - Volumen'!AA12/'Gasto - Volumen'!Z12*100-100</f>
        <v>5.9988665778866022</v>
      </c>
      <c r="AB12" s="39">
        <f>+'Gasto - Volumen'!AB12/'Gasto - Volumen'!AA12*100-100</f>
        <v>7.8501691466343004E-2</v>
      </c>
      <c r="AC12" s="39">
        <f>+'Gasto - Volumen'!AC12/'Gasto - Volumen'!AB12*100-100</f>
        <v>1.6123322591046048</v>
      </c>
      <c r="AD12" s="39">
        <f>+'Gasto - Volumen'!AD12/'Gasto - Volumen'!AC12*100-100</f>
        <v>-8.1650532447017383</v>
      </c>
      <c r="AE12" s="39">
        <f>+'Gasto - Volumen'!AE12/'Gasto - Volumen'!AD12*100-100</f>
        <v>-3.3702283335499601</v>
      </c>
      <c r="AF12" s="39">
        <f>+'Gasto - Volumen'!AF12/'Gasto - Volumen'!AE12*100-100</f>
        <v>7.8341908248629437</v>
      </c>
      <c r="AG12" s="39">
        <f>+'Gasto - Volumen'!AG12/'Gasto - Volumen'!AF12*100-100</f>
        <v>1.456398762351867</v>
      </c>
      <c r="AH12" s="39">
        <f>+'Gasto - Volumen'!AH12/'Gasto - Volumen'!AG12*100-100</f>
        <v>8.5980342677872699</v>
      </c>
      <c r="AI12" s="39">
        <f>+'Gasto - Volumen'!AI12/'Gasto - Volumen'!AH12*100-100</f>
        <v>4.2925717034014923</v>
      </c>
      <c r="AJ12" s="39">
        <f>+'Gasto - Volumen'!AJ12/'Gasto - Volumen'!AI12*100-100</f>
        <v>5.1794106299257265</v>
      </c>
      <c r="AK12" s="39">
        <f>+'Gasto - Volumen'!AK12/'Gasto - Volumen'!AJ12*100-100</f>
        <v>6.1621311642047374</v>
      </c>
    </row>
    <row r="13" spans="1:37" x14ac:dyDescent="0.2">
      <c r="A13" s="10"/>
      <c r="B13" s="11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x14ac:dyDescent="0.2">
      <c r="A14" s="13" t="s">
        <v>49</v>
      </c>
      <c r="B14" s="19"/>
      <c r="C14" s="38">
        <f>+'Gasto - Volumen'!C14/'Gasto - Volumen'!B14*100-100</f>
        <v>17.067820292214876</v>
      </c>
      <c r="D14" s="38">
        <f>+'Gasto - Volumen'!D14/'Gasto - Volumen'!C14*100-100</f>
        <v>8.0948095440118237</v>
      </c>
      <c r="E14" s="38">
        <f>+'Gasto - Volumen'!E14/'Gasto - Volumen'!D14*100-100</f>
        <v>3.9412718848103054</v>
      </c>
      <c r="F14" s="38">
        <f>+'Gasto - Volumen'!F14/'Gasto - Volumen'!E14*100-100</f>
        <v>11.018386026379929</v>
      </c>
      <c r="G14" s="38">
        <f>+'Gasto - Volumen'!G14/'Gasto - Volumen'!F14*100-100</f>
        <v>6.2565581234005379</v>
      </c>
      <c r="H14" s="38">
        <f>+'Gasto - Volumen'!H14/'Gasto - Volumen'!G14*100-100</f>
        <v>8.6954578473112321</v>
      </c>
      <c r="I14" s="38">
        <f>+'Gasto - Volumen'!I14/'Gasto - Volumen'!H14*100-100</f>
        <v>14.458865760077373</v>
      </c>
      <c r="J14" s="38">
        <f>+'Gasto - Volumen'!J14/'Gasto - Volumen'!I14*100-100</f>
        <v>5.1185224290020983</v>
      </c>
      <c r="K14" s="38">
        <f>+'Gasto - Volumen'!K14/'Gasto - Volumen'!J14*100-100</f>
        <v>2.2404599769944298</v>
      </c>
      <c r="L14" s="38">
        <f>+'Gasto - Volumen'!L14/'Gasto - Volumen'!K14*100-100</f>
        <v>1.7020182840486058</v>
      </c>
      <c r="M14" s="38">
        <f>+'Gasto - Volumen'!M14/'Gasto - Volumen'!L14*100-100</f>
        <v>2.6800968786866832</v>
      </c>
      <c r="N14" s="38">
        <f>+'Gasto - Volumen'!N14/'Gasto - Volumen'!M14*100-100</f>
        <v>5.6710286474233271</v>
      </c>
      <c r="O14" s="38">
        <f>+'Gasto - Volumen'!O14/'Gasto - Volumen'!N14*100-100</f>
        <v>10.383341758449419</v>
      </c>
      <c r="P14" s="38">
        <f>+'Gasto - Volumen'!P14/'Gasto - Volumen'!O14*100-100</f>
        <v>6.011897539304158</v>
      </c>
      <c r="Q14" s="38">
        <f>+'Gasto - Volumen'!Q14/'Gasto - Volumen'!P14*100-100</f>
        <v>8.0414972601913064</v>
      </c>
      <c r="R14" s="38">
        <f>+'Gasto - Volumen'!R14/'Gasto - Volumen'!Q14*100-100</f>
        <v>7.5229358525397174</v>
      </c>
      <c r="S14" s="38">
        <f>+'Gasto - Volumen'!S14/'Gasto - Volumen'!R14*100-100</f>
        <v>2.1720593158443222</v>
      </c>
      <c r="T14" s="38">
        <f>+'Gasto - Volumen'!T14/'Gasto - Volumen'!S14*100-100</f>
        <v>-8.4617526534214562</v>
      </c>
      <c r="U14" s="38">
        <f>+'Gasto - Volumen'!U14/'Gasto - Volumen'!T14*100-100</f>
        <v>9.3274525097833703</v>
      </c>
      <c r="V14" s="38">
        <f>+'Gasto - Volumen'!V14/'Gasto - Volumen'!U14*100-100</f>
        <v>7.0481041509607536</v>
      </c>
      <c r="W14" s="38">
        <f>+'Gasto - Volumen'!W14/'Gasto - Volumen'!V14*100-100</f>
        <v>5.5642724655939446</v>
      </c>
      <c r="X14" s="38">
        <f>+'Gasto - Volumen'!X14/'Gasto - Volumen'!W14*100-100</f>
        <v>3.3115334976445894</v>
      </c>
      <c r="Y14" s="38">
        <f>+'Gasto - Volumen'!Y14/'Gasto - Volumen'!X14*100-100</f>
        <v>4.9643360498061924</v>
      </c>
      <c r="Z14" s="38">
        <f>+'Gasto - Volumen'!Z14/'Gasto - Volumen'!Y14*100-100</f>
        <v>2.8883119423487926</v>
      </c>
      <c r="AA14" s="38">
        <f>+'Gasto - Volumen'!AA14/'Gasto - Volumen'!Z14*100-100</f>
        <v>9.4172718980922667</v>
      </c>
      <c r="AB14" s="38">
        <f>+'Gasto - Volumen'!AB14/'Gasto - Volumen'!AA14*100-100</f>
        <v>6.9549244887335533</v>
      </c>
      <c r="AC14" s="38">
        <f>+'Gasto - Volumen'!AC14/'Gasto - Volumen'!AB14*100-100</f>
        <v>4.8909607964018278</v>
      </c>
      <c r="AD14" s="38">
        <f>+'Gasto - Volumen'!AD14/'Gasto - Volumen'!AC14*100-100</f>
        <v>4.2614700462928852</v>
      </c>
      <c r="AE14" s="38">
        <f>+'Gasto - Volumen'!AE14/'Gasto - Volumen'!AD14*100-100</f>
        <v>-10.632856323756783</v>
      </c>
      <c r="AF14" s="38">
        <f>+'Gasto - Volumen'!AF14/'Gasto - Volumen'!AE14*100-100</f>
        <v>15.933921652908751</v>
      </c>
      <c r="AG14" s="38">
        <f>+'Gasto - Volumen'!AG14/'Gasto - Volumen'!AF14*100-100</f>
        <v>18.500876498098279</v>
      </c>
      <c r="AH14" s="38">
        <f>+'Gasto - Volumen'!AH14/'Gasto - Volumen'!AG14*100-100</f>
        <v>9.9593139343704564</v>
      </c>
      <c r="AI14" s="38">
        <f>+'Gasto - Volumen'!AI14/'Gasto - Volumen'!AH14*100-100</f>
        <v>5.7700447886285531</v>
      </c>
      <c r="AJ14" s="38">
        <f>+'Gasto - Volumen'!AJ14/'Gasto - Volumen'!AI14*100-100</f>
        <v>6.1393743844332676</v>
      </c>
      <c r="AK14" s="38">
        <f>+'Gasto - Volumen'!AK14/'Gasto - Volumen'!AJ14*100-100</f>
        <v>3.0603206782019186</v>
      </c>
    </row>
    <row r="15" spans="1:37" x14ac:dyDescent="0.2">
      <c r="A15" s="10" t="s">
        <v>50</v>
      </c>
      <c r="B15" s="11"/>
      <c r="C15" s="39">
        <f>+'Gasto - Volumen'!C15/'Gasto - Volumen'!B15*100-100</f>
        <v>16.076818810459486</v>
      </c>
      <c r="D15" s="39">
        <f>+'Gasto - Volumen'!D15/'Gasto - Volumen'!C15*100-100</f>
        <v>6.7537936516128809</v>
      </c>
      <c r="E15" s="39">
        <f>+'Gasto - Volumen'!E15/'Gasto - Volumen'!D15*100-100</f>
        <v>3.4689953583712025</v>
      </c>
      <c r="F15" s="39">
        <f>+'Gasto - Volumen'!F15/'Gasto - Volumen'!E15*100-100</f>
        <v>13.587294620628086</v>
      </c>
      <c r="G15" s="39">
        <f>+'Gasto - Volumen'!G15/'Gasto - Volumen'!F15*100-100</f>
        <v>5.58874866938379</v>
      </c>
      <c r="H15" s="39">
        <f>+'Gasto - Volumen'!H15/'Gasto - Volumen'!G15*100-100</f>
        <v>9.0883603585018733</v>
      </c>
      <c r="I15" s="39">
        <f>+'Gasto - Volumen'!I15/'Gasto - Volumen'!H15*100-100</f>
        <v>10.424931921236592</v>
      </c>
      <c r="J15" s="39">
        <f>+'Gasto - Volumen'!J15/'Gasto - Volumen'!I15*100-100</f>
        <v>0.61985710493330259</v>
      </c>
      <c r="K15" s="39">
        <f>+'Gasto - Volumen'!K15/'Gasto - Volumen'!J15*100-100</f>
        <v>-4.5839538778485718</v>
      </c>
      <c r="L15" s="39">
        <f>+'Gasto - Volumen'!L15/'Gasto - Volumen'!K15*100-100</f>
        <v>1.1518643602243657</v>
      </c>
      <c r="M15" s="39">
        <f>+'Gasto - Volumen'!M15/'Gasto - Volumen'!L15*100-100</f>
        <v>4.3118782903093233</v>
      </c>
      <c r="N15" s="39">
        <f>+'Gasto - Volumen'!N15/'Gasto - Volumen'!M15*100-100</f>
        <v>6.8917927477643275</v>
      </c>
      <c r="O15" s="39">
        <f>+'Gasto - Volumen'!O15/'Gasto - Volumen'!N15*100-100</f>
        <v>9.9986190361911298</v>
      </c>
      <c r="P15" s="39">
        <f>+'Gasto - Volumen'!P15/'Gasto - Volumen'!O15*100-100</f>
        <v>5.478371575408957</v>
      </c>
      <c r="Q15" s="39">
        <f>+'Gasto - Volumen'!Q15/'Gasto - Volumen'!P15*100-100</f>
        <v>9.708194118625002</v>
      </c>
      <c r="R15" s="39">
        <f>+'Gasto - Volumen'!R15/'Gasto - Volumen'!Q15*100-100</f>
        <v>6.7220493129860301</v>
      </c>
      <c r="S15" s="39">
        <f>+'Gasto - Volumen'!S15/'Gasto - Volumen'!R15*100-100</f>
        <v>1.2864586198625148</v>
      </c>
      <c r="T15" s="39">
        <f>+'Gasto - Volumen'!T15/'Gasto - Volumen'!S15*100-100</f>
        <v>-10.432548275951135</v>
      </c>
      <c r="U15" s="39">
        <f>+'Gasto - Volumen'!U15/'Gasto - Volumen'!T15*100-100</f>
        <v>11.25685742554208</v>
      </c>
      <c r="V15" s="39">
        <f>+'Gasto - Volumen'!V15/'Gasto - Volumen'!U15*100-100</f>
        <v>5.5179165185372625</v>
      </c>
      <c r="W15" s="39">
        <f>+'Gasto - Volumen'!W15/'Gasto - Volumen'!V15*100-100</f>
        <v>7.6199649790957125</v>
      </c>
      <c r="X15" s="39">
        <f>+'Gasto - Volumen'!X15/'Gasto - Volumen'!W15*100-100</f>
        <v>0.66899650443181713</v>
      </c>
      <c r="Y15" s="39">
        <f>+'Gasto - Volumen'!Y15/'Gasto - Volumen'!X15*100-100</f>
        <v>5.9089596459969158</v>
      </c>
      <c r="Z15" s="39">
        <f>+'Gasto - Volumen'!Z15/'Gasto - Volumen'!Y15*100-100</f>
        <v>-0.34994668644198157</v>
      </c>
      <c r="AA15" s="39">
        <f>+'Gasto - Volumen'!AA15/'Gasto - Volumen'!Z15*100-100</f>
        <v>8.4924694124012916</v>
      </c>
      <c r="AB15" s="39">
        <f>+'Gasto - Volumen'!AB15/'Gasto - Volumen'!AA15*100-100</f>
        <v>8.7876966711921085</v>
      </c>
      <c r="AC15" s="39">
        <f>+'Gasto - Volumen'!AC15/'Gasto - Volumen'!AB15*100-100</f>
        <v>3.6869514924387659</v>
      </c>
      <c r="AD15" s="39">
        <f>+'Gasto - Volumen'!AD15/'Gasto - Volumen'!AC15*100-100</f>
        <v>0.67796294259440515</v>
      </c>
      <c r="AE15" s="39">
        <f>+'Gasto - Volumen'!AE15/'Gasto - Volumen'!AD15*100-100</f>
        <v>9.2805060953352836E-2</v>
      </c>
      <c r="AF15" s="39">
        <f>+'Gasto - Volumen'!AF15/'Gasto - Volumen'!AE15*100-100</f>
        <v>20.320766451833165</v>
      </c>
      <c r="AG15" s="39">
        <f>+'Gasto - Volumen'!AG15/'Gasto - Volumen'!AF15*100-100</f>
        <v>6.7819236997183907</v>
      </c>
      <c r="AH15" s="39">
        <f>+'Gasto - Volumen'!AH15/'Gasto - Volumen'!AG15*100-100</f>
        <v>12.386423234142057</v>
      </c>
      <c r="AI15" s="39">
        <f>+'Gasto - Volumen'!AI15/'Gasto - Volumen'!AH15*100-100</f>
        <v>8.0329848037386142</v>
      </c>
      <c r="AJ15" s="39">
        <f>+'Gasto - Volumen'!AJ15/'Gasto - Volumen'!AI15*100-100</f>
        <v>9.8748803292532727</v>
      </c>
      <c r="AK15" s="39">
        <f>+'Gasto - Volumen'!AK15/'Gasto - Volumen'!AJ15*100-100</f>
        <v>6.267814509791009</v>
      </c>
    </row>
    <row r="16" spans="1:37" x14ac:dyDescent="0.2">
      <c r="A16" s="10" t="s">
        <v>51</v>
      </c>
      <c r="B16" s="11"/>
      <c r="C16" s="39">
        <f>+'Gasto - Volumen'!C16/'Gasto - Volumen'!B16*100-100</f>
        <v>20.964572216694748</v>
      </c>
      <c r="D16" s="39">
        <f>+'Gasto - Volumen'!D16/'Gasto - Volumen'!C16*100-100</f>
        <v>13.225768227601193</v>
      </c>
      <c r="E16" s="39">
        <f>+'Gasto - Volumen'!E16/'Gasto - Volumen'!D16*100-100</f>
        <v>5.5041996270603022</v>
      </c>
      <c r="F16" s="39">
        <f>+'Gasto - Volumen'!F16/'Gasto - Volumen'!E16*100-100</f>
        <v>2.5803299970107503</v>
      </c>
      <c r="G16" s="39">
        <f>+'Gasto - Volumen'!G16/'Gasto - Volumen'!F16*100-100</f>
        <v>8.7636771218204927</v>
      </c>
      <c r="H16" s="39">
        <f>+'Gasto - Volumen'!H16/'Gasto - Volumen'!G16*100-100</f>
        <v>7.279308600493934</v>
      </c>
      <c r="I16" s="39">
        <f>+'Gasto - Volumen'!I16/'Gasto - Volumen'!H16*100-100</f>
        <v>29.809236018915612</v>
      </c>
      <c r="J16" s="39">
        <f>+'Gasto - Volumen'!J16/'Gasto - Volumen'!I16*100-100</f>
        <v>19.617546390368432</v>
      </c>
      <c r="K16" s="39">
        <f>+'Gasto - Volumen'!K16/'Gasto - Volumen'!J16*100-100</f>
        <v>19.044655565769403</v>
      </c>
      <c r="L16" s="39">
        <f>+'Gasto - Volumen'!L16/'Gasto - Volumen'!K16*100-100</f>
        <v>2.8458026727340666</v>
      </c>
      <c r="M16" s="39">
        <f>+'Gasto - Volumen'!M16/'Gasto - Volumen'!L16*100-100</f>
        <v>-0.64358730876844561</v>
      </c>
      <c r="N16" s="39">
        <f>+'Gasto - Volumen'!N16/'Gasto - Volumen'!M16*100-100</f>
        <v>3.105826711480745</v>
      </c>
      <c r="O16" s="39">
        <f>+'Gasto - Volumen'!O16/'Gasto - Volumen'!N16*100-100</f>
        <v>11.197817239894775</v>
      </c>
      <c r="P16" s="39">
        <f>+'Gasto - Volumen'!P16/'Gasto - Volumen'!O16*100-100</f>
        <v>7.1215804607177802</v>
      </c>
      <c r="Q16" s="39">
        <f>+'Gasto - Volumen'!Q16/'Gasto - Volumen'!P16*100-100</f>
        <v>4.7573578624379422</v>
      </c>
      <c r="R16" s="39">
        <f>+'Gasto - Volumen'!R16/'Gasto - Volumen'!Q16*100-100</f>
        <v>9.1014870655053102</v>
      </c>
      <c r="S16" s="39">
        <f>+'Gasto - Volumen'!S16/'Gasto - Volumen'!R16*100-100</f>
        <v>3.8307058485646905</v>
      </c>
      <c r="T16" s="39">
        <f>+'Gasto - Volumen'!T16/'Gasto - Volumen'!S16*100-100</f>
        <v>-4.8678231977495727</v>
      </c>
      <c r="U16" s="39">
        <f>+'Gasto - Volumen'!U16/'Gasto - Volumen'!T16*100-100</f>
        <v>5.9289449278283399</v>
      </c>
      <c r="V16" s="39">
        <f>+'Gasto - Volumen'!V16/'Gasto - Volumen'!U16*100-100</f>
        <v>9.5495945124684454</v>
      </c>
      <c r="W16" s="39">
        <f>+'Gasto - Volumen'!W16/'Gasto - Volumen'!V16*100-100</f>
        <v>2.3448823905230114</v>
      </c>
      <c r="X16" s="39">
        <f>+'Gasto - Volumen'!X16/'Gasto - Volumen'!W16*100-100</f>
        <v>7.4421346526301306</v>
      </c>
      <c r="Y16" s="39">
        <f>+'Gasto - Volumen'!Y16/'Gasto - Volumen'!X16*100-100</f>
        <v>3.6424358912253467</v>
      </c>
      <c r="Z16" s="39">
        <f>+'Gasto - Volumen'!Z16/'Gasto - Volumen'!Y16*100-100</f>
        <v>7.6002868134626738</v>
      </c>
      <c r="AA16" s="39">
        <f>+'Gasto - Volumen'!AA16/'Gasto - Volumen'!Z16*100-100</f>
        <v>10.640715957452684</v>
      </c>
      <c r="AB16" s="39">
        <f>+'Gasto - Volumen'!AB16/'Gasto - Volumen'!AA16*100-100</f>
        <v>4.6024367295221396</v>
      </c>
      <c r="AC16" s="39">
        <f>+'Gasto - Volumen'!AC16/'Gasto - Volumen'!AB16*100-100</f>
        <v>6.499835505248754</v>
      </c>
      <c r="AD16" s="39">
        <f>+'Gasto - Volumen'!AD16/'Gasto - Volumen'!AC16*100-100</f>
        <v>8.9374705577625235</v>
      </c>
      <c r="AE16" s="39">
        <f>+'Gasto - Volumen'!AE16/'Gasto - Volumen'!AD16*100-100</f>
        <v>-23.517331639747738</v>
      </c>
      <c r="AF16" s="39">
        <f>+'Gasto - Volumen'!AF16/'Gasto - Volumen'!AE16*100-100</f>
        <v>9.1457128213772876</v>
      </c>
      <c r="AG16" s="39">
        <f>+'Gasto - Volumen'!AG16/'Gasto - Volumen'!AF16*100-100</f>
        <v>38.089856979244388</v>
      </c>
      <c r="AH16" s="39">
        <f>+'Gasto - Volumen'!AH16/'Gasto - Volumen'!AG16*100-100</f>
        <v>6.8096046075035019</v>
      </c>
      <c r="AI16" s="39">
        <f>+'Gasto - Volumen'!AI16/'Gasto - Volumen'!AH16*100-100</f>
        <v>2.9088436233424062</v>
      </c>
      <c r="AJ16" s="39">
        <f>+'Gasto - Volumen'!AJ16/'Gasto - Volumen'!AI16*100-100</f>
        <v>1.4102891307703231</v>
      </c>
      <c r="AK16" s="39">
        <f>+'Gasto - Volumen'!AK16/'Gasto - Volumen'!AJ16*100-100</f>
        <v>-1.2412172531848853</v>
      </c>
    </row>
    <row r="17" spans="1:37" x14ac:dyDescent="0.2">
      <c r="A17" s="13" t="s">
        <v>52</v>
      </c>
      <c r="B17" s="19"/>
      <c r="C17" s="38">
        <f>+'Gasto - Volumen'!C17/'Gasto - Volumen'!B17*100-100</f>
        <v>23.061020854500612</v>
      </c>
      <c r="D17" s="38">
        <f>+'Gasto - Volumen'!D17/'Gasto - Volumen'!C17*100-100</f>
        <v>14.191949507759858</v>
      </c>
      <c r="E17" s="38">
        <f>+'Gasto - Volumen'!E17/'Gasto - Volumen'!D17*100-100</f>
        <v>4.6863168558714392</v>
      </c>
      <c r="F17" s="38">
        <f>+'Gasto - Volumen'!F17/'Gasto - Volumen'!E17*100-100</f>
        <v>3.344287550356654</v>
      </c>
      <c r="G17" s="38">
        <f>+'Gasto - Volumen'!G17/'Gasto - Volumen'!F17*100-100</f>
        <v>3.1414796050536182</v>
      </c>
      <c r="H17" s="38">
        <f>+'Gasto - Volumen'!H17/'Gasto - Volumen'!G17*100-100</f>
        <v>14.990156377621418</v>
      </c>
      <c r="I17" s="38">
        <f>+'Gasto - Volumen'!I17/'Gasto - Volumen'!H17*100-100</f>
        <v>16.328135280315621</v>
      </c>
      <c r="J17" s="38">
        <f>+'Gasto - Volumen'!J17/'Gasto - Volumen'!I17*100-100</f>
        <v>-3.0809256072698332</v>
      </c>
      <c r="K17" s="38">
        <f>+'Gasto - Volumen'!K17/'Gasto - Volumen'!J17*100-100</f>
        <v>-3.8972978162761365</v>
      </c>
      <c r="L17" s="38">
        <f>+'Gasto - Volumen'!L17/'Gasto - Volumen'!K17*100-100</f>
        <v>1.0074048330778851E-2</v>
      </c>
      <c r="M17" s="38">
        <f>+'Gasto - Volumen'!M17/'Gasto - Volumen'!L17*100-100</f>
        <v>6.1296965096591123</v>
      </c>
      <c r="N17" s="38">
        <f>+'Gasto - Volumen'!N17/'Gasto - Volumen'!M17*100-100</f>
        <v>4.5436061764685576</v>
      </c>
      <c r="O17" s="38">
        <f>+'Gasto - Volumen'!O17/'Gasto - Volumen'!N17*100-100</f>
        <v>4.8115159152220883</v>
      </c>
      <c r="P17" s="38">
        <f>+'Gasto - Volumen'!P17/'Gasto - Volumen'!O17*100-100</f>
        <v>6.9455453980048532</v>
      </c>
      <c r="Q17" s="38">
        <f>+'Gasto - Volumen'!Q17/'Gasto - Volumen'!P17*100-100</f>
        <v>7.8162092276676418</v>
      </c>
      <c r="R17" s="38">
        <f>+'Gasto - Volumen'!R17/'Gasto - Volumen'!Q17*100-100</f>
        <v>10.088463441139822</v>
      </c>
      <c r="S17" s="38">
        <f>+'Gasto - Volumen'!S17/'Gasto - Volumen'!R17*100-100</f>
        <v>6.6587147910864246</v>
      </c>
      <c r="T17" s="38">
        <f>+'Gasto - Volumen'!T17/'Gasto - Volumen'!S17*100-100</f>
        <v>-18.736288211431742</v>
      </c>
      <c r="U17" s="38">
        <f>+'Gasto - Volumen'!U17/'Gasto - Volumen'!T17*100-100</f>
        <v>18.726444661765498</v>
      </c>
      <c r="V17" s="38">
        <f>+'Gasto - Volumen'!V17/'Gasto - Volumen'!U17*100-100</f>
        <v>10.670932184414667</v>
      </c>
      <c r="W17" s="38">
        <f>+'Gasto - Volumen'!W17/'Gasto - Volumen'!V17*100-100</f>
        <v>7.8249707834045665</v>
      </c>
      <c r="X17" s="38">
        <f>+'Gasto - Volumen'!X17/'Gasto - Volumen'!W17*100-100</f>
        <v>1.6806389545421752</v>
      </c>
      <c r="Y17" s="38">
        <f>+'Gasto - Volumen'!Y17/'Gasto - Volumen'!X17*100-100</f>
        <v>5.0462776507501843</v>
      </c>
      <c r="Z17" s="38">
        <f>+'Gasto - Volumen'!Z17/'Gasto - Volumen'!Y17*100-100</f>
        <v>4.4980204263391954</v>
      </c>
      <c r="AA17" s="38">
        <f>+'Gasto - Volumen'!AA17/'Gasto - Volumen'!Z17*100-100</f>
        <v>8.9384304284233451</v>
      </c>
      <c r="AB17" s="38">
        <f>+'Gasto - Volumen'!AB17/'Gasto - Volumen'!AA17*100-100</f>
        <v>5.0125532358877791</v>
      </c>
      <c r="AC17" s="38">
        <f>+'Gasto - Volumen'!AC17/'Gasto - Volumen'!AB17*100-100</f>
        <v>2.8559579611269186</v>
      </c>
      <c r="AD17" s="38">
        <f>+'Gasto - Volumen'!AD17/'Gasto - Volumen'!AC17*100-100</f>
        <v>-2.2974294632587231</v>
      </c>
      <c r="AE17" s="38">
        <f>+'Gasto - Volumen'!AE17/'Gasto - Volumen'!AD17*100-100</f>
        <v>-12.929295487006527</v>
      </c>
      <c r="AF17" s="38">
        <f>+'Gasto - Volumen'!AF17/'Gasto - Volumen'!AE17*100-100</f>
        <v>19.246228896800474</v>
      </c>
      <c r="AG17" s="38">
        <f>+'Gasto - Volumen'!AG17/'Gasto - Volumen'!AF17*100-100</f>
        <v>8.1177662258648695</v>
      </c>
      <c r="AH17" s="38">
        <f>+'Gasto - Volumen'!AH17/'Gasto - Volumen'!AG17*100-100</f>
        <v>5.1903552158973696</v>
      </c>
      <c r="AI17" s="38">
        <f>+'Gasto - Volumen'!AI17/'Gasto - Volumen'!AH17*100-100</f>
        <v>5.9940168313437141</v>
      </c>
      <c r="AJ17" s="38">
        <f>+'Gasto - Volumen'!AJ17/'Gasto - Volumen'!AI17*100-100</f>
        <v>6.3589020477953397</v>
      </c>
      <c r="AK17" s="38">
        <f>+'Gasto - Volumen'!AK17/'Gasto - Volumen'!AJ17*100-100</f>
        <v>6.4418116651688138</v>
      </c>
    </row>
    <row r="18" spans="1:37" x14ac:dyDescent="0.2">
      <c r="A18" s="10" t="s">
        <v>50</v>
      </c>
      <c r="B18" s="11"/>
      <c r="C18" s="39">
        <f>+'Gasto - Volumen'!C18/'Gasto - Volumen'!B18*100-100</f>
        <v>22.347609063855842</v>
      </c>
      <c r="D18" s="39">
        <f>+'Gasto - Volumen'!D18/'Gasto - Volumen'!C18*100-100</f>
        <v>15.747389911430744</v>
      </c>
      <c r="E18" s="39">
        <f>+'Gasto - Volumen'!E18/'Gasto - Volumen'!D18*100-100</f>
        <v>5.5682800730773039</v>
      </c>
      <c r="F18" s="39">
        <f>+'Gasto - Volumen'!F18/'Gasto - Volumen'!E18*100-100</f>
        <v>2.5011162573918284</v>
      </c>
      <c r="G18" s="39">
        <f>+'Gasto - Volumen'!G18/'Gasto - Volumen'!F18*100-100</f>
        <v>0.95447606083290282</v>
      </c>
      <c r="H18" s="39">
        <f>+'Gasto - Volumen'!H18/'Gasto - Volumen'!G18*100-100</f>
        <v>19.43042207143084</v>
      </c>
      <c r="I18" s="39">
        <f>+'Gasto - Volumen'!I18/'Gasto - Volumen'!H18*100-100</f>
        <v>16.600691396436389</v>
      </c>
      <c r="J18" s="39">
        <f>+'Gasto - Volumen'!J18/'Gasto - Volumen'!I18*100-100</f>
        <v>-4.9045815217952793</v>
      </c>
      <c r="K18" s="39">
        <f>+'Gasto - Volumen'!K18/'Gasto - Volumen'!J18*100-100</f>
        <v>-3.0224042485589706</v>
      </c>
      <c r="L18" s="39">
        <f>+'Gasto - Volumen'!L18/'Gasto - Volumen'!K18*100-100</f>
        <v>1.1970038471929456E-2</v>
      </c>
      <c r="M18" s="39">
        <f>+'Gasto - Volumen'!M18/'Gasto - Volumen'!L18*100-100</f>
        <v>8.7666593700363507</v>
      </c>
      <c r="N18" s="39">
        <f>+'Gasto - Volumen'!N18/'Gasto - Volumen'!M18*100-100</f>
        <v>5.3149609531127027</v>
      </c>
      <c r="O18" s="39">
        <f>+'Gasto - Volumen'!O18/'Gasto - Volumen'!N18*100-100</f>
        <v>4.1505816969209093</v>
      </c>
      <c r="P18" s="39">
        <f>+'Gasto - Volumen'!P18/'Gasto - Volumen'!O18*100-100</f>
        <v>9.0079813345968347</v>
      </c>
      <c r="Q18" s="39">
        <f>+'Gasto - Volumen'!Q18/'Gasto - Volumen'!P18*100-100</f>
        <v>8.7542985864598251</v>
      </c>
      <c r="R18" s="39">
        <f>+'Gasto - Volumen'!R18/'Gasto - Volumen'!Q18*100-100</f>
        <v>10.588450714270522</v>
      </c>
      <c r="S18" s="39">
        <f>+'Gasto - Volumen'!S18/'Gasto - Volumen'!R18*100-100</f>
        <v>10.066969599980851</v>
      </c>
      <c r="T18" s="39">
        <f>+'Gasto - Volumen'!T18/'Gasto - Volumen'!S18*100-100</f>
        <v>-19.681276845278063</v>
      </c>
      <c r="U18" s="39">
        <f>+'Gasto - Volumen'!U18/'Gasto - Volumen'!T18*100-100</f>
        <v>17.96555008125074</v>
      </c>
      <c r="V18" s="39">
        <f>+'Gasto - Volumen'!V18/'Gasto - Volumen'!U18*100-100</f>
        <v>12.116014392125123</v>
      </c>
      <c r="W18" s="39">
        <f>+'Gasto - Volumen'!W18/'Gasto - Volumen'!V18*100-100</f>
        <v>7.2679653886509499</v>
      </c>
      <c r="X18" s="39">
        <f>+'Gasto - Volumen'!X18/'Gasto - Volumen'!W18*100-100</f>
        <v>1.3022496873070821</v>
      </c>
      <c r="Y18" s="39">
        <f>+'Gasto - Volumen'!Y18/'Gasto - Volumen'!X18*100-100</f>
        <v>4.2900260052870465</v>
      </c>
      <c r="Z18" s="39">
        <f>+'Gasto - Volumen'!Z18/'Gasto - Volumen'!Y18*100-100</f>
        <v>1.9805268619727627</v>
      </c>
      <c r="AA18" s="39">
        <f>+'Gasto - Volumen'!AA18/'Gasto - Volumen'!Z18*100-100</f>
        <v>8.3550441464293783</v>
      </c>
      <c r="AB18" s="39">
        <f>+'Gasto - Volumen'!AB18/'Gasto - Volumen'!AA18*100-100</f>
        <v>3.4396349318411126</v>
      </c>
      <c r="AC18" s="39">
        <f>+'Gasto - Volumen'!AC18/'Gasto - Volumen'!AB18*100-100</f>
        <v>1.0573857515549889</v>
      </c>
      <c r="AD18" s="39">
        <f>+'Gasto - Volumen'!AD18/'Gasto - Volumen'!AC18*100-100</f>
        <v>-4.2828745768730698</v>
      </c>
      <c r="AE18" s="39">
        <f>+'Gasto - Volumen'!AE18/'Gasto - Volumen'!AD18*100-100</f>
        <v>-9.9698673409887277</v>
      </c>
      <c r="AF18" s="39">
        <f>+'Gasto - Volumen'!AF18/'Gasto - Volumen'!AE18*100-100</f>
        <v>18.474014455382104</v>
      </c>
      <c r="AG18" s="39">
        <f>+'Gasto - Volumen'!AG18/'Gasto - Volumen'!AF18*100-100</f>
        <v>3.4674926710978724</v>
      </c>
      <c r="AH18" s="39">
        <f>+'Gasto - Volumen'!AH18/'Gasto - Volumen'!AG18*100-100</f>
        <v>4.4869621476396162</v>
      </c>
      <c r="AI18" s="39">
        <f>+'Gasto - Volumen'!AI18/'Gasto - Volumen'!AH18*100-100</f>
        <v>4.8699776846922873</v>
      </c>
      <c r="AJ18" s="39">
        <f>+'Gasto - Volumen'!AJ18/'Gasto - Volumen'!AI18*100-100</f>
        <v>7.0008843606558457</v>
      </c>
      <c r="AK18" s="39">
        <f>+'Gasto - Volumen'!AK18/'Gasto - Volumen'!AJ18*100-100</f>
        <v>7.2401380677309817</v>
      </c>
    </row>
    <row r="19" spans="1:37" x14ac:dyDescent="0.2">
      <c r="A19" s="10" t="s">
        <v>51</v>
      </c>
      <c r="B19" s="11"/>
      <c r="C19" s="39">
        <f>+'Gasto - Volumen'!C19/'Gasto - Volumen'!B19*100-100</f>
        <v>25.703469318810889</v>
      </c>
      <c r="D19" s="39">
        <f>+'Gasto - Volumen'!D19/'Gasto - Volumen'!C19*100-100</f>
        <v>8.5464993920481049</v>
      </c>
      <c r="E19" s="39">
        <f>+'Gasto - Volumen'!E19/'Gasto - Volumen'!D19*100-100</f>
        <v>1.2576793846702685</v>
      </c>
      <c r="F19" s="39">
        <f>+'Gasto - Volumen'!F19/'Gasto - Volumen'!E19*100-100</f>
        <v>6.6803891839680318</v>
      </c>
      <c r="G19" s="39">
        <f>+'Gasto - Volumen'!G19/'Gasto - Volumen'!F19*100-100</f>
        <v>11.520317506714576</v>
      </c>
      <c r="H19" s="39">
        <f>+'Gasto - Volumen'!H19/'Gasto - Volumen'!G19*100-100</f>
        <v>-1.219027077195264</v>
      </c>
      <c r="I19" s="39">
        <f>+'Gasto - Volumen'!I19/'Gasto - Volumen'!H19*100-100</f>
        <v>15.122880190951733</v>
      </c>
      <c r="J19" s="39">
        <f>+'Gasto - Volumen'!J19/'Gasto - Volumen'!I19*100-100</f>
        <v>5.0102889319016128</v>
      </c>
      <c r="K19" s="39">
        <f>+'Gasto - Volumen'!K19/'Gasto - Volumen'!J19*100-100</f>
        <v>-7.3346555040229617</v>
      </c>
      <c r="L19" s="39">
        <f>+'Gasto - Volumen'!L19/'Gasto - Volumen'!K19*100-100</f>
        <v>2.297270861916445E-3</v>
      </c>
      <c r="M19" s="39">
        <f>+'Gasto - Volumen'!M19/'Gasto - Volumen'!L19*100-100</f>
        <v>-4.7126356626640273</v>
      </c>
      <c r="N19" s="39">
        <f>+'Gasto - Volumen'!N19/'Gasto - Volumen'!M19*100-100</f>
        <v>0.9520561077053884</v>
      </c>
      <c r="O19" s="39">
        <f>+'Gasto - Volumen'!O19/'Gasto - Volumen'!N19*100-100</f>
        <v>7.9762389106454492</v>
      </c>
      <c r="P19" s="39">
        <f>+'Gasto - Volumen'!P19/'Gasto - Volumen'!O19*100-100</f>
        <v>-2.6241545252804883</v>
      </c>
      <c r="Q19" s="39">
        <f>+'Gasto - Volumen'!Q19/'Gasto - Volumen'!P19*100-100</f>
        <v>3.0180059897797946</v>
      </c>
      <c r="R19" s="39">
        <f>+'Gasto - Volumen'!R19/'Gasto - Volumen'!Q19*100-100</f>
        <v>7.4785647097856724</v>
      </c>
      <c r="S19" s="39">
        <f>+'Gasto - Volumen'!S19/'Gasto - Volumen'!R19*100-100</f>
        <v>-11.468596378452318</v>
      </c>
      <c r="T19" s="39">
        <f>+'Gasto - Volumen'!T19/'Gasto - Volumen'!S19*100-100</f>
        <v>-12.340365008318017</v>
      </c>
      <c r="U19" s="39">
        <f>+'Gasto - Volumen'!U19/'Gasto - Volumen'!T19*100-100</f>
        <v>23.581210010319538</v>
      </c>
      <c r="V19" s="39">
        <f>+'Gasto - Volumen'!V19/'Gasto - Volumen'!U19*100-100</f>
        <v>2.0577417760777621</v>
      </c>
      <c r="W19" s="39">
        <f>+'Gasto - Volumen'!W19/'Gasto - Volumen'!V19*100-100</f>
        <v>11.711540553760159</v>
      </c>
      <c r="X19" s="39">
        <f>+'Gasto - Volumen'!X19/'Gasto - Volumen'!W19*100-100</f>
        <v>4.1708595833520832</v>
      </c>
      <c r="Y19" s="39">
        <f>+'Gasto - Volumen'!Y19/'Gasto - Volumen'!X19*100-100</f>
        <v>9.7034304547861154</v>
      </c>
      <c r="Z19" s="39">
        <f>+'Gasto - Volumen'!Z19/'Gasto - Volumen'!Y19*100-100</f>
        <v>19.135896435460225</v>
      </c>
      <c r="AA19" s="39">
        <f>+'Gasto - Volumen'!AA19/'Gasto - Volumen'!Z19*100-100</f>
        <v>11.642129822145279</v>
      </c>
      <c r="AB19" s="39">
        <f>+'Gasto - Volumen'!AB19/'Gasto - Volumen'!AA19*100-100</f>
        <v>11.843134929071809</v>
      </c>
      <c r="AC19" s="39">
        <f>+'Gasto - Volumen'!AC19/'Gasto - Volumen'!AB19*100-100</f>
        <v>10.237432772936643</v>
      </c>
      <c r="AD19" s="39">
        <f>+'Gasto - Volumen'!AD19/'Gasto - Volumen'!AC19*100-100</f>
        <v>5.3690917347274336</v>
      </c>
      <c r="AE19" s="39">
        <f>+'Gasto - Volumen'!AE19/'Gasto - Volumen'!AD19*100-100</f>
        <v>-23.241051310336005</v>
      </c>
      <c r="AF19" s="39">
        <f>+'Gasto - Volumen'!AF19/'Gasto - Volumen'!AE19*100-100</f>
        <v>22.362616234762271</v>
      </c>
      <c r="AG19" s="39">
        <f>+'Gasto - Volumen'!AG19/'Gasto - Volumen'!AF19*100-100</f>
        <v>26.164137522393844</v>
      </c>
      <c r="AH19" s="39">
        <f>+'Gasto - Volumen'!AH19/'Gasto - Volumen'!AG19*100-100</f>
        <v>7.604205838384857</v>
      </c>
      <c r="AI19" s="39">
        <f>+'Gasto - Volumen'!AI19/'Gasto - Volumen'!AH19*100-100</f>
        <v>9.6405437535568268</v>
      </c>
      <c r="AJ19" s="39">
        <f>+'Gasto - Volumen'!AJ19/'Gasto - Volumen'!AI19*100-100</f>
        <v>4.4437355179223204</v>
      </c>
      <c r="AK19" s="39">
        <f>+'Gasto - Volumen'!AK19/'Gasto - Volumen'!AJ19*100-100</f>
        <v>4.0298718992718392</v>
      </c>
    </row>
    <row r="20" spans="1:37" x14ac:dyDescent="0.2">
      <c r="A20" s="13" t="s">
        <v>67</v>
      </c>
      <c r="B20" s="19"/>
      <c r="C20" s="38">
        <f>+'Gasto - Volumen'!C20/'Gasto - Volumen'!B20*100-100</f>
        <v>9.2011037321849898</v>
      </c>
      <c r="D20" s="38">
        <f>+'Gasto - Volumen'!D20/'Gasto - Volumen'!C20*100-100</f>
        <v>7.0971912400069357</v>
      </c>
      <c r="E20" s="38">
        <f>+'Gasto - Volumen'!E20/'Gasto - Volumen'!D20*100-100</f>
        <v>4.5190283767943242</v>
      </c>
      <c r="F20" s="38">
        <f>+'Gasto - Volumen'!F20/'Gasto - Volumen'!E20*100-100</f>
        <v>4.1539530430638081</v>
      </c>
      <c r="G20" s="38">
        <f>+'Gasto - Volumen'!G20/'Gasto - Volumen'!F20*100-100</f>
        <v>1.3504594915027468</v>
      </c>
      <c r="H20" s="38">
        <f>+'Gasto - Volumen'!H20/'Gasto - Volumen'!G20*100-100</f>
        <v>5.4761657761433611</v>
      </c>
      <c r="I20" s="38">
        <f>+'Gasto - Volumen'!I20/'Gasto - Volumen'!H20*100-100</f>
        <v>7.1553085791477002</v>
      </c>
      <c r="J20" s="38">
        <f>+'Gasto - Volumen'!J20/'Gasto - Volumen'!I20*100-100</f>
        <v>4.2148111709725384</v>
      </c>
      <c r="K20" s="38">
        <f>+'Gasto - Volumen'!K20/'Gasto - Volumen'!J20*100-100</f>
        <v>3.8687180893312529</v>
      </c>
      <c r="L20" s="38">
        <f>+'Gasto - Volumen'!L20/'Gasto - Volumen'!K20*100-100</f>
        <v>3.4911698947164922</v>
      </c>
      <c r="M20" s="38">
        <f>+'Gasto - Volumen'!M20/'Gasto - Volumen'!L20*100-100</f>
        <v>3.4168763903718684</v>
      </c>
      <c r="N20" s="38">
        <f>+'Gasto - Volumen'!N20/'Gasto - Volumen'!M20*100-100</f>
        <v>4.3171798661764171</v>
      </c>
      <c r="O20" s="38">
        <f>+'Gasto - Volumen'!O20/'Gasto - Volumen'!N20*100-100</f>
        <v>4.4245995968843062</v>
      </c>
      <c r="P20" s="38">
        <f>+'Gasto - Volumen'!P20/'Gasto - Volumen'!O20*100-100</f>
        <v>3.976666368143384</v>
      </c>
      <c r="Q20" s="38">
        <f>+'Gasto - Volumen'!Q20/'Gasto - Volumen'!P20*100-100</f>
        <v>7.326695432148739</v>
      </c>
      <c r="R20" s="38">
        <f>+'Gasto - Volumen'!R20/'Gasto - Volumen'!Q20*100-100</f>
        <v>8.215131983467387</v>
      </c>
      <c r="S20" s="38">
        <f>+'Gasto - Volumen'!S20/'Gasto - Volumen'!R20*100-100</f>
        <v>4.7381748779285999</v>
      </c>
      <c r="T20" s="38">
        <f>+'Gasto - Volumen'!T20/'Gasto - Volumen'!S20*100-100</f>
        <v>-0.87345594285115169</v>
      </c>
      <c r="U20" s="38">
        <f>+'Gasto - Volumen'!U20/'Gasto - Volumen'!T20*100-100</f>
        <v>5.360343526137342</v>
      </c>
      <c r="V20" s="38">
        <f>+'Gasto - Volumen'!V20/'Gasto - Volumen'!U20*100-100</f>
        <v>4.4031592398041823</v>
      </c>
      <c r="W20" s="38">
        <f>+'Gasto - Volumen'!W20/'Gasto - Volumen'!V20*100-100</f>
        <v>4.8825924102888081</v>
      </c>
      <c r="X20" s="38">
        <f>+'Gasto - Volumen'!X20/'Gasto - Volumen'!W20*100-100</f>
        <v>2.4947661121271523</v>
      </c>
      <c r="Y20" s="38">
        <f>+'Gasto - Volumen'!Y20/'Gasto - Volumen'!X20*100-100</f>
        <v>3.5421098775241973</v>
      </c>
      <c r="Z20" s="38">
        <f>+'Gasto - Volumen'!Z20/'Gasto - Volumen'!Y20*100-100</f>
        <v>3.6520809679439594</v>
      </c>
      <c r="AA20" s="38">
        <f>+'Gasto - Volumen'!AA20/'Gasto - Volumen'!Z20*100-100</f>
        <v>4.2043232517831939</v>
      </c>
      <c r="AB20" s="38">
        <f>+'Gasto - Volumen'!AB20/'Gasto - Volumen'!AA20*100-100</f>
        <v>4.1576989628775465</v>
      </c>
      <c r="AC20" s="38">
        <f>+'Gasto - Volumen'!AC20/'Gasto - Volumen'!AB20*100-100</f>
        <v>2.6159044044368898</v>
      </c>
      <c r="AD20" s="38">
        <f>+'Gasto - Volumen'!AD20/'Gasto - Volumen'!AC20*100-100</f>
        <v>2.4175118174156012</v>
      </c>
      <c r="AE20" s="38">
        <f>+'Gasto - Volumen'!AE20/'Gasto - Volumen'!AD20*100-100</f>
        <v>-4.2733543215923504</v>
      </c>
      <c r="AF20" s="38">
        <f>+'Gasto - Volumen'!AF20/'Gasto - Volumen'!AE20*100-100</f>
        <v>7.9357622474261547</v>
      </c>
      <c r="AG20" s="38">
        <f>+'Gasto - Volumen'!AG20/'Gasto - Volumen'!AF20*100-100</f>
        <v>4.5514917796237739</v>
      </c>
      <c r="AH20" s="38">
        <f>+'Gasto - Volumen'!AH20/'Gasto - Volumen'!AG20*100-100</f>
        <v>5.111921832329628</v>
      </c>
      <c r="AI20" s="38">
        <f>+'Gasto - Volumen'!AI20/'Gasto - Volumen'!AH20*100-100</f>
        <v>4.3212242964722805</v>
      </c>
      <c r="AJ20" s="38">
        <f>+'Gasto - Volumen'!AJ20/'Gasto - Volumen'!AI20*100-100</f>
        <v>3.812134798755821</v>
      </c>
      <c r="AK20" s="38">
        <f>+'Gasto - Volumen'!AK20/'Gasto - Volumen'!AJ20*100-100</f>
        <v>3.4537840994230322</v>
      </c>
    </row>
    <row r="21" spans="1:37" x14ac:dyDescent="0.2">
      <c r="A21" s="14" t="s">
        <v>73</v>
      </c>
      <c r="B21" s="19"/>
      <c r="C21" s="38">
        <f>+'Gasto - Volumen'!C21/'Gasto - Volumen'!B21*100-100</f>
        <v>17.717995837177085</v>
      </c>
      <c r="D21" s="38">
        <f>+'Gasto - Volumen'!D21/'Gasto - Volumen'!C21*100-100</f>
        <v>15.964420963652785</v>
      </c>
      <c r="E21" s="38">
        <f>+'Gasto - Volumen'!E21/'Gasto - Volumen'!D21*100-100</f>
        <v>5.5865337249417593</v>
      </c>
      <c r="F21" s="38">
        <f>+'Gasto - Volumen'!F21/'Gasto - Volumen'!E21*100-100</f>
        <v>3.7591042972782418</v>
      </c>
      <c r="G21" s="38">
        <f>+'Gasto - Volumen'!G21/'Gasto - Volumen'!F21*100-100</f>
        <v>11.007066432519764</v>
      </c>
      <c r="H21" s="38">
        <f>+'Gasto - Volumen'!H21/'Gasto - Volumen'!G21*100-100</f>
        <v>3.9860060975949239</v>
      </c>
      <c r="I21" s="38">
        <f>+'Gasto - Volumen'!I21/'Gasto - Volumen'!H21*100-100</f>
        <v>9.2735024885892869</v>
      </c>
      <c r="J21" s="38">
        <f>+'Gasto - Volumen'!J21/'Gasto - Volumen'!I21*100-100</f>
        <v>-1.297158961029794</v>
      </c>
      <c r="K21" s="38">
        <f>+'Gasto - Volumen'!K21/'Gasto - Volumen'!J21*100-100</f>
        <v>4.7097306917767128</v>
      </c>
      <c r="L21" s="38">
        <f>+'Gasto - Volumen'!L21/'Gasto - Volumen'!K21*100-100</f>
        <v>3.3964336544729292</v>
      </c>
      <c r="M21" s="38">
        <f>+'Gasto - Volumen'!M21/'Gasto - Volumen'!L21*100-100</f>
        <v>2.8287935057524436</v>
      </c>
      <c r="N21" s="38">
        <f>+'Gasto - Volumen'!N21/'Gasto - Volumen'!M21*100-100</f>
        <v>3.9540437753669693</v>
      </c>
      <c r="O21" s="38">
        <f>+'Gasto - Volumen'!O21/'Gasto - Volumen'!N21*100-100</f>
        <v>2.3463318846544468</v>
      </c>
      <c r="P21" s="38">
        <f>+'Gasto - Volumen'!P21/'Gasto - Volumen'!O21*100-100</f>
        <v>2.0073571525981606</v>
      </c>
      <c r="Q21" s="38">
        <f>+'Gasto - Volumen'!Q21/'Gasto - Volumen'!P21*100-100</f>
        <v>6.8240521950277468</v>
      </c>
      <c r="R21" s="38">
        <f>+'Gasto - Volumen'!R21/'Gasto - Volumen'!Q21*100-100</f>
        <v>12.213106203170938</v>
      </c>
      <c r="S21" s="38">
        <f>+'Gasto - Volumen'!S21/'Gasto - Volumen'!R21*100-100</f>
        <v>3.9944346581178252</v>
      </c>
      <c r="T21" s="38">
        <f>+'Gasto - Volumen'!T21/'Gasto - Volumen'!S21*100-100</f>
        <v>-6.7028599242506033</v>
      </c>
      <c r="U21" s="38">
        <f>+'Gasto - Volumen'!U21/'Gasto - Volumen'!T21*100-100</f>
        <v>5.0312785224786012</v>
      </c>
      <c r="V21" s="38">
        <f>+'Gasto - Volumen'!V21/'Gasto - Volumen'!U21*100-100</f>
        <v>7.0392090789855217</v>
      </c>
      <c r="W21" s="38">
        <f>+'Gasto - Volumen'!W21/'Gasto - Volumen'!V21*100-100</f>
        <v>2.2987809504333256</v>
      </c>
      <c r="X21" s="38">
        <f>+'Gasto - Volumen'!X21/'Gasto - Volumen'!W21*100-100</f>
        <v>2.517820199254686</v>
      </c>
      <c r="Y21" s="38">
        <f>+'Gasto - Volumen'!Y21/'Gasto - Volumen'!X21*100-100</f>
        <v>2.6572727455352663</v>
      </c>
      <c r="Z21" s="38">
        <f>+'Gasto - Volumen'!Z21/'Gasto - Volumen'!Y21*100-100</f>
        <v>4.5684117825369981</v>
      </c>
      <c r="AA21" s="38">
        <f>+'Gasto - Volumen'!AA21/'Gasto - Volumen'!Z21*100-100</f>
        <v>6.4986927033843074</v>
      </c>
      <c r="AB21" s="38">
        <f>+'Gasto - Volumen'!AB21/'Gasto - Volumen'!AA21*100-100</f>
        <v>2.2431718809478269</v>
      </c>
      <c r="AC21" s="38">
        <f>+'Gasto - Volumen'!AC21/'Gasto - Volumen'!AB21*100-100</f>
        <v>-0.33292768491779157</v>
      </c>
      <c r="AD21" s="38">
        <f>+'Gasto - Volumen'!AD21/'Gasto - Volumen'!AC21*100-100</f>
        <v>0.44270611766488344</v>
      </c>
      <c r="AE21" s="38">
        <f>+'Gasto - Volumen'!AE21/'Gasto - Volumen'!AD21*100-100</f>
        <v>-11.237427720347398</v>
      </c>
      <c r="AF21" s="38">
        <f>+'Gasto - Volumen'!AF21/'Gasto - Volumen'!AE21*100-100</f>
        <v>17.151336013736525</v>
      </c>
      <c r="AG21" s="38">
        <f>+'Gasto - Volumen'!AG21/'Gasto - Volumen'!AF21*100-100</f>
        <v>6.2220865046403162</v>
      </c>
      <c r="AH21" s="38">
        <f>+'Gasto - Volumen'!AH21/'Gasto - Volumen'!AG21*100-100</f>
        <v>5.1158744326111503</v>
      </c>
      <c r="AI21" s="38">
        <f>+'Gasto - Volumen'!AI21/'Gasto - Volumen'!AH21*100-100</f>
        <v>5.134354396801271</v>
      </c>
      <c r="AJ21" s="38">
        <f>+'Gasto - Volumen'!AJ21/'Gasto - Volumen'!AI21*100-100</f>
        <v>2.73669081107073</v>
      </c>
      <c r="AK21" s="38">
        <f>+'Gasto - Volumen'!AK21/'Gasto - Volumen'!AJ21*100-100</f>
        <v>3.8356206837957956</v>
      </c>
    </row>
    <row r="22" spans="1:37" x14ac:dyDescent="0.2">
      <c r="A22" s="13" t="s">
        <v>72</v>
      </c>
      <c r="B22" s="19"/>
      <c r="C22" s="38">
        <f>+'Gasto - Volumen'!C22/'Gasto - Volumen'!B22*100-100</f>
        <v>8.4717662913859328</v>
      </c>
      <c r="D22" s="38">
        <f>+'Gasto - Volumen'!D22/'Gasto - Volumen'!C22*100-100</f>
        <v>6.2371138344716286</v>
      </c>
      <c r="E22" s="38">
        <f>+'Gasto - Volumen'!E22/'Gasto - Volumen'!D22*100-100</f>
        <v>4.4255663540538279</v>
      </c>
      <c r="F22" s="38">
        <f>+'Gasto - Volumen'!F22/'Gasto - Volumen'!E22*100-100</f>
        <v>4.1893228988277684</v>
      </c>
      <c r="G22" s="38">
        <f>+'Gasto - Volumen'!G22/'Gasto - Volumen'!F22*100-100</f>
        <v>0.4630569323265803</v>
      </c>
      <c r="H22" s="38">
        <f>+'Gasto - Volumen'!H22/'Gasto - Volumen'!G22*100-100</f>
        <v>5.622428471286625</v>
      </c>
      <c r="I22" s="38">
        <f>+'Gasto - Volumen'!I22/'Gasto - Volumen'!H22*100-100</f>
        <v>6.9519185475419789</v>
      </c>
      <c r="J22" s="38">
        <f>+'Gasto - Volumen'!J22/'Gasto - Volumen'!I22*100-100</f>
        <v>4.7241093301687158</v>
      </c>
      <c r="K22" s="38">
        <f>+'Gasto - Volumen'!K22/'Gasto - Volumen'!J22*100-100</f>
        <v>3.7861030439649994</v>
      </c>
      <c r="L22" s="38">
        <f>+'Gasto - Volumen'!L22/'Gasto - Volumen'!K22*100-100</f>
        <v>3.5010253685609456</v>
      </c>
      <c r="M22" s="38">
        <f>+'Gasto - Volumen'!M22/'Gasto - Volumen'!L22*100-100</f>
        <v>3.480142548926608</v>
      </c>
      <c r="N22" s="38">
        <f>+'Gasto - Volumen'!N22/'Gasto - Volumen'!M22*100-100</f>
        <v>4.3555193684647691</v>
      </c>
      <c r="O22" s="38">
        <f>+'Gasto - Volumen'!O22/'Gasto - Volumen'!N22*100-100</f>
        <v>4.6353635706562102</v>
      </c>
      <c r="P22" s="38">
        <f>+'Gasto - Volumen'!P22/'Gasto - Volumen'!O22*100-100</f>
        <v>4.1757154563201766</v>
      </c>
      <c r="Q22" s="38">
        <f>+'Gasto - Volumen'!Q22/'Gasto - Volumen'!P22*100-100</f>
        <v>7.3783357305321999</v>
      </c>
      <c r="R22" s="38">
        <f>+'Gasto - Volumen'!R22/'Gasto - Volumen'!Q22*100-100</f>
        <v>7.7870175959836843</v>
      </c>
      <c r="S22" s="38">
        <f>+'Gasto - Volumen'!S22/'Gasto - Volumen'!R22*100-100</f>
        <v>4.8227915218453461</v>
      </c>
      <c r="T22" s="38">
        <f>+'Gasto - Volumen'!T22/'Gasto - Volumen'!S22*100-100</f>
        <v>-0.22257423633824658</v>
      </c>
      <c r="U22" s="38">
        <f>+'Gasto - Volumen'!U22/'Gasto - Volumen'!T22*100-100</f>
        <v>5.3903938254175756</v>
      </c>
      <c r="V22" s="38">
        <f>+'Gasto - Volumen'!V22/'Gasto - Volumen'!U22*100-100</f>
        <v>4.1650622642764006</v>
      </c>
      <c r="W22" s="38">
        <f>+'Gasto - Volumen'!W22/'Gasto - Volumen'!V22*100-100</f>
        <v>5.1265797295440052</v>
      </c>
      <c r="X22" s="38">
        <f>+'Gasto - Volumen'!X22/'Gasto - Volumen'!W22*100-100</f>
        <v>2.4926579735547989</v>
      </c>
      <c r="Y22" s="38">
        <f>+'Gasto - Volumen'!Y22/'Gasto - Volumen'!X22*100-100</f>
        <v>3.6222117757560284</v>
      </c>
      <c r="Z22" s="38">
        <f>+'Gasto - Volumen'!Z22/'Gasto - Volumen'!Y22*100-100</f>
        <v>3.5713456369356891</v>
      </c>
      <c r="AA22" s="38">
        <f>+'Gasto - Volumen'!AA22/'Gasto - Volumen'!Z22*100-100</f>
        <v>4.0052179993185462</v>
      </c>
      <c r="AB22" s="38">
        <f>+'Gasto - Volumen'!AB22/'Gasto - Volumen'!AA22*100-100</f>
        <v>4.3237368915996228</v>
      </c>
      <c r="AC22" s="38">
        <f>+'Gasto - Volumen'!AC22/'Gasto - Volumen'!AB22*100-100</f>
        <v>2.8599239117028645</v>
      </c>
      <c r="AD22" s="38">
        <f>+'Gasto - Volumen'!AD22/'Gasto - Volumen'!AC22*100-100</f>
        <v>2.5727359930201033</v>
      </c>
      <c r="AE22" s="38">
        <f>+'Gasto - Volumen'!AE22/'Gasto - Volumen'!AD22*100-100</f>
        <v>-3.7201343065790553</v>
      </c>
      <c r="AF22" s="38">
        <f>+'Gasto - Volumen'!AF22/'Gasto - Volumen'!AE22*100-100</f>
        <v>7.2361981034344325</v>
      </c>
      <c r="AG22" s="38">
        <f>+'Gasto - Volumen'!AG22/'Gasto - Volumen'!AF22*100-100</f>
        <v>4.4072469085758854</v>
      </c>
      <c r="AH22" s="38">
        <f>+'Gasto - Volumen'!AH22/'Gasto - Volumen'!AG22*100-100</f>
        <v>5.1115813758399753</v>
      </c>
      <c r="AI22" s="38">
        <f>+'Gasto - Volumen'!AI22/'Gasto - Volumen'!AH22*100-100</f>
        <v>4.2529393911786997</v>
      </c>
      <c r="AJ22" s="38">
        <f>+'Gasto - Volumen'!AJ22/'Gasto - Volumen'!AI22*100-100</f>
        <v>3.9049825040451367</v>
      </c>
      <c r="AK22" s="38">
        <f>+'Gasto - Volumen'!AK22/'Gasto - Volumen'!AJ22*100-100</f>
        <v>3.4216516354149036</v>
      </c>
    </row>
    <row r="24" spans="1:37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ht="15" thickBot="1" x14ac:dyDescent="0.25">
      <c r="A25" s="27" t="s">
        <v>53</v>
      </c>
      <c r="B25" s="8">
        <v>1991</v>
      </c>
      <c r="C25" s="8">
        <v>1992</v>
      </c>
      <c r="D25" s="8">
        <v>1993</v>
      </c>
      <c r="E25" s="8">
        <v>1994</v>
      </c>
      <c r="F25" s="8">
        <v>1995</v>
      </c>
      <c r="G25" s="8">
        <v>1996</v>
      </c>
      <c r="H25" s="8">
        <v>1997</v>
      </c>
      <c r="I25" s="8">
        <v>1998</v>
      </c>
      <c r="J25" s="8">
        <v>1999</v>
      </c>
      <c r="K25" s="8">
        <v>2000</v>
      </c>
      <c r="L25" s="8">
        <v>2001</v>
      </c>
      <c r="M25" s="8">
        <v>2002</v>
      </c>
      <c r="N25" s="8">
        <v>2003</v>
      </c>
      <c r="O25" s="8">
        <v>2004</v>
      </c>
      <c r="P25" s="8">
        <v>2005</v>
      </c>
      <c r="Q25" s="8">
        <v>2006</v>
      </c>
      <c r="R25" s="8">
        <v>2007</v>
      </c>
      <c r="S25" s="8">
        <v>2008</v>
      </c>
      <c r="T25" s="8">
        <v>2009</v>
      </c>
      <c r="U25" s="8">
        <v>2010</v>
      </c>
      <c r="V25" s="8">
        <v>2011</v>
      </c>
      <c r="W25" s="8">
        <v>2012</v>
      </c>
      <c r="X25" s="8">
        <v>2013</v>
      </c>
      <c r="Y25" s="8">
        <v>2014</v>
      </c>
      <c r="Z25" s="8">
        <v>2015</v>
      </c>
      <c r="AA25" s="8">
        <v>2016</v>
      </c>
      <c r="AB25" s="8">
        <v>2017</v>
      </c>
      <c r="AC25" s="8">
        <v>2018</v>
      </c>
      <c r="AD25" s="8">
        <v>2019</v>
      </c>
      <c r="AE25" s="8">
        <v>2020</v>
      </c>
      <c r="AF25" s="8">
        <v>2021</v>
      </c>
      <c r="AG25" s="8" t="s">
        <v>78</v>
      </c>
      <c r="AH25" s="8" t="s">
        <v>79</v>
      </c>
      <c r="AI25" s="8" t="s">
        <v>80</v>
      </c>
      <c r="AJ25" s="8" t="s">
        <v>81</v>
      </c>
      <c r="AK25" s="8" t="s">
        <v>82</v>
      </c>
    </row>
    <row r="26" spans="1:37" ht="13.5" thickTop="1" x14ac:dyDescent="0.2">
      <c r="A26" s="13" t="s">
        <v>44</v>
      </c>
      <c r="B26" s="19">
        <f>+SUM(B27:B30)</f>
        <v>104.62746283539505</v>
      </c>
      <c r="C26" s="19">
        <f t="shared" ref="C26:AB26" si="0">+SUM(C27:C30)</f>
        <v>105.53273100266462</v>
      </c>
      <c r="D26" s="19">
        <f t="shared" si="0"/>
        <v>107.2778890555721</v>
      </c>
      <c r="E26" s="19">
        <f t="shared" si="0"/>
        <v>106.2279906583945</v>
      </c>
      <c r="F26" s="19">
        <f t="shared" si="0"/>
        <v>103.51594554133585</v>
      </c>
      <c r="G26" s="19">
        <f t="shared" si="0"/>
        <v>104.03317796901833</v>
      </c>
      <c r="H26" s="19">
        <f t="shared" si="0"/>
        <v>104.39506146715946</v>
      </c>
      <c r="I26" s="19">
        <f t="shared" si="0"/>
        <v>104.11233914562317</v>
      </c>
      <c r="J26" s="40">
        <f t="shared" si="0"/>
        <v>102.42288225453714</v>
      </c>
      <c r="K26" s="40">
        <f t="shared" si="0"/>
        <v>100.66427917137939</v>
      </c>
      <c r="L26" s="40">
        <f t="shared" si="0"/>
        <v>99.835613712711279</v>
      </c>
      <c r="M26" s="40">
        <f t="shared" si="0"/>
        <v>101.96487392321747</v>
      </c>
      <c r="N26" s="40">
        <f t="shared" si="0"/>
        <v>101.98428169820764</v>
      </c>
      <c r="O26" s="40">
        <f t="shared" si="0"/>
        <v>100.84117027074917</v>
      </c>
      <c r="P26" s="40">
        <f t="shared" si="0"/>
        <v>102.29361917021862</v>
      </c>
      <c r="Q26" s="40">
        <f t="shared" si="0"/>
        <v>103.18648439602551</v>
      </c>
      <c r="R26" s="40">
        <f t="shared" si="0"/>
        <v>105.29232082665985</v>
      </c>
      <c r="S26" s="40">
        <f t="shared" si="0"/>
        <v>108.78859140908273</v>
      </c>
      <c r="T26" s="40">
        <f t="shared" si="0"/>
        <v>100.49470767324868</v>
      </c>
      <c r="U26" s="40">
        <f t="shared" si="0"/>
        <v>101.8532669905706</v>
      </c>
      <c r="V26" s="40">
        <f t="shared" si="0"/>
        <v>103.69420475344099</v>
      </c>
      <c r="W26" s="40">
        <f t="shared" si="0"/>
        <v>103.74590462346602</v>
      </c>
      <c r="X26" s="40">
        <f t="shared" si="0"/>
        <v>102.88311186531243</v>
      </c>
      <c r="Y26" s="40">
        <f t="shared" si="0"/>
        <v>102.46541148623892</v>
      </c>
      <c r="Z26" s="40">
        <f t="shared" si="0"/>
        <v>100.76224621008244</v>
      </c>
      <c r="AA26" s="40">
        <f t="shared" si="0"/>
        <v>99.658285575904131</v>
      </c>
      <c r="AB26" s="40">
        <f t="shared" si="0"/>
        <v>99.546587447849248</v>
      </c>
      <c r="AC26" s="40">
        <f t="shared" ref="AC26:AD26" si="1">+SUM(AC27:AC30)</f>
        <v>99.468320464237252</v>
      </c>
      <c r="AD26" s="40">
        <f t="shared" si="1"/>
        <v>97.109886899036837</v>
      </c>
      <c r="AE26" s="40">
        <f t="shared" ref="AE26:AF26" si="2">+SUM(AE27:AE30)</f>
        <v>96.326890935381655</v>
      </c>
      <c r="AF26" s="40">
        <f t="shared" si="2"/>
        <v>98.428928248899879</v>
      </c>
      <c r="AG26" s="40">
        <f t="shared" ref="AG26" si="3">+SUM(AG27:AG30)</f>
        <v>97.417140306576883</v>
      </c>
      <c r="AH26" s="40">
        <f>+SUM(AH27:AH30)</f>
        <v>94.640735009864315</v>
      </c>
      <c r="AI26" s="40">
        <f t="shared" ref="AI26:AJ26" si="4">+SUM(AI27:AI30)</f>
        <v>94.267425666891157</v>
      </c>
      <c r="AJ26" s="40">
        <f t="shared" si="4"/>
        <v>94.038895849099589</v>
      </c>
      <c r="AK26" s="40">
        <f t="shared" ref="AK26" si="5">+SUM(AK27:AK30)</f>
        <v>94.852483425504147</v>
      </c>
    </row>
    <row r="27" spans="1:37" x14ac:dyDescent="0.2">
      <c r="A27" s="10" t="s">
        <v>45</v>
      </c>
      <c r="B27" s="11">
        <f>+'Gasto - Nominal'!B10/'Gasto - Nominal'!B20*100</f>
        <v>73.03267796476311</v>
      </c>
      <c r="C27" s="11">
        <f>+'Gasto - Nominal'!C10/'Gasto - Nominal'!C20*100</f>
        <v>72.989181876056108</v>
      </c>
      <c r="D27" s="11">
        <f>+'Gasto - Nominal'!D10/'Gasto - Nominal'!D20*100</f>
        <v>73.47730697357035</v>
      </c>
      <c r="E27" s="11">
        <f>+'Gasto - Nominal'!E10/'Gasto - Nominal'!E20*100</f>
        <v>72.159356461608141</v>
      </c>
      <c r="F27" s="11">
        <f>+'Gasto - Nominal'!F10/'Gasto - Nominal'!F20*100</f>
        <v>71.047417380619635</v>
      </c>
      <c r="G27" s="11">
        <f>+'Gasto - Nominal'!G10/'Gasto - Nominal'!G20*100</f>
        <v>73.219770344852591</v>
      </c>
      <c r="H27" s="11">
        <f>+'Gasto - Nominal'!H10/'Gasto - Nominal'!H20*100</f>
        <v>71.716648344677367</v>
      </c>
      <c r="I27" s="11">
        <f>+'Gasto - Nominal'!I10/'Gasto - Nominal'!I20*100</f>
        <v>68.720316689184386</v>
      </c>
      <c r="J27" s="41">
        <f>+'Gasto - Nominal'!J10/'Gasto - Nominal'!J20*100</f>
        <v>68.05597427037543</v>
      </c>
      <c r="K27" s="41">
        <f>+'Gasto - Nominal'!K10/'Gasto - Nominal'!K20*100</f>
        <v>66.249762685371692</v>
      </c>
      <c r="L27" s="41">
        <f>+'Gasto - Nominal'!L10/'Gasto - Nominal'!L20*100</f>
        <v>65.423812215341272</v>
      </c>
      <c r="M27" s="41">
        <f>+'Gasto - Nominal'!M10/'Gasto - Nominal'!M20*100</f>
        <v>67.389490295193738</v>
      </c>
      <c r="N27" s="41">
        <f>+'Gasto - Nominal'!N10/'Gasto - Nominal'!N20*100</f>
        <v>68.521765221287879</v>
      </c>
      <c r="O27" s="41">
        <f>+'Gasto - Nominal'!O10/'Gasto - Nominal'!O20*100</f>
        <v>67.934792357395509</v>
      </c>
      <c r="P27" s="41">
        <f>+'Gasto - Nominal'!P10/'Gasto - Nominal'!P20*100</f>
        <v>69.816592248786364</v>
      </c>
      <c r="Q27" s="41">
        <f>+'Gasto - Nominal'!Q10/'Gasto - Nominal'!Q20*100</f>
        <v>68.935801827665671</v>
      </c>
      <c r="R27" s="41">
        <f>+'Gasto - Nominal'!R10/'Gasto - Nominal'!R20*100</f>
        <v>69.200283895309028</v>
      </c>
      <c r="S27" s="41">
        <f>+'Gasto - Nominal'!S10/'Gasto - Nominal'!S20*100</f>
        <v>70.600376581037409</v>
      </c>
      <c r="T27" s="41">
        <f>+'Gasto - Nominal'!T10/'Gasto - Nominal'!T20*100</f>
        <v>66.293665958119462</v>
      </c>
      <c r="U27" s="41">
        <f>+'Gasto - Nominal'!U10/'Gasto - Nominal'!U20*100</f>
        <v>65.398637824441906</v>
      </c>
      <c r="V27" s="41">
        <f>+'Gasto - Nominal'!V10/'Gasto - Nominal'!V20*100</f>
        <v>66.684188935964457</v>
      </c>
      <c r="W27" s="41">
        <f>+'Gasto - Nominal'!W10/'Gasto - Nominal'!W20*100</f>
        <v>67.101661412078144</v>
      </c>
      <c r="X27" s="41">
        <f>+'Gasto - Nominal'!X10/'Gasto - Nominal'!X20*100</f>
        <v>66.162462563155628</v>
      </c>
      <c r="Y27" s="41">
        <f>+'Gasto - Nominal'!Y10/'Gasto - Nominal'!Y20*100</f>
        <v>66.230954946733192</v>
      </c>
      <c r="Z27" s="41">
        <f>+'Gasto - Nominal'!Z10/'Gasto - Nominal'!Z20*100</f>
        <v>64.948277853603727</v>
      </c>
      <c r="AA27" s="41">
        <f>+'Gasto - Nominal'!AA10/'Gasto - Nominal'!AA20*100</f>
        <v>64.060665518792774</v>
      </c>
      <c r="AB27" s="41">
        <f>+'Gasto - Nominal'!AB10/'Gasto - Nominal'!AB20*100</f>
        <v>65.123538557604945</v>
      </c>
      <c r="AC27" s="41">
        <f>+'Gasto - Nominal'!AC10/'Gasto - Nominal'!AC20*100</f>
        <v>64.902726005491445</v>
      </c>
      <c r="AD27" s="41">
        <f>+'Gasto - Nominal'!AD10/'Gasto - Nominal'!AD20*100</f>
        <v>64.294600720326045</v>
      </c>
      <c r="AE27" s="41">
        <f>+'Gasto - Nominal'!AE10/'Gasto - Nominal'!AE20*100</f>
        <v>62.45910419701611</v>
      </c>
      <c r="AF27" s="41">
        <f>+'Gasto - Nominal'!AF10/'Gasto - Nominal'!AF20*100</f>
        <v>63.3163453856071</v>
      </c>
      <c r="AG27" s="41">
        <f>+'Gasto - Nominal'!AG10/'Gasto - Nominal'!AG20*100</f>
        <v>64.32392792865943</v>
      </c>
      <c r="AH27" s="41">
        <f>+'Gasto - Nominal'!AH10/'Gasto - Nominal'!AH20*100</f>
        <v>64.510647827043272</v>
      </c>
      <c r="AI27" s="41">
        <f>+'Gasto - Nominal'!AI10/'Gasto - Nominal'!AI20*100</f>
        <v>63.919903705867512</v>
      </c>
      <c r="AJ27" s="41">
        <f>+'Gasto - Nominal'!AJ10/'Gasto - Nominal'!AJ20*100</f>
        <v>63.629523428781177</v>
      </c>
      <c r="AK27" s="41">
        <f>+'Gasto - Nominal'!AK10/'Gasto - Nominal'!AK20*100</f>
        <v>63.880626703289266</v>
      </c>
    </row>
    <row r="28" spans="1:37" x14ac:dyDescent="0.2">
      <c r="A28" s="10" t="s">
        <v>46</v>
      </c>
      <c r="B28" s="11">
        <f>+'Gasto - Nominal'!B11/'Gasto - Nominal'!B20*100</f>
        <v>13.1929164526601</v>
      </c>
      <c r="C28" s="11">
        <f>+'Gasto - Nominal'!C11/'Gasto - Nominal'!C20*100</f>
        <v>12.110029026639744</v>
      </c>
      <c r="D28" s="11">
        <f>+'Gasto - Nominal'!D11/'Gasto - Nominal'!D20*100</f>
        <v>12.771781235032135</v>
      </c>
      <c r="E28" s="11">
        <f>+'Gasto - Nominal'!E11/'Gasto - Nominal'!E20*100</f>
        <v>13.297878288600593</v>
      </c>
      <c r="F28" s="11">
        <f>+'Gasto - Nominal'!F11/'Gasto - Nominal'!F20*100</f>
        <v>12.926688537668301</v>
      </c>
      <c r="G28" s="11">
        <f>+'Gasto - Nominal'!G11/'Gasto - Nominal'!G20*100</f>
        <v>13.062927663874421</v>
      </c>
      <c r="H28" s="11">
        <f>+'Gasto - Nominal'!H11/'Gasto - Nominal'!H20*100</f>
        <v>12.623995049823177</v>
      </c>
      <c r="I28" s="11">
        <f>+'Gasto - Nominal'!I11/'Gasto - Nominal'!I20*100</f>
        <v>12.730242999031693</v>
      </c>
      <c r="J28" s="41">
        <f>+'Gasto - Nominal'!J11/'Gasto - Nominal'!J20*100</f>
        <v>13.287109921273684</v>
      </c>
      <c r="K28" s="41">
        <f>+'Gasto - Nominal'!K11/'Gasto - Nominal'!K20*100</f>
        <v>13.727826178565209</v>
      </c>
      <c r="L28" s="41">
        <f>+'Gasto - Nominal'!L11/'Gasto - Nominal'!L20*100</f>
        <v>14.296312376198317</v>
      </c>
      <c r="M28" s="41">
        <f>+'Gasto - Nominal'!M11/'Gasto - Nominal'!M20*100</f>
        <v>14.689064252290271</v>
      </c>
      <c r="N28" s="41">
        <f>+'Gasto - Nominal'!N11/'Gasto - Nominal'!N20*100</f>
        <v>14.497465437671936</v>
      </c>
      <c r="O28" s="41">
        <f>+'Gasto - Nominal'!O11/'Gasto - Nominal'!O20*100</f>
        <v>13.976407300117463</v>
      </c>
      <c r="P28" s="41">
        <f>+'Gasto - Nominal'!P11/'Gasto - Nominal'!P20*100</f>
        <v>13.512881192842816</v>
      </c>
      <c r="Q28" s="41">
        <f>+'Gasto - Nominal'!Q11/'Gasto - Nominal'!Q20*100</f>
        <v>13.165041056068633</v>
      </c>
      <c r="R28" s="41">
        <f>+'Gasto - Nominal'!R11/'Gasto - Nominal'!R20*100</f>
        <v>12.805268665098291</v>
      </c>
      <c r="S28" s="41">
        <f>+'Gasto - Nominal'!S11/'Gasto - Nominal'!S20*100</f>
        <v>13.577474736207245</v>
      </c>
      <c r="T28" s="41">
        <f>+'Gasto - Nominal'!T11/'Gasto - Nominal'!T20*100</f>
        <v>15.748128118159229</v>
      </c>
      <c r="U28" s="41">
        <f>+'Gasto - Nominal'!U11/'Gasto - Nominal'!U20*100</f>
        <v>16.620710644972839</v>
      </c>
      <c r="V28" s="41">
        <f>+'Gasto - Nominal'!V11/'Gasto - Nominal'!V20*100</f>
        <v>16.961836220010575</v>
      </c>
      <c r="W28" s="41">
        <f>+'Gasto - Nominal'!W11/'Gasto - Nominal'!W20*100</f>
        <v>16.790047703403175</v>
      </c>
      <c r="X28" s="41">
        <f>+'Gasto - Nominal'!X11/'Gasto - Nominal'!X20*100</f>
        <v>17.130189140210248</v>
      </c>
      <c r="Y28" s="41">
        <f>+'Gasto - Nominal'!Y11/'Gasto - Nominal'!Y20*100</f>
        <v>17.011303250294514</v>
      </c>
      <c r="Z28" s="41">
        <f>+'Gasto - Nominal'!Z11/'Gasto - Nominal'!Z20*100</f>
        <v>16.960241914163181</v>
      </c>
      <c r="AA28" s="41">
        <f>+'Gasto - Nominal'!AA11/'Gasto - Nominal'!AA20*100</f>
        <v>16.708679079182648</v>
      </c>
      <c r="AB28" s="41">
        <f>+'Gasto - Nominal'!AB11/'Gasto - Nominal'!AB20*100</f>
        <v>16.358174647726432</v>
      </c>
      <c r="AC28" s="41">
        <f>+'Gasto - Nominal'!AC11/'Gasto - Nominal'!AC20*100</f>
        <v>16.195733892784517</v>
      </c>
      <c r="AD28" s="41">
        <f>+'Gasto - Nominal'!AD11/'Gasto - Nominal'!AD20*100</f>
        <v>16.751200979254293</v>
      </c>
      <c r="AE28" s="41">
        <f>+'Gasto - Nominal'!AE11/'Gasto - Nominal'!AE20*100</f>
        <v>17.704732069225805</v>
      </c>
      <c r="AF28" s="41">
        <f>+'Gasto - Nominal'!AF11/'Gasto - Nominal'!AF20*100</f>
        <v>16.530797977908552</v>
      </c>
      <c r="AG28" s="41">
        <f>+'Gasto - Nominal'!AG11/'Gasto - Nominal'!AG20*100</f>
        <v>15.395878728347236</v>
      </c>
      <c r="AH28" s="41">
        <f>+'Gasto - Nominal'!AH11/'Gasto - Nominal'!AH20*100</f>
        <v>14.873493459862214</v>
      </c>
      <c r="AI28" s="41">
        <f>+'Gasto - Nominal'!AI11/'Gasto - Nominal'!AI20*100</f>
        <v>14.678497451205994</v>
      </c>
      <c r="AJ28" s="41">
        <f>+'Gasto - Nominal'!AJ11/'Gasto - Nominal'!AJ20*100</f>
        <v>14.385611679912715</v>
      </c>
      <c r="AK28" s="41">
        <f>+'Gasto - Nominal'!AK11/'Gasto - Nominal'!AK20*100</f>
        <v>14.030262208547443</v>
      </c>
    </row>
    <row r="29" spans="1:37" x14ac:dyDescent="0.2">
      <c r="A29" s="10" t="s">
        <v>47</v>
      </c>
      <c r="B29" s="11">
        <f>+'Gasto - Nominal'!B12/'Gasto - Nominal'!B20*100</f>
        <v>17.005096311191721</v>
      </c>
      <c r="C29" s="11">
        <f>+'Gasto - Nominal'!C12/'Gasto - Nominal'!C20*100</f>
        <v>19.371308290174497</v>
      </c>
      <c r="D29" s="11">
        <f>+'Gasto - Nominal'!D12/'Gasto - Nominal'!D20*100</f>
        <v>20.392892162230037</v>
      </c>
      <c r="E29" s="11">
        <f>+'Gasto - Nominal'!E12/'Gasto - Nominal'!E20*100</f>
        <v>19.986139374955918</v>
      </c>
      <c r="F29" s="11">
        <f>+'Gasto - Nominal'!F12/'Gasto - Nominal'!F20*100</f>
        <v>19.791516868163445</v>
      </c>
      <c r="G29" s="11">
        <f>+'Gasto - Nominal'!G12/'Gasto - Nominal'!G20*100</f>
        <v>17.952319364542209</v>
      </c>
      <c r="H29" s="11">
        <f>+'Gasto - Nominal'!H12/'Gasto - Nominal'!H20*100</f>
        <v>19.269639305411022</v>
      </c>
      <c r="I29" s="11">
        <f>+'Gasto - Nominal'!I12/'Gasto - Nominal'!I20*100</f>
        <v>22.118046122695837</v>
      </c>
      <c r="J29" s="41">
        <f>+'Gasto - Nominal'!J12/'Gasto - Nominal'!J20*100</f>
        <v>21.08700916953163</v>
      </c>
      <c r="K29" s="41">
        <f>+'Gasto - Nominal'!K12/'Gasto - Nominal'!K20*100</f>
        <v>19.68958205692299</v>
      </c>
      <c r="L29" s="41">
        <f>+'Gasto - Nominal'!L12/'Gasto - Nominal'!L20*100</f>
        <v>19.834815680622253</v>
      </c>
      <c r="M29" s="41">
        <f>+'Gasto - Nominal'!M12/'Gasto - Nominal'!M20*100</f>
        <v>19.783996615029967</v>
      </c>
      <c r="N29" s="41">
        <f>+'Gasto - Nominal'!N12/'Gasto - Nominal'!N20*100</f>
        <v>19.790175521037952</v>
      </c>
      <c r="O29" s="41">
        <f>+'Gasto - Nominal'!O12/'Gasto - Nominal'!O20*100</f>
        <v>19.878156447833039</v>
      </c>
      <c r="P29" s="41">
        <f>+'Gasto - Nominal'!P12/'Gasto - Nominal'!P20*100</f>
        <v>19.951802434142639</v>
      </c>
      <c r="Q29" s="41">
        <f>+'Gasto - Nominal'!Q12/'Gasto - Nominal'!Q20*100</f>
        <v>20.293066801078258</v>
      </c>
      <c r="R29" s="41">
        <f>+'Gasto - Nominal'!R12/'Gasto - Nominal'!R20*100</f>
        <v>22.36499928036929</v>
      </c>
      <c r="S29" s="41">
        <f>+'Gasto - Nominal'!S12/'Gasto - Nominal'!S20*100</f>
        <v>23.744971529382315</v>
      </c>
      <c r="T29" s="41">
        <f>+'Gasto - Nominal'!T12/'Gasto - Nominal'!T20*100</f>
        <v>21.003562973755628</v>
      </c>
      <c r="U29" s="41">
        <f>+'Gasto - Nominal'!U12/'Gasto - Nominal'!U20*100</f>
        <v>19.456409287212143</v>
      </c>
      <c r="V29" s="41">
        <f>+'Gasto - Nominal'!V12/'Gasto - Nominal'!V20*100</f>
        <v>19.432515661924818</v>
      </c>
      <c r="W29" s="41">
        <f>+'Gasto - Nominal'!W12/'Gasto - Nominal'!W20*100</f>
        <v>20.028855902715563</v>
      </c>
      <c r="X29" s="41">
        <f>+'Gasto - Nominal'!X12/'Gasto - Nominal'!X20*100</f>
        <v>19.815610083003126</v>
      </c>
      <c r="Y29" s="41">
        <f>+'Gasto - Nominal'!Y12/'Gasto - Nominal'!Y20*100</f>
        <v>19.839949560082232</v>
      </c>
      <c r="Z29" s="41">
        <f>+'Gasto - Nominal'!Z12/'Gasto - Nominal'!Z20*100</f>
        <v>18.988926248018871</v>
      </c>
      <c r="AA29" s="41">
        <f>+'Gasto - Nominal'!AA12/'Gasto - Nominal'!AA20*100</f>
        <v>18.824543006221685</v>
      </c>
      <c r="AB29" s="41">
        <f>+'Gasto - Nominal'!AB12/'Gasto - Nominal'!AB20*100</f>
        <v>18.17776068967482</v>
      </c>
      <c r="AC29" s="41">
        <f>+'Gasto - Nominal'!AC12/'Gasto - Nominal'!AC20*100</f>
        <v>18.202866759791718</v>
      </c>
      <c r="AD29" s="41">
        <f>+'Gasto - Nominal'!AD12/'Gasto - Nominal'!AD20*100</f>
        <v>16.254166477263183</v>
      </c>
      <c r="AE29" s="41">
        <f>+'Gasto - Nominal'!AE12/'Gasto - Nominal'!AE20*100</f>
        <v>16.168153498045097</v>
      </c>
      <c r="AF29" s="41">
        <f>+'Gasto - Nominal'!AF12/'Gasto - Nominal'!AF20*100</f>
        <v>16.866290414398254</v>
      </c>
      <c r="AG29" s="41">
        <f>+'Gasto - Nominal'!AG12/'Gasto - Nominal'!AG20*100</f>
        <v>16.950366852393504</v>
      </c>
      <c r="AH29" s="41">
        <f>+'Gasto - Nominal'!AH12/'Gasto - Nominal'!AH20*100</f>
        <v>16.179397326624901</v>
      </c>
      <c r="AI29" s="41">
        <f>+'Gasto - Nominal'!AI12/'Gasto - Nominal'!AI20*100</f>
        <v>15.825523977808512</v>
      </c>
      <c r="AJ29" s="41">
        <f>+'Gasto - Nominal'!AJ12/'Gasto - Nominal'!AJ20*100</f>
        <v>15.927201509658978</v>
      </c>
      <c r="AK29" s="41">
        <f>+'Gasto - Nominal'!AK12/'Gasto - Nominal'!AK20*100</f>
        <v>16.166433857419015</v>
      </c>
    </row>
    <row r="30" spans="1:37" x14ac:dyDescent="0.2">
      <c r="A30" s="10" t="s">
        <v>48</v>
      </c>
      <c r="B30" s="11">
        <f>+'Gasto - Nominal'!B13/'Gasto - Nominal'!B20*100</f>
        <v>1.3967721067801209</v>
      </c>
      <c r="C30" s="11">
        <f>+'Gasto - Nominal'!C13/'Gasto - Nominal'!C20*100</f>
        <v>1.0622118097942654</v>
      </c>
      <c r="D30" s="11">
        <f>+'Gasto - Nominal'!D13/'Gasto - Nominal'!D20*100</f>
        <v>0.63590868473956885</v>
      </c>
      <c r="E30" s="11">
        <f>+'Gasto - Nominal'!E13/'Gasto - Nominal'!E20*100</f>
        <v>0.78461653322986247</v>
      </c>
      <c r="F30" s="11">
        <f>+'Gasto - Nominal'!F13/'Gasto - Nominal'!F20*100</f>
        <v>-0.24967724511551556</v>
      </c>
      <c r="G30" s="11">
        <f>+'Gasto - Nominal'!G13/'Gasto - Nominal'!G20*100</f>
        <v>-0.2018394042508844</v>
      </c>
      <c r="H30" s="11">
        <f>+'Gasto - Nominal'!H13/'Gasto - Nominal'!H20*100</f>
        <v>0.78477876724789464</v>
      </c>
      <c r="I30" s="11">
        <f>+'Gasto - Nominal'!I13/'Gasto - Nominal'!I20*100</f>
        <v>0.54373333471125118</v>
      </c>
      <c r="J30" s="41">
        <f>+'Gasto - Nominal'!J13/'Gasto - Nominal'!J20*100</f>
        <v>-7.2111066435930782E-3</v>
      </c>
      <c r="K30" s="41">
        <f>+'Gasto - Nominal'!K13/'Gasto - Nominal'!K20*100</f>
        <v>0.99710825051950414</v>
      </c>
      <c r="L30" s="41">
        <f>+'Gasto - Nominal'!L13/'Gasto - Nominal'!L20*100</f>
        <v>0.28067344054943616</v>
      </c>
      <c r="M30" s="41">
        <f>+'Gasto - Nominal'!M13/'Gasto - Nominal'!M20*100</f>
        <v>0.10232276070349956</v>
      </c>
      <c r="N30" s="41">
        <f>+'Gasto - Nominal'!N13/'Gasto - Nominal'!N20*100</f>
        <v>-0.82512448179012077</v>
      </c>
      <c r="O30" s="41">
        <f>+'Gasto - Nominal'!O13/'Gasto - Nominal'!O20*100</f>
        <v>-0.94818583459682659</v>
      </c>
      <c r="P30" s="41">
        <f>+'Gasto - Nominal'!P13/'Gasto - Nominal'!P20*100</f>
        <v>-0.98765670555319207</v>
      </c>
      <c r="Q30" s="41">
        <f>+'Gasto - Nominal'!Q13/'Gasto - Nominal'!Q20*100</f>
        <v>0.79257471121294742</v>
      </c>
      <c r="R30" s="41">
        <f>+'Gasto - Nominal'!R13/'Gasto - Nominal'!R20*100</f>
        <v>0.92176898588322687</v>
      </c>
      <c r="S30" s="41">
        <f>+'Gasto - Nominal'!S13/'Gasto - Nominal'!S20*100</f>
        <v>0.86576856245575728</v>
      </c>
      <c r="T30" s="41">
        <f>+'Gasto - Nominal'!T13/'Gasto - Nominal'!T20*100</f>
        <v>-2.550649376785628</v>
      </c>
      <c r="U30" s="41">
        <f>+'Gasto - Nominal'!U13/'Gasto - Nominal'!U20*100</f>
        <v>0.37750923394370894</v>
      </c>
      <c r="V30" s="41">
        <f>+'Gasto - Nominal'!V13/'Gasto - Nominal'!V20*100</f>
        <v>0.61566393554114873</v>
      </c>
      <c r="W30" s="41">
        <f>+'Gasto - Nominal'!W13/'Gasto - Nominal'!W20*100</f>
        <v>-0.17466039473086251</v>
      </c>
      <c r="X30" s="41">
        <f>+'Gasto - Nominal'!X13/'Gasto - Nominal'!X20*100</f>
        <v>-0.225149921056574</v>
      </c>
      <c r="Y30" s="41">
        <f>+'Gasto - Nominal'!Y13/'Gasto - Nominal'!Y20*100</f>
        <v>-0.61679627087102373</v>
      </c>
      <c r="Z30" s="41">
        <f>+'Gasto - Nominal'!Z13/'Gasto - Nominal'!Z20*100</f>
        <v>-0.13519980570333373</v>
      </c>
      <c r="AA30" s="41">
        <f>+'Gasto - Nominal'!AA13/'Gasto - Nominal'!AA20*100</f>
        <v>6.4397971707020066E-2</v>
      </c>
      <c r="AB30" s="41">
        <f>+'Gasto - Nominal'!AB13/'Gasto - Nominal'!AB20*100</f>
        <v>-0.11288644715693413</v>
      </c>
      <c r="AC30" s="41">
        <f>+'Gasto - Nominal'!AC13/'Gasto - Nominal'!AC20*100</f>
        <v>0.16699380616957787</v>
      </c>
      <c r="AD30" s="41">
        <f>+'Gasto - Nominal'!AD13/'Gasto - Nominal'!AD20*100</f>
        <v>-0.19008127780667808</v>
      </c>
      <c r="AE30" s="41">
        <f>+'Gasto - Nominal'!AE13/'Gasto - Nominal'!AE20*100</f>
        <v>-5.0988289053568309E-3</v>
      </c>
      <c r="AF30" s="41">
        <f>+'Gasto - Nominal'!AF13/'Gasto - Nominal'!AF20*100</f>
        <v>1.7154944709859707</v>
      </c>
      <c r="AG30" s="41">
        <f>+'Gasto - Nominal'!AG13/'Gasto - Nominal'!AG20*100</f>
        <v>0.74696679717671743</v>
      </c>
      <c r="AH30" s="41">
        <f>+'Gasto - Nominal'!AH13/'Gasto - Nominal'!AH20*100</f>
        <v>-0.92280360366607905</v>
      </c>
      <c r="AI30" s="41">
        <f>+'Gasto - Nominal'!AI13/'Gasto - Nominal'!AI20*100</f>
        <v>-0.15649946799086295</v>
      </c>
      <c r="AJ30" s="41">
        <f>+'Gasto - Nominal'!AJ13/'Gasto - Nominal'!AJ20*100</f>
        <v>9.6559230746722013E-2</v>
      </c>
      <c r="AK30" s="41">
        <f>+'Gasto - Nominal'!AK13/'Gasto - Nominal'!AK20*100</f>
        <v>0.77516065624842423</v>
      </c>
    </row>
    <row r="31" spans="1:37" x14ac:dyDescent="0.2">
      <c r="A31" s="13" t="s">
        <v>49</v>
      </c>
      <c r="B31" s="19">
        <f>+B32+B33</f>
        <v>33.40610643723258</v>
      </c>
      <c r="C31" s="19">
        <f t="shared" ref="C31:AB31" si="6">+C32+C33</f>
        <v>35.281752240635697</v>
      </c>
      <c r="D31" s="19">
        <f t="shared" si="6"/>
        <v>36.037223884784332</v>
      </c>
      <c r="E31" s="19">
        <f t="shared" si="6"/>
        <v>35.884658670624987</v>
      </c>
      <c r="F31" s="19">
        <f t="shared" si="6"/>
        <v>38.129214502563542</v>
      </c>
      <c r="G31" s="19">
        <f t="shared" si="6"/>
        <v>40.011993017944121</v>
      </c>
      <c r="H31" s="19">
        <f t="shared" si="6"/>
        <v>41.609068314874307</v>
      </c>
      <c r="I31" s="19">
        <f t="shared" si="6"/>
        <v>43.96284104574805</v>
      </c>
      <c r="J31" s="40">
        <f t="shared" si="6"/>
        <v>42.557865768206646</v>
      </c>
      <c r="K31" s="40">
        <f t="shared" si="6"/>
        <v>42.930322180550299</v>
      </c>
      <c r="L31" s="40">
        <f t="shared" si="6"/>
        <v>40.50857250286726</v>
      </c>
      <c r="M31" s="40">
        <f t="shared" si="6"/>
        <v>39.224535206532821</v>
      </c>
      <c r="N31" s="40">
        <f t="shared" si="6"/>
        <v>40.671712918041244</v>
      </c>
      <c r="O31" s="40">
        <f t="shared" si="6"/>
        <v>42.207653462487073</v>
      </c>
      <c r="P31" s="40">
        <f t="shared" si="6"/>
        <v>43.464522361379316</v>
      </c>
      <c r="Q31" s="40">
        <f t="shared" si="6"/>
        <v>43.31403510906037</v>
      </c>
      <c r="R31" s="40">
        <f t="shared" si="6"/>
        <v>40.582137508471327</v>
      </c>
      <c r="S31" s="40">
        <f t="shared" si="6"/>
        <v>38.806460650961924</v>
      </c>
      <c r="T31" s="40">
        <f t="shared" si="6"/>
        <v>34.632305025702223</v>
      </c>
      <c r="U31" s="40">
        <f t="shared" si="6"/>
        <v>32.829411346601063</v>
      </c>
      <c r="V31" s="40">
        <f t="shared" si="6"/>
        <v>32.472470876938615</v>
      </c>
      <c r="W31" s="40">
        <f t="shared" si="6"/>
        <v>31.651317335804087</v>
      </c>
      <c r="X31" s="40">
        <f t="shared" si="6"/>
        <v>30.591649361304494</v>
      </c>
      <c r="Y31" s="40">
        <f t="shared" si="6"/>
        <v>31.362915283492121</v>
      </c>
      <c r="Z31" s="40">
        <f t="shared" si="6"/>
        <v>29.995657864746548</v>
      </c>
      <c r="AA31" s="40">
        <f t="shared" si="6"/>
        <v>31.260096300351044</v>
      </c>
      <c r="AB31" s="40">
        <f t="shared" si="6"/>
        <v>32.762683147938759</v>
      </c>
      <c r="AC31" s="40">
        <f t="shared" ref="AC31:AD31" si="7">+AC32+AC33</f>
        <v>33.73851077618199</v>
      </c>
      <c r="AD31" s="40">
        <f t="shared" si="7"/>
        <v>34.325321559284724</v>
      </c>
      <c r="AE31" s="40">
        <f t="shared" ref="AE31:AF31" si="8">+AE32+AE33</f>
        <v>31.906497657761197</v>
      </c>
      <c r="AF31" s="40">
        <f t="shared" si="8"/>
        <v>36.176357026887665</v>
      </c>
      <c r="AG31" s="40">
        <f t="shared" ref="AG31:AH31" si="9">+AG32+AG33</f>
        <v>42.405196114356208</v>
      </c>
      <c r="AH31" s="40">
        <f t="shared" si="9"/>
        <v>38.915632035195472</v>
      </c>
      <c r="AI31" s="40">
        <f t="shared" ref="AI31:AJ31" si="10">+AI32+AI33</f>
        <v>38.531794050872634</v>
      </c>
      <c r="AJ31" s="40">
        <f t="shared" si="10"/>
        <v>38.828408391728154</v>
      </c>
      <c r="AK31" s="40">
        <f t="shared" ref="AK31" si="11">+AK32+AK33</f>
        <v>38.152994644424041</v>
      </c>
    </row>
    <row r="32" spans="1:37" x14ac:dyDescent="0.2">
      <c r="A32" s="10" t="s">
        <v>50</v>
      </c>
      <c r="B32" s="11">
        <f>+'Gasto - Nominal'!B15/'Gasto - Nominal'!B20*100</f>
        <v>26.632953573844816</v>
      </c>
      <c r="C32" s="11">
        <f>+'Gasto - Nominal'!C15/'Gasto - Nominal'!C20*100</f>
        <v>27.971249099614159</v>
      </c>
      <c r="D32" s="11">
        <f>+'Gasto - Nominal'!D15/'Gasto - Nominal'!D20*100</f>
        <v>27.674655477940078</v>
      </c>
      <c r="E32" s="11">
        <f>+'Gasto - Nominal'!E15/'Gasto - Nominal'!E20*100</f>
        <v>27.509560611089778</v>
      </c>
      <c r="F32" s="11">
        <f>+'Gasto - Nominal'!F15/'Gasto - Nominal'!F20*100</f>
        <v>30.109175531448379</v>
      </c>
      <c r="G32" s="11">
        <f>+'Gasto - Nominal'!G15/'Gasto - Nominal'!G20*100</f>
        <v>31.321908577351117</v>
      </c>
      <c r="H32" s="11">
        <f>+'Gasto - Nominal'!H15/'Gasto - Nominal'!H20*100</f>
        <v>32.950092071403844</v>
      </c>
      <c r="I32" s="11">
        <f>+'Gasto - Nominal'!I15/'Gasto - Nominal'!I20*100</f>
        <v>33.552411356718352</v>
      </c>
      <c r="J32" s="41">
        <f>+'Gasto - Nominal'!J15/'Gasto - Nominal'!J20*100</f>
        <v>30.266305002681236</v>
      </c>
      <c r="K32" s="41">
        <f>+'Gasto - Nominal'!K15/'Gasto - Nominal'!K20*100</f>
        <v>28.987497330171742</v>
      </c>
      <c r="L32" s="41">
        <f>+'Gasto - Nominal'!L15/'Gasto - Nominal'!L20*100</f>
        <v>27.169536180256465</v>
      </c>
      <c r="M32" s="41">
        <f>+'Gasto - Nominal'!M15/'Gasto - Nominal'!M20*100</f>
        <v>26.576797753583893</v>
      </c>
      <c r="N32" s="41">
        <f>+'Gasto - Nominal'!N15/'Gasto - Nominal'!N20*100</f>
        <v>27.623551184300833</v>
      </c>
      <c r="O32" s="41">
        <f>+'Gasto - Nominal'!O15/'Gasto - Nominal'!O20*100</f>
        <v>28.503443852461967</v>
      </c>
      <c r="P32" s="41">
        <f>+'Gasto - Nominal'!P15/'Gasto - Nominal'!P20*100</f>
        <v>28.832209934867453</v>
      </c>
      <c r="Q32" s="41">
        <f>+'Gasto - Nominal'!Q15/'Gasto - Nominal'!Q20*100</f>
        <v>28.73511718785252</v>
      </c>
      <c r="R32" s="41">
        <f>+'Gasto - Nominal'!R15/'Gasto - Nominal'!R20*100</f>
        <v>26.456321111193219</v>
      </c>
      <c r="S32" s="41">
        <f>+'Gasto - Nominal'!S15/'Gasto - Nominal'!S20*100</f>
        <v>25.062816229717178</v>
      </c>
      <c r="T32" s="41">
        <f>+'Gasto - Nominal'!T15/'Gasto - Nominal'!T20*100</f>
        <v>22.090856646188129</v>
      </c>
      <c r="U32" s="41">
        <f>+'Gasto - Nominal'!U15/'Gasto - Nominal'!U20*100</f>
        <v>20.369299378847046</v>
      </c>
      <c r="V32" s="41">
        <f>+'Gasto - Nominal'!V15/'Gasto - Nominal'!V20*100</f>
        <v>19.817993121228518</v>
      </c>
      <c r="W32" s="41">
        <f>+'Gasto - Nominal'!W15/'Gasto - Nominal'!W20*100</f>
        <v>19.302569220275441</v>
      </c>
      <c r="X32" s="41">
        <f>+'Gasto - Nominal'!X15/'Gasto - Nominal'!X20*100</f>
        <v>17.841907042370011</v>
      </c>
      <c r="Y32" s="41">
        <f>+'Gasto - Nominal'!Y15/'Gasto - Nominal'!Y20*100</f>
        <v>18.588292872462269</v>
      </c>
      <c r="Z32" s="41">
        <f>+'Gasto - Nominal'!Z15/'Gasto - Nominal'!Z20*100</f>
        <v>17.082773625665755</v>
      </c>
      <c r="AA32" s="41">
        <f>+'Gasto - Nominal'!AA15/'Gasto - Nominal'!AA20*100</f>
        <v>17.570950173528168</v>
      </c>
      <c r="AB32" s="41">
        <f>+'Gasto - Nominal'!AB15/'Gasto - Nominal'!AB20*100</f>
        <v>18.739148884431746</v>
      </c>
      <c r="AC32" s="41">
        <f>+'Gasto - Nominal'!AC15/'Gasto - Nominal'!AC20*100</f>
        <v>19.100568822762622</v>
      </c>
      <c r="AD32" s="41">
        <f>+'Gasto - Nominal'!AD15/'Gasto - Nominal'!AD20*100</f>
        <v>18.731943992976703</v>
      </c>
      <c r="AE32" s="41">
        <f>+'Gasto - Nominal'!AE15/'Gasto - Nominal'!AE20*100</f>
        <v>19.381380738377413</v>
      </c>
      <c r="AF32" s="41">
        <f>+'Gasto - Nominal'!AF15/'Gasto - Nominal'!AF20*100</f>
        <v>22.635092050043014</v>
      </c>
      <c r="AG32" s="41">
        <f>+'Gasto - Nominal'!AG15/'Gasto - Nominal'!AG20*100</f>
        <v>23.949862932787696</v>
      </c>
      <c r="AH32" s="41">
        <f>+'Gasto - Nominal'!AH15/'Gasto - Nominal'!AH20*100</f>
        <v>21.729583125642684</v>
      </c>
      <c r="AI32" s="41">
        <f>+'Gasto - Nominal'!AI15/'Gasto - Nominal'!AI20*100</f>
        <v>21.5273407504685</v>
      </c>
      <c r="AJ32" s="41">
        <f>+'Gasto - Nominal'!AJ15/'Gasto - Nominal'!AJ20*100</f>
        <v>22.242797311887212</v>
      </c>
      <c r="AK32" s="41">
        <f>+'Gasto - Nominal'!AK15/'Gasto - Nominal'!AK20*100</f>
        <v>22.294457323963261</v>
      </c>
    </row>
    <row r="33" spans="1:37" x14ac:dyDescent="0.2">
      <c r="A33" s="10" t="s">
        <v>51</v>
      </c>
      <c r="B33" s="11">
        <f>+'Gasto - Nominal'!B16/'Gasto - Nominal'!B20*100</f>
        <v>6.7731528633877671</v>
      </c>
      <c r="C33" s="11">
        <f>+'Gasto - Nominal'!C16/'Gasto - Nominal'!C20*100</f>
        <v>7.31050314102154</v>
      </c>
      <c r="D33" s="11">
        <f>+'Gasto - Nominal'!D16/'Gasto - Nominal'!D20*100</f>
        <v>8.3625684068442556</v>
      </c>
      <c r="E33" s="11">
        <f>+'Gasto - Nominal'!E16/'Gasto - Nominal'!E20*100</f>
        <v>8.3750980595352118</v>
      </c>
      <c r="F33" s="11">
        <f>+'Gasto - Nominal'!F16/'Gasto - Nominal'!F20*100</f>
        <v>8.020038971115163</v>
      </c>
      <c r="G33" s="11">
        <f>+'Gasto - Nominal'!G16/'Gasto - Nominal'!G20*100</f>
        <v>8.6900844405930062</v>
      </c>
      <c r="H33" s="11">
        <f>+'Gasto - Nominal'!H16/'Gasto - Nominal'!H20*100</f>
        <v>8.6589762434704607</v>
      </c>
      <c r="I33" s="11">
        <f>+'Gasto - Nominal'!I16/'Gasto - Nominal'!I20*100</f>
        <v>10.410429689029694</v>
      </c>
      <c r="J33" s="41">
        <f>+'Gasto - Nominal'!J16/'Gasto - Nominal'!J20*100</f>
        <v>12.291560765525411</v>
      </c>
      <c r="K33" s="41">
        <f>+'Gasto - Nominal'!K16/'Gasto - Nominal'!K20*100</f>
        <v>13.942824850378555</v>
      </c>
      <c r="L33" s="41">
        <f>+'Gasto - Nominal'!L16/'Gasto - Nominal'!L20*100</f>
        <v>13.339036322610795</v>
      </c>
      <c r="M33" s="41">
        <f>+'Gasto - Nominal'!M16/'Gasto - Nominal'!M20*100</f>
        <v>12.647737452948924</v>
      </c>
      <c r="N33" s="41">
        <f>+'Gasto - Nominal'!N16/'Gasto - Nominal'!N20*100</f>
        <v>13.048161733740413</v>
      </c>
      <c r="O33" s="41">
        <f>+'Gasto - Nominal'!O16/'Gasto - Nominal'!O20*100</f>
        <v>13.704209610025107</v>
      </c>
      <c r="P33" s="41">
        <f>+'Gasto - Nominal'!P16/'Gasto - Nominal'!P20*100</f>
        <v>14.632312426511865</v>
      </c>
      <c r="Q33" s="41">
        <f>+'Gasto - Nominal'!Q16/'Gasto - Nominal'!Q20*100</f>
        <v>14.578917921207848</v>
      </c>
      <c r="R33" s="41">
        <f>+'Gasto - Nominal'!R16/'Gasto - Nominal'!R20*100</f>
        <v>14.125816397278108</v>
      </c>
      <c r="S33" s="41">
        <f>+'Gasto - Nominal'!S16/'Gasto - Nominal'!S20*100</f>
        <v>13.743644421244742</v>
      </c>
      <c r="T33" s="41">
        <f>+'Gasto - Nominal'!T16/'Gasto - Nominal'!T20*100</f>
        <v>12.541448379514092</v>
      </c>
      <c r="U33" s="41">
        <f>+'Gasto - Nominal'!U16/'Gasto - Nominal'!U20*100</f>
        <v>12.46011196775402</v>
      </c>
      <c r="V33" s="41">
        <f>+'Gasto - Nominal'!V16/'Gasto - Nominal'!V20*100</f>
        <v>12.654477755710095</v>
      </c>
      <c r="W33" s="41">
        <f>+'Gasto - Nominal'!W16/'Gasto - Nominal'!W20*100</f>
        <v>12.348748115528647</v>
      </c>
      <c r="X33" s="41">
        <f>+'Gasto - Nominal'!X16/'Gasto - Nominal'!X20*100</f>
        <v>12.749742318934484</v>
      </c>
      <c r="Y33" s="41">
        <f>+'Gasto - Nominal'!Y16/'Gasto - Nominal'!Y20*100</f>
        <v>12.774622411029851</v>
      </c>
      <c r="Z33" s="41">
        <f>+'Gasto - Nominal'!Z16/'Gasto - Nominal'!Z20*100</f>
        <v>12.912884239080791</v>
      </c>
      <c r="AA33" s="41">
        <f>+'Gasto - Nominal'!AA16/'Gasto - Nominal'!AA20*100</f>
        <v>13.689146126822878</v>
      </c>
      <c r="AB33" s="41">
        <f>+'Gasto - Nominal'!AB16/'Gasto - Nominal'!AB20*100</f>
        <v>14.023534263507011</v>
      </c>
      <c r="AC33" s="41">
        <f>+'Gasto - Nominal'!AC16/'Gasto - Nominal'!AC20*100</f>
        <v>14.63794195341937</v>
      </c>
      <c r="AD33" s="41">
        <f>+'Gasto - Nominal'!AD16/'Gasto - Nominal'!AD20*100</f>
        <v>15.593377566308023</v>
      </c>
      <c r="AE33" s="41">
        <f>+'Gasto - Nominal'!AE16/'Gasto - Nominal'!AE20*100</f>
        <v>12.525116919383784</v>
      </c>
      <c r="AF33" s="41">
        <f>+'Gasto - Nominal'!AF16/'Gasto - Nominal'!AF20*100</f>
        <v>13.54126497684465</v>
      </c>
      <c r="AG33" s="41">
        <f>+'Gasto - Nominal'!AG16/'Gasto - Nominal'!AG20*100</f>
        <v>18.455333181568513</v>
      </c>
      <c r="AH33" s="41">
        <f>+'Gasto - Nominal'!AH16/'Gasto - Nominal'!AH20*100</f>
        <v>17.186048909552788</v>
      </c>
      <c r="AI33" s="41">
        <f>+'Gasto - Nominal'!AI16/'Gasto - Nominal'!AI20*100</f>
        <v>17.00445330040413</v>
      </c>
      <c r="AJ33" s="41">
        <f>+'Gasto - Nominal'!AJ16/'Gasto - Nominal'!AJ20*100</f>
        <v>16.585611079840941</v>
      </c>
      <c r="AK33" s="41">
        <f>+'Gasto - Nominal'!AK16/'Gasto - Nominal'!AK20*100</f>
        <v>15.858537320460783</v>
      </c>
    </row>
    <row r="34" spans="1:37" x14ac:dyDescent="0.2">
      <c r="A34" s="13" t="s">
        <v>52</v>
      </c>
      <c r="B34" s="19">
        <f>+B35+B36</f>
        <v>38.033569272627638</v>
      </c>
      <c r="C34" s="19">
        <f t="shared" ref="C34:AB34" si="12">+C35+C36</f>
        <v>40.814483243300316</v>
      </c>
      <c r="D34" s="19">
        <f t="shared" si="12"/>
        <v>43.315112940356428</v>
      </c>
      <c r="E34" s="19">
        <f t="shared" si="12"/>
        <v>42.112649329019504</v>
      </c>
      <c r="F34" s="19">
        <f t="shared" si="12"/>
        <v>41.645160043899409</v>
      </c>
      <c r="G34" s="19">
        <f t="shared" si="12"/>
        <v>44.045170986962475</v>
      </c>
      <c r="H34" s="19">
        <f t="shared" si="12"/>
        <v>46.004129782033772</v>
      </c>
      <c r="I34" s="19">
        <f t="shared" si="12"/>
        <v>48.075180191371189</v>
      </c>
      <c r="J34" s="40">
        <f t="shared" si="12"/>
        <v>44.980748022743811</v>
      </c>
      <c r="K34" s="40">
        <f t="shared" si="12"/>
        <v>43.594601351929697</v>
      </c>
      <c r="L34" s="40">
        <f t="shared" si="12"/>
        <v>40.344186215578532</v>
      </c>
      <c r="M34" s="40">
        <f t="shared" si="12"/>
        <v>41.189409129750302</v>
      </c>
      <c r="N34" s="40">
        <f t="shared" si="12"/>
        <v>42.655994616248883</v>
      </c>
      <c r="O34" s="40">
        <f t="shared" si="12"/>
        <v>43.048823733236269</v>
      </c>
      <c r="P34" s="40">
        <f t="shared" si="12"/>
        <v>45.758141531597914</v>
      </c>
      <c r="Q34" s="40">
        <f t="shared" si="12"/>
        <v>46.500519505085862</v>
      </c>
      <c r="R34" s="40">
        <f t="shared" si="12"/>
        <v>45.874458335131173</v>
      </c>
      <c r="S34" s="40">
        <f t="shared" si="12"/>
        <v>47.595052060044672</v>
      </c>
      <c r="T34" s="40">
        <f t="shared" si="12"/>
        <v>35.127012698950907</v>
      </c>
      <c r="U34" s="40">
        <f t="shared" si="12"/>
        <v>34.682678337171666</v>
      </c>
      <c r="V34" s="40">
        <f t="shared" si="12"/>
        <v>36.166675630379601</v>
      </c>
      <c r="W34" s="40">
        <f t="shared" si="12"/>
        <v>35.397221959270084</v>
      </c>
      <c r="X34" s="40">
        <f t="shared" si="12"/>
        <v>33.474761226616884</v>
      </c>
      <c r="Y34" s="40">
        <f t="shared" si="12"/>
        <v>33.828326769731042</v>
      </c>
      <c r="Z34" s="40">
        <f t="shared" si="12"/>
        <v>30.75790407482901</v>
      </c>
      <c r="AA34" s="40">
        <f t="shared" si="12"/>
        <v>30.918381876255154</v>
      </c>
      <c r="AB34" s="40">
        <f t="shared" si="12"/>
        <v>32.309270595788028</v>
      </c>
      <c r="AC34" s="40">
        <f t="shared" ref="AC34:AD34" si="13">+AC35+AC36</f>
        <v>33.206831240419227</v>
      </c>
      <c r="AD34" s="40">
        <f t="shared" si="13"/>
        <v>31.435208458321569</v>
      </c>
      <c r="AE34" s="40">
        <f t="shared" ref="AE34:AF34" si="14">+AE35+AE36</f>
        <v>28.23338859314282</v>
      </c>
      <c r="AF34" s="40">
        <f t="shared" si="14"/>
        <v>34.605285275787466</v>
      </c>
      <c r="AG34" s="40">
        <f t="shared" ref="AG34:AH34" si="15">+AG35+AG36</f>
        <v>39.822336420933098</v>
      </c>
      <c r="AH34" s="40">
        <f t="shared" si="15"/>
        <v>33.556367045059766</v>
      </c>
      <c r="AI34" s="40">
        <f t="shared" ref="AI34:AJ34" si="16">+AI35+AI36</f>
        <v>32.799219717763791</v>
      </c>
      <c r="AJ34" s="40">
        <f t="shared" si="16"/>
        <v>32.867304240827757</v>
      </c>
      <c r="AK34" s="40">
        <f t="shared" ref="AK34" si="17">+AK35+AK36</f>
        <v>33.005478069928216</v>
      </c>
    </row>
    <row r="35" spans="1:37" x14ac:dyDescent="0.2">
      <c r="A35" s="10" t="s">
        <v>50</v>
      </c>
      <c r="B35" s="11">
        <f>+'Gasto - Nominal'!B18/'Gasto - Nominal'!B20*100</f>
        <v>29.948132246656794</v>
      </c>
      <c r="C35" s="11">
        <f>+'Gasto - Nominal'!C18/'Gasto - Nominal'!C20*100</f>
        <v>31.998282508030652</v>
      </c>
      <c r="D35" s="11">
        <f>+'Gasto - Nominal'!D18/'Gasto - Nominal'!D20*100</f>
        <v>34.452696974698981</v>
      </c>
      <c r="E35" s="11">
        <f>+'Gasto - Nominal'!E18/'Gasto - Nominal'!E20*100</f>
        <v>33.616392298490375</v>
      </c>
      <c r="F35" s="11">
        <f>+'Gasto - Nominal'!F18/'Gasto - Nominal'!F20*100</f>
        <v>33.025107104230543</v>
      </c>
      <c r="G35" s="11">
        <f>+'Gasto - Nominal'!G18/'Gasto - Nominal'!G20*100</f>
        <v>34.574106635379401</v>
      </c>
      <c r="H35" s="11">
        <f>+'Gasto - Nominal'!H18/'Gasto - Nominal'!H20*100</f>
        <v>37.519482424935589</v>
      </c>
      <c r="I35" s="11">
        <f>+'Gasto - Nominal'!I18/'Gasto - Nominal'!I20*100</f>
        <v>39.232645424294951</v>
      </c>
      <c r="J35" s="41">
        <f>+'Gasto - Nominal'!J18/'Gasto - Nominal'!J20*100</f>
        <v>35.854803177498276</v>
      </c>
      <c r="K35" s="41">
        <f>+'Gasto - Nominal'!K18/'Gasto - Nominal'!K20*100</f>
        <v>35.049483997386041</v>
      </c>
      <c r="L35" s="41">
        <f>+'Gasto - Nominal'!L18/'Gasto - Nominal'!L20*100</f>
        <v>32.451628005038955</v>
      </c>
      <c r="M35" s="41">
        <f>+'Gasto - Nominal'!M18/'Gasto - Nominal'!M20*100</f>
        <v>33.907185793427367</v>
      </c>
      <c r="N35" s="41">
        <f>+'Gasto - Nominal'!N18/'Gasto - Nominal'!N20*100</f>
        <v>35.286592476295475</v>
      </c>
      <c r="O35" s="41">
        <f>+'Gasto - Nominal'!O18/'Gasto - Nominal'!O20*100</f>
        <v>35.416051715700881</v>
      </c>
      <c r="P35" s="41">
        <f>+'Gasto - Nominal'!P18/'Gasto - Nominal'!P20*100</f>
        <v>38.275045973720893</v>
      </c>
      <c r="Q35" s="41">
        <f>+'Gasto - Nominal'!Q18/'Gasto - Nominal'!Q20*100</f>
        <v>39.02446799934566</v>
      </c>
      <c r="R35" s="41">
        <f>+'Gasto - Nominal'!R18/'Gasto - Nominal'!R20*100</f>
        <v>38.614289580675518</v>
      </c>
      <c r="S35" s="41">
        <f>+'Gasto - Nominal'!S18/'Gasto - Nominal'!S20*100</f>
        <v>41.46818604898364</v>
      </c>
      <c r="T35" s="41">
        <f>+'Gasto - Nominal'!T18/'Gasto - Nominal'!T20*100</f>
        <v>30.367473494315167</v>
      </c>
      <c r="U35" s="41">
        <f>+'Gasto - Nominal'!U18/'Gasto - Nominal'!U20*100</f>
        <v>29.699782834734201</v>
      </c>
      <c r="V35" s="41">
        <f>+'Gasto - Nominal'!V18/'Gasto - Nominal'!V20*100</f>
        <v>31.633156405903971</v>
      </c>
      <c r="W35" s="41">
        <f>+'Gasto - Nominal'!W18/'Gasto - Nominal'!W20*100</f>
        <v>30.728086257761127</v>
      </c>
      <c r="X35" s="41">
        <f>+'Gasto - Nominal'!X18/'Gasto - Nominal'!X20*100</f>
        <v>28.798342995672272</v>
      </c>
      <c r="Y35" s="41">
        <f>+'Gasto - Nominal'!Y18/'Gasto - Nominal'!Y20*100</f>
        <v>28.864132056741809</v>
      </c>
      <c r="Z35" s="41">
        <f>+'Gasto - Nominal'!Z18/'Gasto - Nominal'!Z20*100</f>
        <v>25.29904444342197</v>
      </c>
      <c r="AA35" s="41">
        <f>+'Gasto - Nominal'!AA18/'Gasto - Nominal'!AA20*100</f>
        <v>25.131258796503548</v>
      </c>
      <c r="AB35" s="41">
        <f>+'Gasto - Nominal'!AB18/'Gasto - Nominal'!AB20*100</f>
        <v>25.97917707123673</v>
      </c>
      <c r="AC35" s="41">
        <f>+'Gasto - Nominal'!AC18/'Gasto - Nominal'!AC20*100</f>
        <v>26.376063426231372</v>
      </c>
      <c r="AD35" s="41">
        <f>+'Gasto - Nominal'!AD18/'Gasto - Nominal'!AD20*100</f>
        <v>24.425265645203545</v>
      </c>
      <c r="AE35" s="41">
        <f>+'Gasto - Nominal'!AE18/'Gasto - Nominal'!AE20*100</f>
        <v>22.626686843066107</v>
      </c>
      <c r="AF35" s="41">
        <f>+'Gasto - Nominal'!AF18/'Gasto - Nominal'!AF20*100</f>
        <v>27.51507242593653</v>
      </c>
      <c r="AG35" s="41">
        <f>+'Gasto - Nominal'!AG18/'Gasto - Nominal'!AG20*100</f>
        <v>30.836591904560219</v>
      </c>
      <c r="AH35" s="41">
        <f>+'Gasto - Nominal'!AH18/'Gasto - Nominal'!AH20*100</f>
        <v>25.649827310870819</v>
      </c>
      <c r="AI35" s="41">
        <f>+'Gasto - Nominal'!AI18/'Gasto - Nominal'!AI20*100</f>
        <v>24.564846112854195</v>
      </c>
      <c r="AJ35" s="41">
        <f>+'Gasto - Nominal'!AJ18/'Gasto - Nominal'!AJ20*100</f>
        <v>24.693889520798361</v>
      </c>
      <c r="AK35" s="41">
        <f>+'Gasto - Nominal'!AK18/'Gasto - Nominal'!AK20*100</f>
        <v>24.904284257156817</v>
      </c>
    </row>
    <row r="36" spans="1:37" x14ac:dyDescent="0.2">
      <c r="A36" s="10" t="s">
        <v>51</v>
      </c>
      <c r="B36" s="11">
        <f>+'Gasto - Nominal'!B19/'Gasto - Nominal'!B20*100</f>
        <v>8.0854370259708457</v>
      </c>
      <c r="C36" s="11">
        <f>+'Gasto - Nominal'!C19/'Gasto - Nominal'!C20*100</f>
        <v>8.8162007352696659</v>
      </c>
      <c r="D36" s="11">
        <f>+'Gasto - Nominal'!D19/'Gasto - Nominal'!D20*100</f>
        <v>8.8624159656574477</v>
      </c>
      <c r="E36" s="11">
        <f>+'Gasto - Nominal'!E19/'Gasto - Nominal'!E20*100</f>
        <v>8.4962570305291329</v>
      </c>
      <c r="F36" s="11">
        <f>+'Gasto - Nominal'!F19/'Gasto - Nominal'!F20*100</f>
        <v>8.620052939668863</v>
      </c>
      <c r="G36" s="11">
        <f>+'Gasto - Nominal'!G19/'Gasto - Nominal'!G20*100</f>
        <v>9.4710643515830757</v>
      </c>
      <c r="H36" s="11">
        <f>+'Gasto - Nominal'!H19/'Gasto - Nominal'!H20*100</f>
        <v>8.4846473570981846</v>
      </c>
      <c r="I36" s="11">
        <f>+'Gasto - Nominal'!I19/'Gasto - Nominal'!I20*100</f>
        <v>8.8425347670762413</v>
      </c>
      <c r="J36" s="41">
        <f>+'Gasto - Nominal'!J19/'Gasto - Nominal'!J20*100</f>
        <v>9.125944845245531</v>
      </c>
      <c r="K36" s="41">
        <f>+'Gasto - Nominal'!K19/'Gasto - Nominal'!K20*100</f>
        <v>8.5451173545436543</v>
      </c>
      <c r="L36" s="41">
        <f>+'Gasto - Nominal'!L19/'Gasto - Nominal'!L20*100</f>
        <v>7.892558210539578</v>
      </c>
      <c r="M36" s="41">
        <f>+'Gasto - Nominal'!M19/'Gasto - Nominal'!M20*100</f>
        <v>7.2822233363229376</v>
      </c>
      <c r="N36" s="41">
        <f>+'Gasto - Nominal'!N19/'Gasto - Nominal'!N20*100</f>
        <v>7.3694021399534089</v>
      </c>
      <c r="O36" s="41">
        <f>+'Gasto - Nominal'!O19/'Gasto - Nominal'!O20*100</f>
        <v>7.6327720175353848</v>
      </c>
      <c r="P36" s="41">
        <f>+'Gasto - Nominal'!P19/'Gasto - Nominal'!P20*100</f>
        <v>7.4830955578770242</v>
      </c>
      <c r="Q36" s="41">
        <f>+'Gasto - Nominal'!Q19/'Gasto - Nominal'!Q20*100</f>
        <v>7.4760515057402017</v>
      </c>
      <c r="R36" s="41">
        <f>+'Gasto - Nominal'!R19/'Gasto - Nominal'!R20*100</f>
        <v>7.2601687544556581</v>
      </c>
      <c r="S36" s="41">
        <f>+'Gasto - Nominal'!S19/'Gasto - Nominal'!S20*100</f>
        <v>6.1268660110610309</v>
      </c>
      <c r="T36" s="41">
        <f>+'Gasto - Nominal'!T19/'Gasto - Nominal'!T20*100</f>
        <v>4.7595392046357414</v>
      </c>
      <c r="U36" s="41">
        <f>+'Gasto - Nominal'!U19/'Gasto - Nominal'!U20*100</f>
        <v>4.9828955024374633</v>
      </c>
      <c r="V36" s="41">
        <f>+'Gasto - Nominal'!V19/'Gasto - Nominal'!V20*100</f>
        <v>4.5335192244756284</v>
      </c>
      <c r="W36" s="41">
        <f>+'Gasto - Nominal'!W19/'Gasto - Nominal'!W20*100</f>
        <v>4.6691357015089583</v>
      </c>
      <c r="X36" s="41">
        <f>+'Gasto - Nominal'!X19/'Gasto - Nominal'!X20*100</f>
        <v>4.6764182309446154</v>
      </c>
      <c r="Y36" s="41">
        <f>+'Gasto - Nominal'!Y19/'Gasto - Nominal'!Y20*100</f>
        <v>4.9641947129892312</v>
      </c>
      <c r="Z36" s="41">
        <f>+'Gasto - Nominal'!Z19/'Gasto - Nominal'!Z20*100</f>
        <v>5.4588596314070408</v>
      </c>
      <c r="AA36" s="41">
        <f>+'Gasto - Nominal'!AA19/'Gasto - Nominal'!AA20*100</f>
        <v>5.7871230797516056</v>
      </c>
      <c r="AB36" s="41">
        <f>+'Gasto - Nominal'!AB19/'Gasto - Nominal'!AB20*100</f>
        <v>6.3300935245512964</v>
      </c>
      <c r="AC36" s="41">
        <f>+'Gasto - Nominal'!AC19/'Gasto - Nominal'!AC20*100</f>
        <v>6.8307678141878574</v>
      </c>
      <c r="AD36" s="41">
        <f>+'Gasto - Nominal'!AD19/'Gasto - Nominal'!AD20*100</f>
        <v>7.0099428131180224</v>
      </c>
      <c r="AE36" s="41">
        <f>+'Gasto - Nominal'!AE19/'Gasto - Nominal'!AE20*100</f>
        <v>5.6067017500767138</v>
      </c>
      <c r="AF36" s="41">
        <f>+'Gasto - Nominal'!AF19/'Gasto - Nominal'!AF20*100</f>
        <v>7.0902128498509391</v>
      </c>
      <c r="AG36" s="41">
        <f>+'Gasto - Nominal'!AG19/'Gasto - Nominal'!AG20*100</f>
        <v>8.9857445163728773</v>
      </c>
      <c r="AH36" s="41">
        <f>+'Gasto - Nominal'!AH19/'Gasto - Nominal'!AH20*100</f>
        <v>7.9065397341889483</v>
      </c>
      <c r="AI36" s="41">
        <f>+'Gasto - Nominal'!AI19/'Gasto - Nominal'!AI20*100</f>
        <v>8.2343736049095977</v>
      </c>
      <c r="AJ36" s="41">
        <f>+'Gasto - Nominal'!AJ19/'Gasto - Nominal'!AJ20*100</f>
        <v>8.1734147200293936</v>
      </c>
      <c r="AK36" s="41">
        <f>+'Gasto - Nominal'!AK19/'Gasto - Nominal'!AK20*100</f>
        <v>8.1011938127713954</v>
      </c>
    </row>
    <row r="37" spans="1:37" x14ac:dyDescent="0.2">
      <c r="A37" s="13" t="s">
        <v>67</v>
      </c>
      <c r="B37" s="19">
        <f>+B26+B31-B34</f>
        <v>100</v>
      </c>
      <c r="C37" s="19">
        <f t="shared" ref="C37:AB37" si="18">+C26+C31-C34</f>
        <v>100</v>
      </c>
      <c r="D37" s="19">
        <f t="shared" si="18"/>
        <v>100.00000000000001</v>
      </c>
      <c r="E37" s="19">
        <f t="shared" si="18"/>
        <v>99.999999999999986</v>
      </c>
      <c r="F37" s="19">
        <f t="shared" si="18"/>
        <v>100</v>
      </c>
      <c r="G37" s="19">
        <f t="shared" si="18"/>
        <v>99.999999999999957</v>
      </c>
      <c r="H37" s="19">
        <f t="shared" si="18"/>
        <v>100</v>
      </c>
      <c r="I37" s="19">
        <f t="shared" si="18"/>
        <v>100.00000000000001</v>
      </c>
      <c r="J37" s="40">
        <f t="shared" si="18"/>
        <v>99.999999999999986</v>
      </c>
      <c r="K37" s="40">
        <f t="shared" si="18"/>
        <v>100</v>
      </c>
      <c r="L37" s="40">
        <f t="shared" si="18"/>
        <v>100</v>
      </c>
      <c r="M37" s="40">
        <f t="shared" si="18"/>
        <v>99.999999999999986</v>
      </c>
      <c r="N37" s="40">
        <f t="shared" si="18"/>
        <v>100</v>
      </c>
      <c r="O37" s="40">
        <f t="shared" si="18"/>
        <v>99.999999999999972</v>
      </c>
      <c r="P37" s="40">
        <f t="shared" si="18"/>
        <v>100.00000000000003</v>
      </c>
      <c r="Q37" s="40">
        <f t="shared" si="18"/>
        <v>100.00000000000003</v>
      </c>
      <c r="R37" s="40">
        <f t="shared" si="18"/>
        <v>100</v>
      </c>
      <c r="S37" s="40">
        <f t="shared" si="18"/>
        <v>99.999999999999972</v>
      </c>
      <c r="T37" s="40">
        <f t="shared" si="18"/>
        <v>100.00000000000001</v>
      </c>
      <c r="U37" s="40">
        <f t="shared" si="18"/>
        <v>100</v>
      </c>
      <c r="V37" s="40">
        <f t="shared" si="18"/>
        <v>99.999999999999986</v>
      </c>
      <c r="W37" s="40">
        <f t="shared" si="18"/>
        <v>100.00000000000001</v>
      </c>
      <c r="X37" s="40">
        <f t="shared" si="18"/>
        <v>100.00000000000003</v>
      </c>
      <c r="Y37" s="40">
        <f t="shared" si="18"/>
        <v>100</v>
      </c>
      <c r="Z37" s="40">
        <f t="shared" si="18"/>
        <v>99.999999999999972</v>
      </c>
      <c r="AA37" s="40">
        <f t="shared" si="18"/>
        <v>100.00000000000003</v>
      </c>
      <c r="AB37" s="40">
        <f t="shared" si="18"/>
        <v>99.999999999999972</v>
      </c>
      <c r="AC37" s="40">
        <f t="shared" ref="AC37:AD37" si="19">+AC26+AC31-AC34</f>
        <v>100</v>
      </c>
      <c r="AD37" s="40">
        <f t="shared" si="19"/>
        <v>100</v>
      </c>
      <c r="AE37" s="40">
        <f t="shared" ref="AE37:AF37" si="20">+AE26+AE31-AE34</f>
        <v>100.00000000000003</v>
      </c>
      <c r="AF37" s="40">
        <f t="shared" si="20"/>
        <v>100.00000000000007</v>
      </c>
      <c r="AG37" s="40">
        <f t="shared" ref="AG37:AH37" si="21">+AG26+AG31-AG34</f>
        <v>99.999999999999986</v>
      </c>
      <c r="AH37" s="40">
        <f t="shared" si="21"/>
        <v>100.00000000000003</v>
      </c>
      <c r="AI37" s="40">
        <f t="shared" ref="AI37:AJ37" si="22">+AI26+AI31-AI34</f>
        <v>99.999999999999986</v>
      </c>
      <c r="AJ37" s="40">
        <f t="shared" si="22"/>
        <v>99.999999999999972</v>
      </c>
      <c r="AK37" s="40">
        <f t="shared" ref="AK37" si="23">+AK26+AK31-AK34</f>
        <v>99.999999999999972</v>
      </c>
    </row>
    <row r="38" spans="1:37" x14ac:dyDescent="0.2">
      <c r="A38" s="14" t="s">
        <v>73</v>
      </c>
      <c r="B38" s="19">
        <f>+'Gasto - Nominal'!B21/'Gasto - Nominal'!B20*100</f>
        <v>7.8879443473373518</v>
      </c>
      <c r="C38" s="19">
        <f>+'Gasto - Nominal'!C21/'Gasto - Nominal'!C20*100</f>
        <v>8.8418859825567981</v>
      </c>
      <c r="D38" s="19">
        <f>+'Gasto - Nominal'!D21/'Gasto - Nominal'!D20*100</f>
        <v>8.0503574074603268</v>
      </c>
      <c r="E38" s="19">
        <f>+'Gasto - Nominal'!E21/'Gasto - Nominal'!E20*100</f>
        <v>8.2213683082406526</v>
      </c>
      <c r="F38" s="19">
        <f>+'Gasto - Nominal'!F21/'Gasto - Nominal'!F20*100</f>
        <v>8.4161775381547859</v>
      </c>
      <c r="G38" s="19">
        <f>+'Gasto - Nominal'!G21/'Gasto - Nominal'!G20*100</f>
        <v>8.9379549861145371</v>
      </c>
      <c r="H38" s="19">
        <f>+'Gasto - Nominal'!H21/'Gasto - Nominal'!H20*100</f>
        <v>8.7608303972834403</v>
      </c>
      <c r="I38" s="19">
        <f>+'Gasto - Nominal'!I21/'Gasto - Nominal'!I20*100</f>
        <v>8.4583203166787548</v>
      </c>
      <c r="J38" s="40">
        <f>+'Gasto - Nominal'!J21/'Gasto - Nominal'!J20*100</f>
        <v>8.9446267207657524</v>
      </c>
      <c r="K38" s="40">
        <f>+'Gasto - Nominal'!K21/'Gasto - Nominal'!K20*100</f>
        <v>9.4228055563568152</v>
      </c>
      <c r="L38" s="40">
        <f>+'Gasto - Nominal'!L21/'Gasto - Nominal'!L20*100</f>
        <v>9.713096106879906</v>
      </c>
      <c r="M38" s="40">
        <f>+'Gasto - Nominal'!M21/'Gasto - Nominal'!M20*100</f>
        <v>9.5496470887600466</v>
      </c>
      <c r="N38" s="40">
        <f>+'Gasto - Nominal'!N21/'Gasto - Nominal'!N20*100</f>
        <v>9.2075603435641522</v>
      </c>
      <c r="O38" s="40">
        <f>+'Gasto - Nominal'!O21/'Gasto - Nominal'!O20*100</f>
        <v>9.1797138800868261</v>
      </c>
      <c r="P38" s="40">
        <f>+'Gasto - Nominal'!P21/'Gasto - Nominal'!P20*100</f>
        <v>9.3165852989763298</v>
      </c>
      <c r="Q38" s="40">
        <f>+'Gasto - Nominal'!Q21/'Gasto - Nominal'!Q20*100</f>
        <v>9.6725218466826757</v>
      </c>
      <c r="R38" s="40">
        <f>+'Gasto - Nominal'!R21/'Gasto - Nominal'!R20*100</f>
        <v>10.214998827436299</v>
      </c>
      <c r="S38" s="40">
        <f>+'Gasto - Nominal'!S21/'Gasto - Nominal'!S20*100</f>
        <v>10.044027962023225</v>
      </c>
      <c r="T38" s="40">
        <f>+'Gasto - Nominal'!T21/'Gasto - Nominal'!T20*100</f>
        <v>8.3678693261747252</v>
      </c>
      <c r="U38" s="40">
        <f>+'Gasto - Nominal'!U21/'Gasto - Nominal'!U20*100</f>
        <v>8.2840923194757998</v>
      </c>
      <c r="V38" s="40">
        <f>+'Gasto - Nominal'!V21/'Gasto - Nominal'!V20*100</f>
        <v>8.6281711788533357</v>
      </c>
      <c r="W38" s="40">
        <f>+'Gasto - Nominal'!W21/'Gasto - Nominal'!W20*100</f>
        <v>8.3781879927358531</v>
      </c>
      <c r="X38" s="40">
        <f>+'Gasto - Nominal'!X21/'Gasto - Nominal'!X20*100</f>
        <v>8.3012393242715454</v>
      </c>
      <c r="Y38" s="40">
        <f>+'Gasto - Nominal'!Y21/'Gasto - Nominal'!Y20*100</f>
        <v>8.0972893688575098</v>
      </c>
      <c r="Z38" s="40">
        <f>+'Gasto - Nominal'!Z21/'Gasto - Nominal'!Z20*100</f>
        <v>7.9850520296062832</v>
      </c>
      <c r="AA38" s="40">
        <f>+'Gasto - Nominal'!AA21/'Gasto - Nominal'!AA20*100</f>
        <v>7.9804249265018088</v>
      </c>
      <c r="AB38" s="40">
        <f>+'Gasto - Nominal'!AB21/'Gasto - Nominal'!AB20*100</f>
        <v>7.6426824072931439</v>
      </c>
      <c r="AC38" s="40">
        <f>+'Gasto - Nominal'!AC21/'Gasto - Nominal'!AC20*100</f>
        <v>7.2874177681965042</v>
      </c>
      <c r="AD38" s="40">
        <f>+'Gasto - Nominal'!AD21/'Gasto - Nominal'!AD20*100</f>
        <v>7.3592978824006572</v>
      </c>
      <c r="AE38" s="40">
        <f>+'Gasto - Nominal'!AE21/'Gasto - Nominal'!AE20*100</f>
        <v>7.055516023281716</v>
      </c>
      <c r="AF38" s="40">
        <f>+'Gasto - Nominal'!AF21/'Gasto - Nominal'!AF20*100</f>
        <v>7.9480782412232385</v>
      </c>
      <c r="AG38" s="40">
        <f>+'Gasto - Nominal'!AG21/'Gasto - Nominal'!AG20*100</f>
        <v>7.9303980308568072</v>
      </c>
      <c r="AH38" s="40">
        <f>+'Gasto - Nominal'!AH21/'Gasto - Nominal'!AH20*100</f>
        <v>7.7471911480935667</v>
      </c>
      <c r="AI38" s="40">
        <f>+'Gasto - Nominal'!AI21/'Gasto - Nominal'!AI20*100</f>
        <v>7.9473050992032919</v>
      </c>
      <c r="AJ38" s="40">
        <f>+'Gasto - Nominal'!AJ21/'Gasto - Nominal'!AJ20*100</f>
        <v>7.7620450451019867</v>
      </c>
      <c r="AK38" s="40">
        <f>+'Gasto - Nominal'!AK21/'Gasto - Nominal'!AK20*100</f>
        <v>7.7212041096524349</v>
      </c>
    </row>
    <row r="39" spans="1:37" x14ac:dyDescent="0.2">
      <c r="A39" s="13" t="s">
        <v>72</v>
      </c>
      <c r="B39" s="19">
        <f>+B37-B38</f>
        <v>92.112055652662647</v>
      </c>
      <c r="C39" s="19">
        <f t="shared" ref="C39:AB39" si="24">+C37-C38</f>
        <v>91.158114017443197</v>
      </c>
      <c r="D39" s="19">
        <f t="shared" si="24"/>
        <v>91.949642592539689</v>
      </c>
      <c r="E39" s="19">
        <f t="shared" si="24"/>
        <v>91.77863169175933</v>
      </c>
      <c r="F39" s="19">
        <f t="shared" si="24"/>
        <v>91.583822461845216</v>
      </c>
      <c r="G39" s="19">
        <f t="shared" si="24"/>
        <v>91.062045013885424</v>
      </c>
      <c r="H39" s="19">
        <f t="shared" si="24"/>
        <v>91.239169602716558</v>
      </c>
      <c r="I39" s="19">
        <f t="shared" si="24"/>
        <v>91.541679683321263</v>
      </c>
      <c r="J39" s="40">
        <f t="shared" si="24"/>
        <v>91.055373279234232</v>
      </c>
      <c r="K39" s="40">
        <f t="shared" si="24"/>
        <v>90.57719444364318</v>
      </c>
      <c r="L39" s="40">
        <f t="shared" si="24"/>
        <v>90.286903893120098</v>
      </c>
      <c r="M39" s="40">
        <f t="shared" si="24"/>
        <v>90.450352911239946</v>
      </c>
      <c r="N39" s="40">
        <f t="shared" si="24"/>
        <v>90.792439656435846</v>
      </c>
      <c r="O39" s="40">
        <f t="shared" si="24"/>
        <v>90.820286119913149</v>
      </c>
      <c r="P39" s="40">
        <f t="shared" si="24"/>
        <v>90.683414701023693</v>
      </c>
      <c r="Q39" s="40">
        <f t="shared" si="24"/>
        <v>90.327478153317358</v>
      </c>
      <c r="R39" s="40">
        <f t="shared" si="24"/>
        <v>89.785001172563696</v>
      </c>
      <c r="S39" s="40">
        <f t="shared" si="24"/>
        <v>89.95597203797675</v>
      </c>
      <c r="T39" s="40">
        <f t="shared" si="24"/>
        <v>91.632130673825287</v>
      </c>
      <c r="U39" s="40">
        <f t="shared" si="24"/>
        <v>91.715907680524197</v>
      </c>
      <c r="V39" s="40">
        <f t="shared" si="24"/>
        <v>91.37182882114665</v>
      </c>
      <c r="W39" s="40">
        <f t="shared" si="24"/>
        <v>91.621812007264168</v>
      </c>
      <c r="X39" s="40">
        <f t="shared" si="24"/>
        <v>91.698760675728479</v>
      </c>
      <c r="Y39" s="40">
        <f t="shared" si="24"/>
        <v>91.902710631142497</v>
      </c>
      <c r="Z39" s="40">
        <f t="shared" si="24"/>
        <v>92.014947970393692</v>
      </c>
      <c r="AA39" s="40">
        <f t="shared" si="24"/>
        <v>92.019575073498217</v>
      </c>
      <c r="AB39" s="40">
        <f t="shared" si="24"/>
        <v>92.357317592706835</v>
      </c>
      <c r="AC39" s="40">
        <f t="shared" ref="AC39:AD39" si="25">+AC37-AC38</f>
        <v>92.712582231803495</v>
      </c>
      <c r="AD39" s="40">
        <f t="shared" si="25"/>
        <v>92.640702117599346</v>
      </c>
      <c r="AE39" s="40">
        <f t="shared" ref="AE39:AF39" si="26">+AE37-AE38</f>
        <v>92.944483976718317</v>
      </c>
      <c r="AF39" s="40">
        <f t="shared" si="26"/>
        <v>92.051921758776828</v>
      </c>
      <c r="AG39" s="40">
        <f t="shared" ref="AG39:AH39" si="27">+AG37-AG38</f>
        <v>92.069601969143179</v>
      </c>
      <c r="AH39" s="40">
        <f t="shared" si="27"/>
        <v>92.252808851906465</v>
      </c>
      <c r="AI39" s="40">
        <f t="shared" ref="AI39:AJ39" si="28">+AI37-AI38</f>
        <v>92.052694900796695</v>
      </c>
      <c r="AJ39" s="40">
        <f t="shared" si="28"/>
        <v>92.237954954897987</v>
      </c>
      <c r="AK39" s="40">
        <f t="shared" ref="AK39" si="29">+AK37-AK38</f>
        <v>92.278795890347538</v>
      </c>
    </row>
    <row r="41" spans="1:37" ht="15" thickBot="1" x14ac:dyDescent="0.25">
      <c r="A41" s="27" t="s">
        <v>56</v>
      </c>
      <c r="B41" s="8">
        <v>1991</v>
      </c>
      <c r="C41" s="8">
        <v>1992</v>
      </c>
      <c r="D41" s="8">
        <v>1993</v>
      </c>
      <c r="E41" s="8">
        <v>1994</v>
      </c>
      <c r="F41" s="8">
        <v>1995</v>
      </c>
      <c r="G41" s="8">
        <v>1996</v>
      </c>
      <c r="H41" s="8">
        <v>1997</v>
      </c>
      <c r="I41" s="8">
        <v>1998</v>
      </c>
      <c r="J41" s="8">
        <v>1999</v>
      </c>
      <c r="K41" s="8">
        <v>2000</v>
      </c>
      <c r="L41" s="8">
        <v>2001</v>
      </c>
      <c r="M41" s="8">
        <v>2002</v>
      </c>
      <c r="N41" s="8">
        <v>2003</v>
      </c>
      <c r="O41" s="8">
        <v>2004</v>
      </c>
      <c r="P41" s="8">
        <v>2005</v>
      </c>
      <c r="Q41" s="8">
        <v>2006</v>
      </c>
      <c r="R41" s="8">
        <v>2007</v>
      </c>
      <c r="S41" s="8">
        <v>2008</v>
      </c>
      <c r="T41" s="8">
        <v>2009</v>
      </c>
      <c r="U41" s="8">
        <v>2010</v>
      </c>
      <c r="V41" s="8">
        <v>2011</v>
      </c>
      <c r="W41" s="8">
        <v>2012</v>
      </c>
      <c r="X41" s="8">
        <v>2013</v>
      </c>
      <c r="Y41" s="8">
        <v>2014</v>
      </c>
      <c r="Z41" s="8">
        <v>2015</v>
      </c>
      <c r="AA41" s="8">
        <v>2016</v>
      </c>
      <c r="AB41" s="8">
        <v>2017</v>
      </c>
      <c r="AC41" s="8">
        <v>2018</v>
      </c>
      <c r="AD41" s="8">
        <v>2019</v>
      </c>
      <c r="AE41" s="8">
        <v>2020</v>
      </c>
      <c r="AF41" s="8" t="s">
        <v>96</v>
      </c>
      <c r="AG41" s="8" t="s">
        <v>78</v>
      </c>
      <c r="AH41" s="8" t="s">
        <v>79</v>
      </c>
      <c r="AI41" s="8" t="s">
        <v>80</v>
      </c>
      <c r="AJ41" s="8" t="s">
        <v>81</v>
      </c>
      <c r="AK41" s="8" t="s">
        <v>82</v>
      </c>
    </row>
    <row r="42" spans="1:37" ht="13.5" thickTop="1" x14ac:dyDescent="0.2">
      <c r="A42" s="13" t="s">
        <v>44</v>
      </c>
      <c r="B42" s="19"/>
      <c r="C42" s="42">
        <f>+C43+C44+C45+C46</f>
        <v>12.270338860523566</v>
      </c>
      <c r="D42" s="42">
        <f t="shared" ref="D42:AB42" si="30">+D43+D44+D45+D46</f>
        <v>10.033571446079716</v>
      </c>
      <c r="E42" s="42">
        <f t="shared" si="30"/>
        <v>5.1285868426207131</v>
      </c>
      <c r="F42" s="42">
        <f t="shared" si="30"/>
        <v>1.60841091512121</v>
      </c>
      <c r="G42" s="42">
        <f t="shared" si="30"/>
        <v>0.27315723342506426</v>
      </c>
      <c r="H42" s="42">
        <f t="shared" si="30"/>
        <v>8.5993797971354553</v>
      </c>
      <c r="I42" s="42">
        <f t="shared" si="30"/>
        <v>8.6507257928237369</v>
      </c>
      <c r="J42" s="42">
        <f t="shared" si="30"/>
        <v>0.48340275436225533</v>
      </c>
      <c r="K42" s="42">
        <f t="shared" si="30"/>
        <v>1.1621924299577673</v>
      </c>
      <c r="L42" s="42">
        <f t="shared" si="30"/>
        <v>2.7648797037565838</v>
      </c>
      <c r="M42" s="42">
        <f t="shared" si="30"/>
        <v>4.8041835774287431</v>
      </c>
      <c r="N42" s="42">
        <f t="shared" si="30"/>
        <v>3.9642297750656343</v>
      </c>
      <c r="O42" s="42">
        <f t="shared" si="30"/>
        <v>2.2539166153456591</v>
      </c>
      <c r="P42" s="42">
        <f t="shared" si="30"/>
        <v>4.429161083933292</v>
      </c>
      <c r="Q42" s="42">
        <f t="shared" si="30"/>
        <v>7.4080491381050919</v>
      </c>
      <c r="R42" s="42">
        <f t="shared" si="30"/>
        <v>9.6478328172769192</v>
      </c>
      <c r="S42" s="42">
        <f t="shared" si="30"/>
        <v>6.9113561220991482</v>
      </c>
      <c r="T42" s="42">
        <f t="shared" si="30"/>
        <v>-6.5072953573704622</v>
      </c>
      <c r="U42" s="42">
        <f t="shared" si="30"/>
        <v>8.7080723162220828</v>
      </c>
      <c r="V42" s="42">
        <f t="shared" si="30"/>
        <v>5.7902732210466823</v>
      </c>
      <c r="W42" s="42">
        <f t="shared" si="30"/>
        <v>5.9057674557913451</v>
      </c>
      <c r="X42" s="42">
        <f t="shared" si="30"/>
        <v>2.0415216371792937</v>
      </c>
      <c r="Y42" s="42">
        <f t="shared" si="30"/>
        <v>3.7126669944712734</v>
      </c>
      <c r="Z42" s="42">
        <f t="shared" si="30"/>
        <v>4.2678271883333769</v>
      </c>
      <c r="AA42" s="42">
        <f t="shared" si="30"/>
        <v>4.1288244500083842</v>
      </c>
      <c r="AB42" s="42">
        <f t="shared" si="30"/>
        <v>3.5333832213050167</v>
      </c>
      <c r="AC42" s="42">
        <f t="shared" ref="AC42:AD42" si="31">+AC43+AC44+AC45+AC46</f>
        <v>1.9362336015843964</v>
      </c>
      <c r="AD42" s="42">
        <f t="shared" si="31"/>
        <v>0.21685176189125693</v>
      </c>
      <c r="AE42" s="42">
        <f t="shared" ref="AE42" si="32">+AE43+AE44+AE45+AE46</f>
        <v>-4.6879431860589573</v>
      </c>
      <c r="AF42" s="42">
        <f t="shared" ref="D42:AF43" si="33">+AF9*AE26/100</f>
        <v>8.2856685024108181</v>
      </c>
      <c r="AG42" s="42">
        <f t="shared" ref="AG42:AH42" si="34">+AG43+AG44+AG45+AG46</f>
        <v>0.66772480505023601</v>
      </c>
      <c r="AH42" s="42">
        <f t="shared" si="34"/>
        <v>2.9555759423315093</v>
      </c>
      <c r="AI42" s="42">
        <f t="shared" ref="AI42:AJ42" si="35">+AI43+AI44+AI45+AI46</f>
        <v>4.0871491869319607</v>
      </c>
      <c r="AJ42" s="42">
        <f t="shared" si="35"/>
        <v>3.532193959227742</v>
      </c>
      <c r="AK42" s="42">
        <f t="shared" ref="AK42" si="36">+AK43+AK44+AK45+AK46</f>
        <v>4.382760127006458</v>
      </c>
    </row>
    <row r="43" spans="1:37" x14ac:dyDescent="0.2">
      <c r="A43" s="10" t="s">
        <v>45</v>
      </c>
      <c r="B43" s="11"/>
      <c r="C43" s="36">
        <f t="shared" ref="C43" si="37">+C10*B27/100</f>
        <v>7.0394819231400474</v>
      </c>
      <c r="D43" s="36">
        <f t="shared" si="33"/>
        <v>6.9341117729974799</v>
      </c>
      <c r="E43" s="36">
        <f t="shared" si="33"/>
        <v>3.7976348066082655</v>
      </c>
      <c r="F43" s="36">
        <f t="shared" si="33"/>
        <v>1.5980611976062886</v>
      </c>
      <c r="G43" s="36">
        <f t="shared" si="33"/>
        <v>1.2306062307025056</v>
      </c>
      <c r="H43" s="36">
        <f t="shared" si="33"/>
        <v>3.5178945636491572</v>
      </c>
      <c r="I43" s="36">
        <f t="shared" si="33"/>
        <v>3.2561894227690629</v>
      </c>
      <c r="J43" s="36">
        <f t="shared" si="33"/>
        <v>1.1983524053933055</v>
      </c>
      <c r="K43" s="36">
        <f t="shared" si="33"/>
        <v>0.65682820925617491</v>
      </c>
      <c r="L43" s="36">
        <f t="shared" si="33"/>
        <v>1.5576001750079322</v>
      </c>
      <c r="M43" s="36">
        <f t="shared" si="33"/>
        <v>3.6182805925868342</v>
      </c>
      <c r="N43" s="36">
        <f t="shared" si="33"/>
        <v>3.2807477880989024</v>
      </c>
      <c r="O43" s="36">
        <f t="shared" si="33"/>
        <v>1.7502104349130854</v>
      </c>
      <c r="P43" s="36">
        <f t="shared" si="33"/>
        <v>3.2715990162447275</v>
      </c>
      <c r="Q43" s="36">
        <f t="shared" si="33"/>
        <v>3.6017001573327123</v>
      </c>
      <c r="R43" s="36">
        <f t="shared" si="33"/>
        <v>5.2890470536151728</v>
      </c>
      <c r="S43" s="36">
        <f t="shared" si="33"/>
        <v>4.1186608213959088</v>
      </c>
      <c r="T43" s="36">
        <f t="shared" si="33"/>
        <v>0.19263427526846741</v>
      </c>
      <c r="U43" s="36">
        <f t="shared" si="33"/>
        <v>3.904997931391879</v>
      </c>
      <c r="V43" s="36">
        <f t="shared" si="33"/>
        <v>4.4718397854082728</v>
      </c>
      <c r="W43" s="36">
        <f t="shared" si="33"/>
        <v>4.8378893696907204</v>
      </c>
      <c r="X43" s="36">
        <f t="shared" si="33"/>
        <v>1.279666300103802</v>
      </c>
      <c r="Y43" s="36">
        <f t="shared" si="33"/>
        <v>3.1893437378899829</v>
      </c>
      <c r="Z43" s="36">
        <f t="shared" si="33"/>
        <v>3.09668443314263</v>
      </c>
      <c r="AA43" s="36">
        <f t="shared" si="33"/>
        <v>2.4379236024983699</v>
      </c>
      <c r="AB43" s="36">
        <f t="shared" si="33"/>
        <v>3.5583219275629072</v>
      </c>
      <c r="AC43" s="36">
        <f t="shared" si="33"/>
        <v>1.2693489933276108</v>
      </c>
      <c r="AD43" s="36">
        <f t="shared" si="33"/>
        <v>1.0977736790512398</v>
      </c>
      <c r="AE43" s="36">
        <f t="shared" si="33"/>
        <v>-4.4600696355987512</v>
      </c>
      <c r="AF43" s="36">
        <f t="shared" si="33"/>
        <v>5.2122101782376129</v>
      </c>
      <c r="AG43" s="36">
        <f t="shared" ref="AG43:AG45" si="38">+AG10*AF27/100</f>
        <v>1.6385782912500204</v>
      </c>
      <c r="AH43" s="36">
        <f t="shared" ref="AH43:AK45" si="39">+AH10*AG27/100</f>
        <v>3.2161015921541476</v>
      </c>
      <c r="AI43" s="36">
        <f t="shared" si="39"/>
        <v>2.5504805779830293</v>
      </c>
      <c r="AJ43" s="36">
        <f t="shared" si="39"/>
        <v>2.2259869878572105</v>
      </c>
      <c r="AK43" s="36">
        <f t="shared" si="39"/>
        <v>2.6380630719544218</v>
      </c>
    </row>
    <row r="44" spans="1:37" x14ac:dyDescent="0.2">
      <c r="A44" s="10" t="s">
        <v>46</v>
      </c>
      <c r="B44" s="11"/>
      <c r="C44" s="36">
        <f t="shared" ref="C44" si="40">+C11*B28/100</f>
        <v>0.42985645216871965</v>
      </c>
      <c r="D44" s="36">
        <f t="shared" ref="D44:AF44" si="41">+D11*C28/100</f>
        <v>0.65765217151412481</v>
      </c>
      <c r="E44" s="36">
        <f t="shared" si="41"/>
        <v>0.26214721267316143</v>
      </c>
      <c r="F44" s="36">
        <f t="shared" si="41"/>
        <v>-5.3308794159691558E-2</v>
      </c>
      <c r="G44" s="36">
        <f t="shared" si="41"/>
        <v>0.10844987299628762</v>
      </c>
      <c r="H44" s="36">
        <f t="shared" si="41"/>
        <v>0.53576166707473216</v>
      </c>
      <c r="I44" s="36">
        <f t="shared" si="41"/>
        <v>0.24623007587301846</v>
      </c>
      <c r="J44" s="36">
        <f t="shared" si="41"/>
        <v>0.24052368475378796</v>
      </c>
      <c r="K44" s="36">
        <f t="shared" si="41"/>
        <v>0.29489666541776149</v>
      </c>
      <c r="L44" s="36">
        <f t="shared" si="41"/>
        <v>0.60334678933552743</v>
      </c>
      <c r="M44" s="36">
        <f t="shared" si="41"/>
        <v>0.30785085239163612</v>
      </c>
      <c r="N44" s="36">
        <f t="shared" si="41"/>
        <v>0.28119168429758584</v>
      </c>
      <c r="O44" s="36">
        <f t="shared" si="41"/>
        <v>0.15738682055684186</v>
      </c>
      <c r="P44" s="36">
        <f t="shared" si="41"/>
        <v>0.15355753441972467</v>
      </c>
      <c r="Q44" s="36">
        <f t="shared" si="41"/>
        <v>0.43215688182306378</v>
      </c>
      <c r="R44" s="36">
        <f t="shared" si="41"/>
        <v>0.32741699443085798</v>
      </c>
      <c r="S44" s="36">
        <f t="shared" si="41"/>
        <v>0.67074371167935798</v>
      </c>
      <c r="T44" s="36">
        <f t="shared" si="41"/>
        <v>0.84365234847846593</v>
      </c>
      <c r="U44" s="36">
        <f t="shared" si="41"/>
        <v>0.68107260811503911</v>
      </c>
      <c r="V44" s="36">
        <f t="shared" si="41"/>
        <v>0.17657597656008417</v>
      </c>
      <c r="W44" s="36">
        <f t="shared" si="41"/>
        <v>0.19038720961660666</v>
      </c>
      <c r="X44" s="36">
        <f t="shared" si="41"/>
        <v>0.5654707037648703</v>
      </c>
      <c r="Y44" s="36">
        <f t="shared" si="41"/>
        <v>0.50405763089310662</v>
      </c>
      <c r="Z44" s="36">
        <f t="shared" si="41"/>
        <v>0.40569795478588416</v>
      </c>
      <c r="AA44" s="36">
        <f t="shared" si="41"/>
        <v>0.39737968769370224</v>
      </c>
      <c r="AB44" s="36">
        <f t="shared" si="41"/>
        <v>0.32806532851760084</v>
      </c>
      <c r="AC44" s="36">
        <f t="shared" si="41"/>
        <v>9.1915520184645286E-2</v>
      </c>
      <c r="AD44" s="36">
        <f t="shared" si="41"/>
        <v>0.95497001467180664</v>
      </c>
      <c r="AE44" s="36">
        <f t="shared" si="41"/>
        <v>0.14107525242064153</v>
      </c>
      <c r="AF44" s="36">
        <f t="shared" si="41"/>
        <v>0.30003289729601795</v>
      </c>
      <c r="AG44" s="36">
        <f t="shared" si="38"/>
        <v>0.39429070694934182</v>
      </c>
      <c r="AH44" s="36">
        <f t="shared" si="39"/>
        <v>1.4761960207234841E-2</v>
      </c>
      <c r="AI44" s="36">
        <f t="shared" si="39"/>
        <v>0.1023129130031471</v>
      </c>
      <c r="AJ44" s="36">
        <f t="shared" si="39"/>
        <v>0.22960358610719164</v>
      </c>
      <c r="AK44" s="36">
        <f t="shared" si="39"/>
        <v>0.1457254477878</v>
      </c>
    </row>
    <row r="45" spans="1:37" x14ac:dyDescent="0.2">
      <c r="A45" s="10" t="s">
        <v>47</v>
      </c>
      <c r="B45" s="11"/>
      <c r="C45" s="36">
        <f t="shared" ref="C45" si="42">+C12*B29/100</f>
        <v>4.8856871025772692</v>
      </c>
      <c r="D45" s="36">
        <f t="shared" ref="D45:AF45" si="43">+D12*C29/100</f>
        <v>2.8700750172427871</v>
      </c>
      <c r="E45" s="36">
        <f t="shared" si="43"/>
        <v>0.75141855445468564</v>
      </c>
      <c r="F45" s="36">
        <f t="shared" si="43"/>
        <v>1.1340698256753985</v>
      </c>
      <c r="G45" s="36">
        <f t="shared" si="43"/>
        <v>-1.1151853829060652</v>
      </c>
      <c r="H45" s="36">
        <f t="shared" si="43"/>
        <v>3.2938508462597156</v>
      </c>
      <c r="I45" s="36">
        <f t="shared" si="43"/>
        <v>5.0616615193632377</v>
      </c>
      <c r="J45" s="36">
        <f t="shared" si="43"/>
        <v>-0.4086024349733392</v>
      </c>
      <c r="K45" s="36">
        <f t="shared" si="43"/>
        <v>-0.96518320948835068</v>
      </c>
      <c r="L45" s="36">
        <f t="shared" si="43"/>
        <v>0.55624671559118832</v>
      </c>
      <c r="M45" s="36">
        <f t="shared" si="43"/>
        <v>0.99547776840765767</v>
      </c>
      <c r="N45" s="36">
        <f t="shared" si="43"/>
        <v>1.0749246939235908</v>
      </c>
      <c r="O45" s="36">
        <f t="shared" si="43"/>
        <v>0.2049943224328466</v>
      </c>
      <c r="P45" s="36">
        <f t="shared" si="43"/>
        <v>0.91197133528994201</v>
      </c>
      <c r="Q45" s="36">
        <f t="shared" si="43"/>
        <v>1.5313106152349274</v>
      </c>
      <c r="R45" s="36">
        <f t="shared" si="43"/>
        <v>3.8526225424150846</v>
      </c>
      <c r="S45" s="36">
        <f t="shared" si="43"/>
        <v>2.1668350135215442</v>
      </c>
      <c r="T45" s="36">
        <f t="shared" si="43"/>
        <v>-2.996367673508828</v>
      </c>
      <c r="U45" s="36">
        <f t="shared" si="43"/>
        <v>0.89811690192791405</v>
      </c>
      <c r="V45" s="36">
        <f t="shared" si="43"/>
        <v>0.63098260831950803</v>
      </c>
      <c r="W45" s="36">
        <f t="shared" si="43"/>
        <v>1.668373408733568</v>
      </c>
      <c r="X45" s="36">
        <f t="shared" si="43"/>
        <v>0.96898190511145099</v>
      </c>
      <c r="Y45" s="36">
        <f t="shared" si="43"/>
        <v>0.77133090896516276</v>
      </c>
      <c r="Z45" s="36">
        <f t="shared" si="43"/>
        <v>0.70246272812012689</v>
      </c>
      <c r="AA45" s="36">
        <f t="shared" si="43"/>
        <v>1.1391203501919405</v>
      </c>
      <c r="AB45" s="36">
        <f t="shared" si="43"/>
        <v>1.4777584670693199E-2</v>
      </c>
      <c r="AC45" s="36">
        <f t="shared" si="43"/>
        <v>0.29308589958246278</v>
      </c>
      <c r="AD45" s="36">
        <f t="shared" si="43"/>
        <v>-1.4862737629991079</v>
      </c>
      <c r="AE45" s="36">
        <f t="shared" si="43"/>
        <v>-0.54780252399910323</v>
      </c>
      <c r="AF45" s="36">
        <f t="shared" si="43"/>
        <v>1.2666439978936059</v>
      </c>
      <c r="AG45" s="36">
        <f t="shared" si="38"/>
        <v>0.24564044484996775</v>
      </c>
      <c r="AH45" s="36">
        <f t="shared" si="39"/>
        <v>1.4573983504844481</v>
      </c>
      <c r="AI45" s="36">
        <f t="shared" si="39"/>
        <v>0.69451223142359808</v>
      </c>
      <c r="AJ45" s="36">
        <f t="shared" si="39"/>
        <v>0.81966887114805875</v>
      </c>
      <c r="AK45" s="36">
        <f t="shared" si="39"/>
        <v>0.98145504781238335</v>
      </c>
    </row>
    <row r="46" spans="1:37" x14ac:dyDescent="0.2">
      <c r="A46" s="10" t="s">
        <v>48</v>
      </c>
      <c r="B46" s="11"/>
      <c r="C46" s="36">
        <v>-8.468661736246999E-2</v>
      </c>
      <c r="D46" s="36">
        <v>-0.4282675156746768</v>
      </c>
      <c r="E46" s="36">
        <v>0.3173862688846007</v>
      </c>
      <c r="F46" s="36">
        <v>-1.0704113140007854</v>
      </c>
      <c r="G46" s="36">
        <v>4.9286512632336049E-2</v>
      </c>
      <c r="H46" s="36">
        <v>1.2518727201518498</v>
      </c>
      <c r="I46" s="36">
        <v>8.6644774818418438E-2</v>
      </c>
      <c r="J46" s="36">
        <v>-0.54687090081149881</v>
      </c>
      <c r="K46" s="36">
        <v>1.1756507647721817</v>
      </c>
      <c r="L46" s="36">
        <v>4.7686023821935819E-2</v>
      </c>
      <c r="M46" s="36">
        <v>-0.11742563595738525</v>
      </c>
      <c r="N46" s="36">
        <v>-0.67263439125444446</v>
      </c>
      <c r="O46" s="36">
        <v>0.14132503744288535</v>
      </c>
      <c r="P46" s="36">
        <v>9.2033197978897668E-2</v>
      </c>
      <c r="Q46" s="36">
        <v>1.842881483714389</v>
      </c>
      <c r="R46" s="36">
        <v>0.17874622681580429</v>
      </c>
      <c r="S46" s="36">
        <v>-4.4883424497662264E-2</v>
      </c>
      <c r="T46" s="36">
        <v>-4.5472143076085674</v>
      </c>
      <c r="U46" s="36">
        <v>3.2238848747872497</v>
      </c>
      <c r="V46" s="36">
        <v>0.51087485075881778</v>
      </c>
      <c r="W46" s="36">
        <v>-0.79088253224954963</v>
      </c>
      <c r="X46" s="36">
        <v>-0.77259727180082938</v>
      </c>
      <c r="Y46" s="36">
        <v>-0.75206528327697919</v>
      </c>
      <c r="Z46" s="36">
        <v>6.298207228473636E-2</v>
      </c>
      <c r="AA46" s="36">
        <v>0.15440080962437128</v>
      </c>
      <c r="AB46" s="36">
        <v>-0.36778161944618465</v>
      </c>
      <c r="AC46" s="36">
        <v>0.28188318848967747</v>
      </c>
      <c r="AD46" s="36">
        <v>-0.34961816883268176</v>
      </c>
      <c r="AE46" s="36">
        <v>0.17885372111825557</v>
      </c>
      <c r="AF46" s="36">
        <v>1.5067814289835695</v>
      </c>
      <c r="AG46" s="36">
        <v>-1.6107846379990942</v>
      </c>
      <c r="AH46" s="36">
        <v>-1.7326859605143217</v>
      </c>
      <c r="AI46" s="36">
        <v>0.73984346452218597</v>
      </c>
      <c r="AJ46" s="36">
        <v>0.25693451411528112</v>
      </c>
      <c r="AK46" s="36">
        <v>0.61751655945185302</v>
      </c>
    </row>
    <row r="47" spans="1:37" x14ac:dyDescent="0.2">
      <c r="A47" s="13" t="s">
        <v>49</v>
      </c>
      <c r="B47" s="19"/>
      <c r="C47" s="42">
        <f>+C48+C49</f>
        <v>5.7016942133328818</v>
      </c>
      <c r="D47" s="42">
        <f t="shared" ref="D47:AB47" si="44">+D48+D49</f>
        <v>2.85599064766958</v>
      </c>
      <c r="E47" s="42">
        <f t="shared" si="44"/>
        <v>1.4203249730371472</v>
      </c>
      <c r="F47" s="42">
        <f t="shared" si="44"/>
        <v>3.9539102165782767</v>
      </c>
      <c r="G47" s="42">
        <f t="shared" si="44"/>
        <v>2.3855764673489581</v>
      </c>
      <c r="H47" s="42">
        <f t="shared" si="44"/>
        <v>3.4792259867444484</v>
      </c>
      <c r="I47" s="42">
        <f t="shared" si="44"/>
        <v>6.0161993316665683</v>
      </c>
      <c r="J47" s="42">
        <f t="shared" si="44"/>
        <v>2.2502478793531555</v>
      </c>
      <c r="K47" s="42">
        <f t="shared" si="44"/>
        <v>0.95349194959968075</v>
      </c>
      <c r="L47" s="42">
        <f t="shared" si="44"/>
        <v>0.73068193291394024</v>
      </c>
      <c r="M47" s="42">
        <f t="shared" si="44"/>
        <v>1.0856689872498793</v>
      </c>
      <c r="N47" s="42">
        <f t="shared" si="44"/>
        <v>2.2244346283811294</v>
      </c>
      <c r="O47" s="42">
        <f t="shared" si="44"/>
        <v>4.2230829512956403</v>
      </c>
      <c r="P47" s="42">
        <f t="shared" si="44"/>
        <v>2.5374808799092845</v>
      </c>
      <c r="Q47" s="42">
        <f t="shared" si="44"/>
        <v>3.495198374845562</v>
      </c>
      <c r="R47" s="42">
        <f t="shared" si="44"/>
        <v>3.2584870764011389</v>
      </c>
      <c r="S47" s="42">
        <f t="shared" si="44"/>
        <v>0.88146809832149398</v>
      </c>
      <c r="T47" s="42">
        <f t="shared" si="44"/>
        <v>-3.2837067138317271</v>
      </c>
      <c r="U47" s="42">
        <f t="shared" si="44"/>
        <v>3.2303118043156949</v>
      </c>
      <c r="V47" s="42">
        <f t="shared" si="44"/>
        <v>2.3138511038557708</v>
      </c>
      <c r="W47" s="42">
        <f t="shared" si="44"/>
        <v>1.8068567559035082</v>
      </c>
      <c r="X47" s="42">
        <f t="shared" si="44"/>
        <v>1.0481439760209423</v>
      </c>
      <c r="Y47" s="42">
        <f t="shared" si="44"/>
        <v>1.5186722774735422</v>
      </c>
      <c r="Z47" s="42">
        <f t="shared" si="44"/>
        <v>0.90585882760183656</v>
      </c>
      <c r="AA47" s="42">
        <f t="shared" si="44"/>
        <v>2.8247726587446818</v>
      </c>
      <c r="AB47" s="42">
        <f t="shared" si="44"/>
        <v>2.1741160927948124</v>
      </c>
      <c r="AC47" s="42">
        <f t="shared" ref="AC47:AD47" si="45">+AC48+AC49</f>
        <v>1.6024099886150318</v>
      </c>
      <c r="AD47" s="42">
        <f t="shared" si="45"/>
        <v>1.4377565307922957</v>
      </c>
      <c r="AE47" s="42">
        <f t="shared" ref="AE47" si="46">+AE48+AE49</f>
        <v>-3.6497621240662523</v>
      </c>
      <c r="AF47" s="42">
        <f t="shared" ref="AF47" si="47">+AF14*AE31/100</f>
        <v>5.0839563389748346</v>
      </c>
      <c r="AG47" s="42">
        <f t="shared" ref="AG47:AH47" si="48">+AG48+AG49</f>
        <v>6.6929431350555779</v>
      </c>
      <c r="AH47" s="42">
        <f t="shared" si="48"/>
        <v>4.2232666055142039</v>
      </c>
      <c r="AI47" s="42">
        <f t="shared" ref="AI47:AJ47" si="49">+AI48+AI49</f>
        <v>2.2454493982086605</v>
      </c>
      <c r="AJ47" s="42">
        <f t="shared" si="49"/>
        <v>2.3656110938218529</v>
      </c>
      <c r="AK47" s="42">
        <f t="shared" ref="AK47" si="50">+AK48+AK49</f>
        <v>1.1882738110287416</v>
      </c>
    </row>
    <row r="48" spans="1:37" x14ac:dyDescent="0.2">
      <c r="A48" s="10" t="s">
        <v>50</v>
      </c>
      <c r="B48" s="11"/>
      <c r="C48" s="36">
        <f t="shared" ref="C48" si="51">+C15*B32/100</f>
        <v>4.2817316899408251</v>
      </c>
      <c r="D48" s="36">
        <f t="shared" ref="D48:AF48" si="52">+D15*C32/100</f>
        <v>1.889120445966566</v>
      </c>
      <c r="E48" s="36">
        <f t="shared" si="52"/>
        <v>0.96003251397496303</v>
      </c>
      <c r="F48" s="36">
        <f t="shared" si="52"/>
        <v>3.7378050490690242</v>
      </c>
      <c r="G48" s="36">
        <f t="shared" si="52"/>
        <v>1.6827261468762509</v>
      </c>
      <c r="H48" s="36">
        <f t="shared" si="52"/>
        <v>2.8466479226701766</v>
      </c>
      <c r="I48" s="36">
        <f t="shared" si="52"/>
        <v>3.4350246664286264</v>
      </c>
      <c r="J48" s="36">
        <f t="shared" si="52"/>
        <v>0.20797700567106703</v>
      </c>
      <c r="K48" s="36">
        <f t="shared" si="52"/>
        <v>-1.3873934618518828</v>
      </c>
      <c r="L48" s="36">
        <f t="shared" si="52"/>
        <v>0.33389665066723778</v>
      </c>
      <c r="M48" s="36">
        <f t="shared" si="52"/>
        <v>1.1715173321342156</v>
      </c>
      <c r="N48" s="36">
        <f t="shared" si="52"/>
        <v>1.8316178201694873</v>
      </c>
      <c r="O48" s="36">
        <f t="shared" si="52"/>
        <v>2.7619736471855032</v>
      </c>
      <c r="P48" s="36">
        <f t="shared" si="52"/>
        <v>1.5615245660259283</v>
      </c>
      <c r="Q48" s="36">
        <f t="shared" si="52"/>
        <v>2.7990869091664154</v>
      </c>
      <c r="R48" s="36">
        <f t="shared" si="52"/>
        <v>1.931588747511771</v>
      </c>
      <c r="S48" s="36">
        <f t="shared" si="52"/>
        <v>0.34034962343345143</v>
      </c>
      <c r="T48" s="36">
        <f t="shared" si="52"/>
        <v>-2.6146904024781605</v>
      </c>
      <c r="U48" s="36">
        <f t="shared" si="52"/>
        <v>2.4867362367422845</v>
      </c>
      <c r="V48" s="36">
        <f t="shared" si="52"/>
        <v>1.1239609351357092</v>
      </c>
      <c r="W48" s="36">
        <f t="shared" si="52"/>
        <v>1.5101241353972106</v>
      </c>
      <c r="X48" s="36">
        <f t="shared" si="52"/>
        <v>0.12913351334917456</v>
      </c>
      <c r="Y48" s="36">
        <f t="shared" si="52"/>
        <v>1.0542710872099257</v>
      </c>
      <c r="Z48" s="36">
        <f t="shared" si="52"/>
        <v>-6.5049114973312741E-2</v>
      </c>
      <c r="AA48" s="36">
        <f t="shared" si="52"/>
        <v>1.4507493249494194</v>
      </c>
      <c r="AB48" s="36">
        <f t="shared" si="52"/>
        <v>1.5440818034959589</v>
      </c>
      <c r="AC48" s="36">
        <f t="shared" si="52"/>
        <v>0.69090332946487865</v>
      </c>
      <c r="AD48" s="36">
        <f t="shared" si="52"/>
        <v>0.129494778443071</v>
      </c>
      <c r="AE48" s="36">
        <f t="shared" si="52"/>
        <v>1.7384192040429944E-2</v>
      </c>
      <c r="AF48" s="36">
        <f t="shared" si="52"/>
        <v>3.9384451149862527</v>
      </c>
      <c r="AG48" s="36">
        <f t="shared" ref="AG48:AG49" si="53">+AG15*AF32/100</f>
        <v>1.5350946721949403</v>
      </c>
      <c r="AH48" s="36">
        <f t="shared" ref="AH48:AK49" si="54">+AH15*AG32/100</f>
        <v>2.9665313868519916</v>
      </c>
      <c r="AI48" s="36">
        <f t="shared" si="54"/>
        <v>1.745534110398627</v>
      </c>
      <c r="AJ48" s="36">
        <f t="shared" si="54"/>
        <v>2.1257991371793379</v>
      </c>
      <c r="AK48" s="36">
        <f t="shared" si="54"/>
        <v>1.3941372772978713</v>
      </c>
    </row>
    <row r="49" spans="1:37" x14ac:dyDescent="0.2">
      <c r="A49" s="10" t="s">
        <v>51</v>
      </c>
      <c r="B49" s="11"/>
      <c r="C49" s="36">
        <f t="shared" ref="C49" si="55">+C16*B33/100</f>
        <v>1.4199625233920565</v>
      </c>
      <c r="D49" s="36">
        <f t="shared" ref="D49:AF50" si="56">+D16*C33/100</f>
        <v>0.96687020170301408</v>
      </c>
      <c r="E49" s="36">
        <f t="shared" si="56"/>
        <v>0.46029245906218419</v>
      </c>
      <c r="F49" s="36">
        <f t="shared" si="56"/>
        <v>0.21610516750925232</v>
      </c>
      <c r="G49" s="36">
        <f t="shared" si="56"/>
        <v>0.70285032047270724</v>
      </c>
      <c r="H49" s="36">
        <f t="shared" si="56"/>
        <v>0.63257806407427186</v>
      </c>
      <c r="I49" s="36">
        <f t="shared" si="56"/>
        <v>2.5811746652379424</v>
      </c>
      <c r="J49" s="36">
        <f t="shared" si="56"/>
        <v>2.0422708736820883</v>
      </c>
      <c r="K49" s="36">
        <f t="shared" si="56"/>
        <v>2.3408854114515636</v>
      </c>
      <c r="L49" s="36">
        <f t="shared" si="56"/>
        <v>0.39678528224670251</v>
      </c>
      <c r="M49" s="36">
        <f t="shared" si="56"/>
        <v>-8.584834488433625E-2</v>
      </c>
      <c r="N49" s="36">
        <f t="shared" si="56"/>
        <v>0.39281680821164211</v>
      </c>
      <c r="O49" s="36">
        <f t="shared" si="56"/>
        <v>1.4611093041101371</v>
      </c>
      <c r="P49" s="36">
        <f t="shared" si="56"/>
        <v>0.97595631388335635</v>
      </c>
      <c r="Q49" s="36">
        <f t="shared" si="56"/>
        <v>0.69611146567914628</v>
      </c>
      <c r="R49" s="36">
        <f t="shared" si="56"/>
        <v>1.3268983288893679</v>
      </c>
      <c r="S49" s="36">
        <f t="shared" si="56"/>
        <v>0.54111847488804254</v>
      </c>
      <c r="T49" s="36">
        <f t="shared" si="56"/>
        <v>-0.66901631135356654</v>
      </c>
      <c r="U49" s="36">
        <f t="shared" si="56"/>
        <v>0.74357556757341026</v>
      </c>
      <c r="V49" s="36">
        <f t="shared" si="56"/>
        <v>1.1898901687200618</v>
      </c>
      <c r="W49" s="36">
        <f t="shared" si="56"/>
        <v>0.29673262050629762</v>
      </c>
      <c r="X49" s="36">
        <f t="shared" si="56"/>
        <v>0.91901046267176767</v>
      </c>
      <c r="Y49" s="36">
        <f t="shared" si="56"/>
        <v>0.46440119026361643</v>
      </c>
      <c r="Z49" s="36">
        <f t="shared" si="56"/>
        <v>0.97090794257514934</v>
      </c>
      <c r="AA49" s="36">
        <f t="shared" si="56"/>
        <v>1.3740233337952623</v>
      </c>
      <c r="AB49" s="36">
        <f t="shared" si="56"/>
        <v>0.63003428929885352</v>
      </c>
      <c r="AC49" s="36">
        <f t="shared" si="56"/>
        <v>0.91150665915015305</v>
      </c>
      <c r="AD49" s="36">
        <f t="shared" si="56"/>
        <v>1.3082617523492246</v>
      </c>
      <c r="AE49" s="36">
        <f t="shared" si="56"/>
        <v>-3.6671463161066824</v>
      </c>
      <c r="AF49" s="36">
        <f t="shared" si="56"/>
        <v>1.1455112239885787</v>
      </c>
      <c r="AG49" s="36">
        <f t="shared" si="53"/>
        <v>5.1578484628606374</v>
      </c>
      <c r="AH49" s="36">
        <f t="shared" si="54"/>
        <v>1.2567352186622121</v>
      </c>
      <c r="AI49" s="36">
        <f t="shared" si="54"/>
        <v>0.49991528781003342</v>
      </c>
      <c r="AJ49" s="36">
        <f t="shared" si="54"/>
        <v>0.23981195664251495</v>
      </c>
      <c r="AK49" s="36">
        <f t="shared" si="54"/>
        <v>-0.20586346626912974</v>
      </c>
    </row>
    <row r="50" spans="1:37" x14ac:dyDescent="0.2">
      <c r="A50" s="13" t="s">
        <v>52</v>
      </c>
      <c r="B50" s="19"/>
      <c r="C50" s="42">
        <f>+C51+C52</f>
        <v>8.7709293416716001</v>
      </c>
      <c r="D50" s="42">
        <f t="shared" ref="D50:AB50" si="57">+D51+D52</f>
        <v>5.7923708537422902</v>
      </c>
      <c r="E50" s="42">
        <f t="shared" si="57"/>
        <v>2.0298834388636706</v>
      </c>
      <c r="F50" s="42">
        <f t="shared" si="57"/>
        <v>1.408368088635749</v>
      </c>
      <c r="G50" s="42">
        <f t="shared" si="57"/>
        <v>1.3082742092710433</v>
      </c>
      <c r="H50" s="42">
        <f t="shared" si="57"/>
        <v>6.6024400077364076</v>
      </c>
      <c r="I50" s="42">
        <f t="shared" si="57"/>
        <v>7.5116165453424566</v>
      </c>
      <c r="J50" s="42">
        <f t="shared" si="57"/>
        <v>-1.4811605372570584</v>
      </c>
      <c r="K50" s="42">
        <f t="shared" si="57"/>
        <v>-1.7530337104350657</v>
      </c>
      <c r="L50" s="42">
        <f t="shared" si="57"/>
        <v>4.3917412098023641E-3</v>
      </c>
      <c r="M50" s="42">
        <f t="shared" si="57"/>
        <v>2.472976174306682</v>
      </c>
      <c r="N50" s="42">
        <f t="shared" si="57"/>
        <v>1.8714845372702518</v>
      </c>
      <c r="O50" s="42">
        <f t="shared" si="57"/>
        <v>2.0523999697570927</v>
      </c>
      <c r="P50" s="42">
        <f t="shared" si="57"/>
        <v>2.9899755956989997</v>
      </c>
      <c r="Q50" s="42">
        <f t="shared" si="57"/>
        <v>3.5765520808019704</v>
      </c>
      <c r="R50" s="42">
        <f t="shared" si="57"/>
        <v>4.6911879102106742</v>
      </c>
      <c r="S50" s="42">
        <f t="shared" si="57"/>
        <v>3.0546493424921488</v>
      </c>
      <c r="T50" s="42">
        <f t="shared" si="57"/>
        <v>-8.917546128350951</v>
      </c>
      <c r="U50" s="42">
        <f t="shared" si="57"/>
        <v>6.5780405944003819</v>
      </c>
      <c r="V50" s="42">
        <f t="shared" si="57"/>
        <v>3.7009650850982583</v>
      </c>
      <c r="W50" s="42">
        <f t="shared" si="57"/>
        <v>2.8300318014058976</v>
      </c>
      <c r="X50" s="42">
        <f t="shared" si="57"/>
        <v>0.59489950107324463</v>
      </c>
      <c r="Y50" s="42">
        <f t="shared" si="57"/>
        <v>1.689229394420751</v>
      </c>
      <c r="Z50" s="42">
        <f t="shared" si="57"/>
        <v>1.5216050479912742</v>
      </c>
      <c r="AA50" s="42">
        <f t="shared" si="57"/>
        <v>2.7492738569697832</v>
      </c>
      <c r="AB50" s="42">
        <f t="shared" si="57"/>
        <v>1.549800351222367</v>
      </c>
      <c r="AC50" s="42">
        <f t="shared" ref="AC50:AD50" si="58">+AC51+AC52</f>
        <v>0.92273918576245251</v>
      </c>
      <c r="AD50" s="42">
        <f t="shared" si="58"/>
        <v>-0.7629035247319973</v>
      </c>
      <c r="AE50" s="42">
        <f t="shared" ref="AE50" si="59">+AE51+AE52</f>
        <v>-4.0643509885328584</v>
      </c>
      <c r="AF50" s="42">
        <f t="shared" si="56"/>
        <v>5.4338625939594225</v>
      </c>
      <c r="AG50" s="42">
        <f t="shared" ref="AG50:AH50" si="60">+AG51+AG52</f>
        <v>2.8091761604820604</v>
      </c>
      <c r="AH50" s="42">
        <f t="shared" si="60"/>
        <v>2.0669207155160927</v>
      </c>
      <c r="AI50" s="42">
        <f t="shared" ref="AI50:AJ50" si="61">+AI51+AI52</f>
        <v>2.0113742886683577</v>
      </c>
      <c r="AJ50" s="42">
        <f t="shared" si="61"/>
        <v>2.0856702542937731</v>
      </c>
      <c r="AK50" s="42">
        <f t="shared" ref="AK50" si="62">+AK51+AK52</f>
        <v>2.1172498386121665</v>
      </c>
    </row>
    <row r="51" spans="1:37" x14ac:dyDescent="0.2">
      <c r="A51" s="10" t="s">
        <v>50</v>
      </c>
      <c r="B51" s="11"/>
      <c r="C51" s="36">
        <f t="shared" ref="C51" si="63">+C18*B35/100</f>
        <v>6.6926915164094076</v>
      </c>
      <c r="D51" s="36">
        <f t="shared" ref="D51:AF51" si="64">+D18*C35/100</f>
        <v>5.0388943115007274</v>
      </c>
      <c r="E51" s="36">
        <f t="shared" si="64"/>
        <v>1.9184226602798704</v>
      </c>
      <c r="F51" s="36">
        <f t="shared" si="64"/>
        <v>0.84078505292615735</v>
      </c>
      <c r="G51" s="36">
        <f t="shared" si="64"/>
        <v>0.31521674137430683</v>
      </c>
      <c r="H51" s="36">
        <f t="shared" si="64"/>
        <v>6.7178948466807933</v>
      </c>
      <c r="I51" s="36">
        <f t="shared" si="64"/>
        <v>6.2284934909037455</v>
      </c>
      <c r="J51" s="36">
        <f t="shared" si="64"/>
        <v>-1.9241970779914315</v>
      </c>
      <c r="K51" s="36">
        <f t="shared" si="64"/>
        <v>-1.0836770945491647</v>
      </c>
      <c r="L51" s="36">
        <f t="shared" si="64"/>
        <v>4.1954367186998673E-3</v>
      </c>
      <c r="M51" s="36">
        <f t="shared" si="64"/>
        <v>2.8449236872330879</v>
      </c>
      <c r="N51" s="36">
        <f t="shared" si="64"/>
        <v>1.8021536852200422</v>
      </c>
      <c r="O51" s="36">
        <f t="shared" si="64"/>
        <v>1.4645988487881905</v>
      </c>
      <c r="P51" s="36">
        <f t="shared" si="64"/>
        <v>3.1902713280014972</v>
      </c>
      <c r="Q51" s="36">
        <f t="shared" si="64"/>
        <v>3.350711808644296</v>
      </c>
      <c r="R51" s="36">
        <f t="shared" si="64"/>
        <v>4.1320865606169868</v>
      </c>
      <c r="S51" s="36">
        <f t="shared" si="64"/>
        <v>3.8872887933351774</v>
      </c>
      <c r="T51" s="36">
        <f t="shared" si="64"/>
        <v>-8.1614684990154451</v>
      </c>
      <c r="U51" s="36">
        <f t="shared" si="64"/>
        <v>5.4556836590317355</v>
      </c>
      <c r="V51" s="36">
        <f t="shared" si="64"/>
        <v>3.5984299626863026</v>
      </c>
      <c r="W51" s="36">
        <f t="shared" si="64"/>
        <v>2.2990868589189213</v>
      </c>
      <c r="X51" s="36">
        <f t="shared" si="64"/>
        <v>0.40015640720714474</v>
      </c>
      <c r="Y51" s="36">
        <f t="shared" si="64"/>
        <v>1.2354564036061011</v>
      </c>
      <c r="Z51" s="36">
        <f t="shared" si="64"/>
        <v>0.57166188885906277</v>
      </c>
      <c r="AA51" s="36">
        <f t="shared" si="64"/>
        <v>2.1137463318726941</v>
      </c>
      <c r="AB51" s="36">
        <f t="shared" si="64"/>
        <v>0.86442355637592838</v>
      </c>
      <c r="AC51" s="36">
        <f t="shared" si="64"/>
        <v>0.27470011672249783</v>
      </c>
      <c r="AD51" s="36">
        <f t="shared" si="64"/>
        <v>-1.1296537148619794</v>
      </c>
      <c r="AE51" s="36">
        <f t="shared" si="64"/>
        <v>-2.4351665825108877</v>
      </c>
      <c r="AF51" s="36">
        <f t="shared" si="64"/>
        <v>4.1800573981620737</v>
      </c>
      <c r="AG51" s="36">
        <f t="shared" ref="AG51:AG52" si="65">+AG18*AF35/100</f>
        <v>0.95408311981662086</v>
      </c>
      <c r="AH51" s="36">
        <f t="shared" ref="AH51:AK52" si="66">+AH18*AG35/100</f>
        <v>1.3836262063797193</v>
      </c>
      <c r="AI51" s="36">
        <f t="shared" si="66"/>
        <v>1.2491408662015167</v>
      </c>
      <c r="AJ51" s="36">
        <f t="shared" si="66"/>
        <v>1.7197564697339849</v>
      </c>
      <c r="AK51" s="36">
        <f t="shared" si="66"/>
        <v>1.7878716955987539</v>
      </c>
    </row>
    <row r="52" spans="1:37" x14ac:dyDescent="0.2">
      <c r="A52" s="10" t="s">
        <v>51</v>
      </c>
      <c r="B52" s="11"/>
      <c r="C52" s="36">
        <f t="shared" ref="C52" si="67">+C19*B36/100</f>
        <v>2.078237825262192</v>
      </c>
      <c r="D52" s="36">
        <f t="shared" ref="D52:AF52" si="68">+D19*C36/100</f>
        <v>0.75347654224156257</v>
      </c>
      <c r="E52" s="36">
        <f t="shared" si="68"/>
        <v>0.11146077858380023</v>
      </c>
      <c r="F52" s="36">
        <f t="shared" si="68"/>
        <v>0.56758303570959168</v>
      </c>
      <c r="G52" s="36">
        <f t="shared" si="68"/>
        <v>0.99305746789673643</v>
      </c>
      <c r="H52" s="36">
        <f t="shared" si="68"/>
        <v>-0.11545483894438575</v>
      </c>
      <c r="I52" s="36">
        <f t="shared" si="68"/>
        <v>1.2831230544387111</v>
      </c>
      <c r="J52" s="36">
        <f t="shared" si="68"/>
        <v>0.44303654073437299</v>
      </c>
      <c r="K52" s="36">
        <f t="shared" si="68"/>
        <v>-0.66935661588590112</v>
      </c>
      <c r="L52" s="36">
        <f t="shared" si="68"/>
        <v>1.9630449110249671E-4</v>
      </c>
      <c r="M52" s="36">
        <f t="shared" si="68"/>
        <v>-0.37194751292640599</v>
      </c>
      <c r="N52" s="36">
        <f t="shared" si="68"/>
        <v>6.933085205020964E-2</v>
      </c>
      <c r="O52" s="36">
        <f t="shared" si="68"/>
        <v>0.58780112096890225</v>
      </c>
      <c r="P52" s="36">
        <f t="shared" si="68"/>
        <v>-0.20029573230249764</v>
      </c>
      <c r="Q52" s="36">
        <f t="shared" si="68"/>
        <v>0.22584027215767433</v>
      </c>
      <c r="R52" s="36">
        <f t="shared" si="68"/>
        <v>0.55910134959368707</v>
      </c>
      <c r="S52" s="36">
        <f t="shared" si="68"/>
        <v>-0.83263945084302837</v>
      </c>
      <c r="T52" s="36">
        <f t="shared" si="68"/>
        <v>-0.75607762933550537</v>
      </c>
      <c r="U52" s="36">
        <f t="shared" si="68"/>
        <v>1.1223569353686462</v>
      </c>
      <c r="V52" s="36">
        <f t="shared" si="68"/>
        <v>0.10253512241195559</v>
      </c>
      <c r="W52" s="36">
        <f t="shared" si="68"/>
        <v>0.53094494248697632</v>
      </c>
      <c r="X52" s="36">
        <f t="shared" si="68"/>
        <v>0.19474309386609992</v>
      </c>
      <c r="Y52" s="36">
        <f t="shared" si="68"/>
        <v>0.45377299081464989</v>
      </c>
      <c r="Z52" s="36">
        <f t="shared" si="68"/>
        <v>0.94994315913221128</v>
      </c>
      <c r="AA52" s="36">
        <f t="shared" si="68"/>
        <v>0.63552752509708899</v>
      </c>
      <c r="AB52" s="36">
        <f t="shared" si="68"/>
        <v>0.68537679484643865</v>
      </c>
      <c r="AC52" s="36">
        <f t="shared" si="68"/>
        <v>0.64803906903995467</v>
      </c>
      <c r="AD52" s="36">
        <f t="shared" si="68"/>
        <v>0.36675019012998206</v>
      </c>
      <c r="AE52" s="36">
        <f t="shared" si="68"/>
        <v>-1.6291844060219709</v>
      </c>
      <c r="AF52" s="36">
        <f t="shared" si="68"/>
        <v>1.2538051957973557</v>
      </c>
      <c r="AG52" s="36">
        <f t="shared" si="65"/>
        <v>1.8550930406654393</v>
      </c>
      <c r="AH52" s="36">
        <f t="shared" si="66"/>
        <v>0.68329450913637346</v>
      </c>
      <c r="AI52" s="36">
        <f t="shared" si="66"/>
        <v>0.76223342246684123</v>
      </c>
      <c r="AJ52" s="36">
        <f t="shared" si="66"/>
        <v>0.36591378455978835</v>
      </c>
      <c r="AK52" s="36">
        <f t="shared" si="66"/>
        <v>0.32937814301341262</v>
      </c>
    </row>
    <row r="53" spans="1:37" x14ac:dyDescent="0.2">
      <c r="A53" s="13" t="s">
        <v>67</v>
      </c>
      <c r="B53" s="19"/>
      <c r="C53" s="42">
        <f>+C42+C47-C50</f>
        <v>9.2011037321848477</v>
      </c>
      <c r="D53" s="42">
        <f t="shared" ref="D53:AB53" si="69">+D42+D47-D50</f>
        <v>7.0971912400070059</v>
      </c>
      <c r="E53" s="42">
        <f t="shared" si="69"/>
        <v>4.5190283767941892</v>
      </c>
      <c r="F53" s="42">
        <f t="shared" si="69"/>
        <v>4.1539530430637379</v>
      </c>
      <c r="G53" s="42">
        <f t="shared" si="69"/>
        <v>1.3504594915029793</v>
      </c>
      <c r="H53" s="42">
        <f t="shared" si="69"/>
        <v>5.476165776143497</v>
      </c>
      <c r="I53" s="42">
        <f t="shared" si="69"/>
        <v>7.1553085791478486</v>
      </c>
      <c r="J53" s="42">
        <f t="shared" si="69"/>
        <v>4.2148111709724692</v>
      </c>
      <c r="K53" s="42">
        <f t="shared" si="69"/>
        <v>3.8687180899925138</v>
      </c>
      <c r="L53" s="42">
        <f t="shared" si="69"/>
        <v>3.4911698954607213</v>
      </c>
      <c r="M53" s="42">
        <f t="shared" si="69"/>
        <v>3.4168763903719404</v>
      </c>
      <c r="N53" s="42">
        <f t="shared" si="69"/>
        <v>4.3171798661765113</v>
      </c>
      <c r="O53" s="42">
        <f t="shared" si="69"/>
        <v>4.4245995968842067</v>
      </c>
      <c r="P53" s="42">
        <f t="shared" si="69"/>
        <v>3.9766663681435768</v>
      </c>
      <c r="Q53" s="42">
        <f t="shared" si="69"/>
        <v>7.3266954321486821</v>
      </c>
      <c r="R53" s="42">
        <f t="shared" si="69"/>
        <v>8.2151319834673835</v>
      </c>
      <c r="S53" s="42">
        <f t="shared" si="69"/>
        <v>4.7381748779284933</v>
      </c>
      <c r="T53" s="42">
        <f t="shared" si="69"/>
        <v>-0.87345594285123873</v>
      </c>
      <c r="U53" s="42">
        <f t="shared" si="69"/>
        <v>5.3603435261373962</v>
      </c>
      <c r="V53" s="42">
        <f t="shared" si="69"/>
        <v>4.4031592398041957</v>
      </c>
      <c r="W53" s="42">
        <f t="shared" si="69"/>
        <v>4.8825924102889555</v>
      </c>
      <c r="X53" s="42">
        <f t="shared" si="69"/>
        <v>2.4947661121269915</v>
      </c>
      <c r="Y53" s="42">
        <f t="shared" si="69"/>
        <v>3.542109877524064</v>
      </c>
      <c r="Z53" s="42">
        <f t="shared" si="69"/>
        <v>3.652080967943939</v>
      </c>
      <c r="AA53" s="42">
        <f t="shared" si="69"/>
        <v>4.2043232517832827</v>
      </c>
      <c r="AB53" s="42">
        <f t="shared" si="69"/>
        <v>4.1576989628774621</v>
      </c>
      <c r="AC53" s="42">
        <f t="shared" ref="AC53:AD53" si="70">+AC42+AC47-AC50</f>
        <v>2.6159044044369759</v>
      </c>
      <c r="AD53" s="42">
        <f t="shared" si="70"/>
        <v>2.4175118174155497</v>
      </c>
      <c r="AE53" s="42">
        <f t="shared" ref="AE53:AF53" si="71">+AE42+AE47-AE50</f>
        <v>-4.2733543215923504</v>
      </c>
      <c r="AF53" s="42">
        <f t="shared" si="71"/>
        <v>7.9357622474262302</v>
      </c>
      <c r="AG53" s="42">
        <f t="shared" ref="AG53:AH53" si="72">+AG42+AG47-AG50</f>
        <v>4.5514917796237535</v>
      </c>
      <c r="AH53" s="42">
        <f t="shared" si="72"/>
        <v>5.1119218323296209</v>
      </c>
      <c r="AI53" s="42">
        <f t="shared" ref="AI53:AJ53" si="73">+AI42+AI47-AI50</f>
        <v>4.3212242964722636</v>
      </c>
      <c r="AJ53" s="42">
        <f t="shared" si="73"/>
        <v>3.8121347987558218</v>
      </c>
      <c r="AK53" s="42">
        <f t="shared" ref="AK53" si="74">+AK42+AK47-AK50</f>
        <v>3.4537840994230331</v>
      </c>
    </row>
    <row r="54" spans="1:37" x14ac:dyDescent="0.2">
      <c r="A54" s="14" t="s">
        <v>73</v>
      </c>
      <c r="B54" s="19"/>
      <c r="C54" s="42">
        <f t="shared" ref="C54" si="75">+C21*B38/100</f>
        <v>1.397585651100077</v>
      </c>
      <c r="D54" s="42">
        <f t="shared" ref="D54:AF54" si="76">+D21*C38/100</f>
        <v>1.4115558993815744</v>
      </c>
      <c r="E54" s="42">
        <f t="shared" si="76"/>
        <v>0.44973593154611824</v>
      </c>
      <c r="F54" s="42">
        <f t="shared" si="76"/>
        <v>0.30904980937014587</v>
      </c>
      <c r="G54" s="42">
        <f t="shared" si="76"/>
        <v>0.9263742527035036</v>
      </c>
      <c r="H54" s="42">
        <f t="shared" si="76"/>
        <v>0.35626743074681499</v>
      </c>
      <c r="I54" s="42">
        <f t="shared" si="76"/>
        <v>0.81243582491316657</v>
      </c>
      <c r="J54" s="42">
        <f t="shared" si="76"/>
        <v>-0.10971785994040212</v>
      </c>
      <c r="K54" s="42">
        <f t="shared" si="76"/>
        <v>0.42126782993276557</v>
      </c>
      <c r="L54" s="42">
        <f t="shared" si="76"/>
        <v>0.320039339111648</v>
      </c>
      <c r="M54" s="42">
        <f t="shared" si="76"/>
        <v>0.27476343187891222</v>
      </c>
      <c r="N54" s="42">
        <f t="shared" si="76"/>
        <v>0.37759722628262965</v>
      </c>
      <c r="O54" s="42">
        <f t="shared" si="76"/>
        <v>0.21603992413984421</v>
      </c>
      <c r="P54" s="42">
        <f t="shared" si="76"/>
        <v>0.18426964315996905</v>
      </c>
      <c r="Q54" s="42">
        <f t="shared" si="76"/>
        <v>0.6357686435964266</v>
      </c>
      <c r="R54" s="42">
        <f t="shared" si="76"/>
        <v>1.181315365660266</v>
      </c>
      <c r="S54" s="42">
        <f t="shared" si="76"/>
        <v>0.40803145348944497</v>
      </c>
      <c r="T54" s="42">
        <f t="shared" si="76"/>
        <v>-0.67323712504697941</v>
      </c>
      <c r="U54" s="42">
        <f t="shared" si="76"/>
        <v>0.42101081219690378</v>
      </c>
      <c r="V54" s="42">
        <f t="shared" si="76"/>
        <v>0.5831345786640828</v>
      </c>
      <c r="W54" s="42">
        <f t="shared" si="76"/>
        <v>0.198342755430259</v>
      </c>
      <c r="X54" s="42">
        <f t="shared" si="76"/>
        <v>0.21094770961263404</v>
      </c>
      <c r="Y54" s="42">
        <f t="shared" si="76"/>
        <v>0.22058657010552365</v>
      </c>
      <c r="Z54" s="42">
        <f t="shared" si="76"/>
        <v>0.36991752159300217</v>
      </c>
      <c r="AA54" s="42">
        <f t="shared" si="76"/>
        <v>0.51892399360946406</v>
      </c>
      <c r="AB54" s="42">
        <f t="shared" si="76"/>
        <v>0.17901464793143987</v>
      </c>
      <c r="AC54" s="42">
        <f t="shared" si="76"/>
        <v>-2.5444605604220408E-2</v>
      </c>
      <c r="AD54" s="42">
        <f t="shared" si="76"/>
        <v>3.2261844279603637E-2</v>
      </c>
      <c r="AE54" s="42">
        <f t="shared" si="76"/>
        <v>-0.82699578025983045</v>
      </c>
      <c r="AF54" s="42">
        <f t="shared" si="76"/>
        <v>1.2101152606560681</v>
      </c>
      <c r="AG54" s="42">
        <f t="shared" ref="AG54:AG55" si="77">+AG21*AF38/100</f>
        <v>0.49453630362540452</v>
      </c>
      <c r="AH54" s="42">
        <f t="shared" ref="AH54:AK55" si="78">+AH21*AG38/100</f>
        <v>0.40570920526490151</v>
      </c>
      <c r="AI54" s="42">
        <f t="shared" si="78"/>
        <v>0.3977682493407409</v>
      </c>
      <c r="AJ54" s="42">
        <f t="shared" si="78"/>
        <v>0.21749316837765204</v>
      </c>
      <c r="AK54" s="42">
        <f t="shared" si="78"/>
        <v>0.2977226052354785</v>
      </c>
    </row>
    <row r="55" spans="1:37" x14ac:dyDescent="0.2">
      <c r="A55" s="13" t="s">
        <v>72</v>
      </c>
      <c r="B55" s="19"/>
      <c r="C55" s="42">
        <f t="shared" ref="C55" si="79">+C22*B39/100</f>
        <v>7.803518081084925</v>
      </c>
      <c r="D55" s="42">
        <f t="shared" ref="D55:AF55" si="80">+D22*C39/100</f>
        <v>5.685635340625371</v>
      </c>
      <c r="E55" s="42">
        <f t="shared" si="80"/>
        <v>4.069292445248184</v>
      </c>
      <c r="F55" s="42">
        <f t="shared" si="80"/>
        <v>3.8449032336936728</v>
      </c>
      <c r="G55" s="42">
        <f t="shared" si="80"/>
        <v>0.42408523879924204</v>
      </c>
      <c r="H55" s="42">
        <f t="shared" si="80"/>
        <v>5.1198983453965363</v>
      </c>
      <c r="I55" s="42">
        <f t="shared" si="80"/>
        <v>6.342872754234536</v>
      </c>
      <c r="J55" s="42">
        <f t="shared" si="80"/>
        <v>4.3245290309129389</v>
      </c>
      <c r="K55" s="42">
        <f t="shared" si="80"/>
        <v>3.4474502594187801</v>
      </c>
      <c r="L55" s="42">
        <f t="shared" si="80"/>
        <v>3.1711305556027232</v>
      </c>
      <c r="M55" s="42">
        <f t="shared" si="80"/>
        <v>3.1421129584929468</v>
      </c>
      <c r="N55" s="42">
        <f t="shared" si="80"/>
        <v>3.9395826398937932</v>
      </c>
      <c r="O55" s="42">
        <f t="shared" si="80"/>
        <v>4.2085596727444496</v>
      </c>
      <c r="P55" s="42">
        <f t="shared" si="80"/>
        <v>3.7923967249834214</v>
      </c>
      <c r="Q55" s="42">
        <f t="shared" si="80"/>
        <v>6.6909267885523205</v>
      </c>
      <c r="R55" s="42">
        <f t="shared" si="80"/>
        <v>7.0338166178071413</v>
      </c>
      <c r="S55" s="42">
        <f t="shared" si="80"/>
        <v>4.3301434244391466</v>
      </c>
      <c r="T55" s="42">
        <f t="shared" si="80"/>
        <v>-0.20021881780417339</v>
      </c>
      <c r="U55" s="42">
        <f t="shared" si="80"/>
        <v>4.9393327139404422</v>
      </c>
      <c r="V55" s="42">
        <f t="shared" si="80"/>
        <v>3.8200246611400943</v>
      </c>
      <c r="W55" s="42">
        <f t="shared" si="80"/>
        <v>4.6842496548585508</v>
      </c>
      <c r="X55" s="42">
        <f t="shared" si="80"/>
        <v>2.2838184025144583</v>
      </c>
      <c r="Y55" s="42">
        <f t="shared" si="80"/>
        <v>3.321523307418575</v>
      </c>
      <c r="Z55" s="42">
        <f t="shared" si="80"/>
        <v>3.2821634463509395</v>
      </c>
      <c r="AA55" s="42">
        <f t="shared" si="80"/>
        <v>3.6853992581738031</v>
      </c>
      <c r="AB55" s="42">
        <f t="shared" si="80"/>
        <v>3.9786843149460531</v>
      </c>
      <c r="AC55" s="42">
        <f t="shared" si="80"/>
        <v>2.6413490100411794</v>
      </c>
      <c r="AD55" s="42">
        <f t="shared" si="80"/>
        <v>2.3852499731359695</v>
      </c>
      <c r="AE55" s="42">
        <f t="shared" si="80"/>
        <v>-3.4463585413325228</v>
      </c>
      <c r="AF55" s="42">
        <f t="shared" si="80"/>
        <v>6.7256469867702107</v>
      </c>
      <c r="AG55" s="42">
        <f t="shared" si="77"/>
        <v>4.0569554759983841</v>
      </c>
      <c r="AH55" s="42">
        <f t="shared" si="78"/>
        <v>4.7062126270647182</v>
      </c>
      <c r="AI55" s="42">
        <f t="shared" si="78"/>
        <v>3.9234560471315207</v>
      </c>
      <c r="AJ55" s="42">
        <f t="shared" si="78"/>
        <v>3.5946416303781605</v>
      </c>
      <c r="AK55" s="42">
        <f t="shared" si="78"/>
        <v>3.1560614941875293</v>
      </c>
    </row>
    <row r="56" spans="1:37" x14ac:dyDescent="0.2"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16"/>
      <c r="AI56" s="16"/>
      <c r="AJ56" s="16"/>
      <c r="AK56" s="16"/>
    </row>
    <row r="57" spans="1:37" ht="14.25" x14ac:dyDescent="0.2">
      <c r="A57" s="3" t="s">
        <v>83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</row>
    <row r="58" spans="1:37" ht="48.75" customHeight="1" x14ac:dyDescent="0.2">
      <c r="A58" s="17" t="s">
        <v>84</v>
      </c>
      <c r="B58" s="17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</row>
    <row r="59" spans="1:37" x14ac:dyDescent="0.2"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</sheetData>
  <mergeCells count="1">
    <mergeCell ref="A58:B58"/>
  </mergeCells>
  <phoneticPr fontId="3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ignoredErrors>
    <ignoredError sqref="AF47 AG50 B50:AF50 AH50:AI50 AH53:AI53 C53:AG53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1D20-28C4-46DB-AC11-00179A291F30}">
  <sheetPr>
    <tabColor theme="6" tint="-0.249977111117893"/>
  </sheetPr>
  <dimension ref="A1:AL88"/>
  <sheetViews>
    <sheetView showGridLines="0" zoomScaleNormal="100" workbookViewId="0">
      <pane xSplit="2" ySplit="8" topLeftCell="AE9" activePane="bottomRight" state="frozen"/>
      <selection activeCell="AN32" sqref="AN32"/>
      <selection pane="topRight" activeCell="AN32" sqref="AN32"/>
      <selection pane="bottomLeft" activeCell="AN32" sqref="AN32"/>
      <selection pane="bottomRight" activeCell="AE20" sqref="AE20"/>
    </sheetView>
  </sheetViews>
  <sheetFormatPr baseColWidth="10" defaultRowHeight="12.75" x14ac:dyDescent="0.2"/>
  <cols>
    <col min="1" max="1" width="11.140625" style="3" customWidth="1"/>
    <col min="2" max="2" width="122.85546875" style="3" customWidth="1"/>
    <col min="3" max="3" width="9.28515625" style="3" bestFit="1" customWidth="1"/>
    <col min="4" max="5" width="13.7109375" style="3" bestFit="1" customWidth="1"/>
    <col min="6" max="6" width="13" style="3" bestFit="1" customWidth="1"/>
    <col min="7" max="7" width="12.42578125" style="3" bestFit="1" customWidth="1"/>
    <col min="8" max="10" width="13" style="3" bestFit="1" customWidth="1"/>
    <col min="11" max="12" width="12.7109375" style="3" bestFit="1" customWidth="1"/>
    <col min="13" max="13" width="13.7109375" style="3" bestFit="1" customWidth="1"/>
    <col min="14" max="14" width="12.42578125" style="3" bestFit="1" customWidth="1"/>
    <col min="15" max="17" width="13" style="3" bestFit="1" customWidth="1"/>
    <col min="18" max="18" width="13.7109375" style="3" bestFit="1" customWidth="1"/>
    <col min="19" max="19" width="12.42578125" style="3" bestFit="1" customWidth="1"/>
    <col min="20" max="20" width="13.7109375" style="3" bestFit="1" customWidth="1"/>
    <col min="21" max="21" width="13.140625" style="3" bestFit="1" customWidth="1"/>
    <col min="22" max="22" width="13" style="3" bestFit="1" customWidth="1"/>
    <col min="23" max="24" width="13.7109375" style="3" bestFit="1" customWidth="1"/>
    <col min="25" max="25" width="13" style="3" bestFit="1" customWidth="1"/>
    <col min="26" max="27" width="13.7109375" style="3" bestFit="1" customWidth="1"/>
    <col min="28" max="28" width="13" style="3" bestFit="1" customWidth="1"/>
    <col min="29" max="32" width="12.42578125" style="3" bestFit="1" customWidth="1"/>
    <col min="33" max="16384" width="11.42578125" style="3"/>
  </cols>
  <sheetData>
    <row r="1" spans="1:38" x14ac:dyDescent="0.2">
      <c r="B1" s="2"/>
    </row>
    <row r="2" spans="1:38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8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8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8" x14ac:dyDescent="0.2">
      <c r="A5" s="4" t="s">
        <v>77</v>
      </c>
      <c r="B5" s="5"/>
    </row>
    <row r="6" spans="1:38" x14ac:dyDescent="0.2">
      <c r="A6" s="5" t="s">
        <v>71</v>
      </c>
    </row>
    <row r="7" spans="1:38" x14ac:dyDescent="0.2">
      <c r="A7" s="2"/>
    </row>
    <row r="8" spans="1:38" ht="29.25" customHeight="1" x14ac:dyDescent="0.2">
      <c r="A8" s="6" t="s">
        <v>0</v>
      </c>
      <c r="B8" s="7" t="s">
        <v>1</v>
      </c>
      <c r="C8" s="8">
        <v>1991</v>
      </c>
      <c r="D8" s="8">
        <v>1992</v>
      </c>
      <c r="E8" s="8">
        <v>1993</v>
      </c>
      <c r="F8" s="8">
        <v>1994</v>
      </c>
      <c r="G8" s="8">
        <v>1995</v>
      </c>
      <c r="H8" s="8">
        <v>1996</v>
      </c>
      <c r="I8" s="8">
        <v>1997</v>
      </c>
      <c r="J8" s="8">
        <v>1998</v>
      </c>
      <c r="K8" s="8">
        <v>1999</v>
      </c>
      <c r="L8" s="8">
        <v>2000</v>
      </c>
      <c r="M8" s="8">
        <v>2001</v>
      </c>
      <c r="N8" s="8">
        <v>2002</v>
      </c>
      <c r="O8" s="8">
        <v>2003</v>
      </c>
      <c r="P8" s="8">
        <v>2004</v>
      </c>
      <c r="Q8" s="8">
        <v>2005</v>
      </c>
      <c r="R8" s="8">
        <v>2006</v>
      </c>
      <c r="S8" s="8">
        <v>2007</v>
      </c>
      <c r="T8" s="8">
        <v>2008</v>
      </c>
      <c r="U8" s="8">
        <v>2009</v>
      </c>
      <c r="V8" s="8">
        <v>2010</v>
      </c>
      <c r="W8" s="8">
        <v>2011</v>
      </c>
      <c r="X8" s="8">
        <v>2012</v>
      </c>
      <c r="Y8" s="8">
        <v>2013</v>
      </c>
      <c r="Z8" s="8">
        <v>2014</v>
      </c>
      <c r="AA8" s="8">
        <v>2015</v>
      </c>
      <c r="AB8" s="8">
        <v>2016</v>
      </c>
      <c r="AC8" s="8">
        <v>2017</v>
      </c>
      <c r="AD8" s="8">
        <v>2018</v>
      </c>
      <c r="AE8" s="8">
        <v>2019</v>
      </c>
      <c r="AF8" s="8">
        <v>2020</v>
      </c>
      <c r="AG8" s="37">
        <v>2021</v>
      </c>
      <c r="AH8" s="37" t="s">
        <v>78</v>
      </c>
      <c r="AI8" s="37" t="s">
        <v>79</v>
      </c>
      <c r="AJ8" s="37" t="s">
        <v>80</v>
      </c>
      <c r="AK8" s="37" t="s">
        <v>81</v>
      </c>
      <c r="AL8" s="37" t="s">
        <v>82</v>
      </c>
    </row>
    <row r="9" spans="1:38" x14ac:dyDescent="0.2">
      <c r="A9" s="9" t="s">
        <v>2</v>
      </c>
      <c r="B9" s="10" t="s">
        <v>3</v>
      </c>
      <c r="C9" s="11"/>
      <c r="D9" s="39">
        <f>+'Producción - Volumen'!D10/'Producción - Volumen'!C10*100-100</f>
        <v>5.0248739412797789</v>
      </c>
      <c r="E9" s="39">
        <f>+'Producción - Volumen'!E10/'Producción - Volumen'!D10*100-100</f>
        <v>4.1611050470572906</v>
      </c>
      <c r="F9" s="39">
        <f>+'Producción - Volumen'!F10/'Producción - Volumen'!E10*100-100</f>
        <v>5.3685033596713794</v>
      </c>
      <c r="G9" s="39">
        <f>+'Producción - Volumen'!G10/'Producción - Volumen'!F10*100-100</f>
        <v>9.5252825068817657</v>
      </c>
      <c r="H9" s="39">
        <f>+'Producción - Volumen'!H10/'Producción - Volumen'!G10*100-100</f>
        <v>2.1966086112534811</v>
      </c>
      <c r="I9" s="39">
        <f>+'Producción - Volumen'!I10/'Producción - Volumen'!H10*100-100</f>
        <v>5.3735067423837108</v>
      </c>
      <c r="J9" s="39">
        <f>+'Producción - Volumen'!J10/'Producción - Volumen'!I10*100-100</f>
        <v>8.0611098405802863</v>
      </c>
      <c r="K9" s="39">
        <f>+'Producción - Volumen'!K10/'Producción - Volumen'!J10*100-100</f>
        <v>3.7307245462785659</v>
      </c>
      <c r="L9" s="39">
        <f>+'Producción - Volumen'!L10/'Producción - Volumen'!K10*100-100</f>
        <v>-1.319402343335895</v>
      </c>
      <c r="M9" s="39">
        <f>+'Producción - Volumen'!M10/'Producción - Volumen'!L10*100-100</f>
        <v>0.58801198359861928</v>
      </c>
      <c r="N9" s="39">
        <f>+'Producción - Volumen'!N10/'Producción - Volumen'!M10*100-100</f>
        <v>-2.4977808911335302</v>
      </c>
      <c r="O9" s="39">
        <f>+'Producción - Volumen'!O10/'Producción - Volumen'!N10*100-100</f>
        <v>7.6681251493714484</v>
      </c>
      <c r="P9" s="39">
        <f>+'Producción - Volumen'!P10/'Producción - Volumen'!O10*100-100</f>
        <v>2.2893151836914427</v>
      </c>
      <c r="Q9" s="39">
        <f>+'Producción - Volumen'!Q10/'Producción - Volumen'!P10*100-100</f>
        <v>2.1195411523467129</v>
      </c>
      <c r="R9" s="39">
        <f>+'Producción - Volumen'!R10/'Producción - Volumen'!Q10*100-100</f>
        <v>9.1184493363647476</v>
      </c>
      <c r="S9" s="39">
        <f>+'Producción - Volumen'!S10/'Producción - Volumen'!R10*100-100</f>
        <v>4.6048959329452259</v>
      </c>
      <c r="T9" s="39">
        <f>+'Producción - Volumen'!T10/'Producción - Volumen'!S10*100-100</f>
        <v>-3.239404101239387</v>
      </c>
      <c r="U9" s="39">
        <f>+'Producción - Volumen'!U10/'Producción - Volumen'!T10*100-100</f>
        <v>-3.3552419388454666</v>
      </c>
      <c r="V9" s="39">
        <f>+'Producción - Volumen'!V10/'Producción - Volumen'!U10*100-100</f>
        <v>6.3326985910524343</v>
      </c>
      <c r="W9" s="39">
        <f>+'Producción - Volumen'!W10/'Producción - Volumen'!V10*100-100</f>
        <v>-0.16054129475477907</v>
      </c>
      <c r="X9" s="39">
        <f>+'Producción - Volumen'!X10/'Producción - Volumen'!W10*100-100</f>
        <v>4.940387199768324</v>
      </c>
      <c r="Y9" s="39">
        <f>+'Producción - Volumen'!Y10/'Producción - Volumen'!X10*100-100</f>
        <v>1.1065234137589641E-2</v>
      </c>
      <c r="Z9" s="39">
        <f>+'Producción - Volumen'!Z10/'Producción - Volumen'!Y10*100-100</f>
        <v>2.2339796606153612</v>
      </c>
      <c r="AA9" s="39">
        <f>+'Producción - Volumen'!AA10/'Producción - Volumen'!Z10*100-100</f>
        <v>-2.4837934585223138</v>
      </c>
      <c r="AB9" s="39">
        <f>+'Producción - Volumen'!AB10/'Producción - Volumen'!AA10*100-100</f>
        <v>5.2843376513353064</v>
      </c>
      <c r="AC9" s="39">
        <f>+'Producción - Volumen'!AC10/'Producción - Volumen'!AB10*100-100</f>
        <v>3.744336637033328</v>
      </c>
      <c r="AD9" s="39">
        <f>+'Producción - Volumen'!AD10/'Producción - Volumen'!AC10*100-100</f>
        <v>4.0081611722488901</v>
      </c>
      <c r="AE9" s="39">
        <f>+'Producción - Volumen'!AE10/'Producción - Volumen'!AD10*100-100</f>
        <v>-1.4652296324954932</v>
      </c>
      <c r="AF9" s="39">
        <f>+'Producción - Volumen'!AF10/'Producción - Volumen'!AE10*100-100</f>
        <v>-1.3711925522236044</v>
      </c>
      <c r="AG9" s="39">
        <f>+'Producción - Volumen'!AG10/'Producción - Volumen'!AF10*100-100</f>
        <v>2.22515978559899</v>
      </c>
      <c r="AH9" s="39">
        <f>+'Producción - Volumen'!AH10/'Producción - Volumen'!AG10*100-100</f>
        <v>-2.3293950203840836</v>
      </c>
      <c r="AI9" s="39">
        <f>+'Producción - Volumen'!AI10/'Producción - Volumen'!AH10*100-100</f>
        <v>3.451212166712267</v>
      </c>
      <c r="AJ9" s="39">
        <f>+'Producción - Volumen'!AJ10/'Producción - Volumen'!AI10*100-100</f>
        <v>1.9812442039755211</v>
      </c>
      <c r="AK9" s="39">
        <f>+'Producción - Volumen'!AK10/'Producción - Volumen'!AJ10*100-100</f>
        <v>-1.45646862338522</v>
      </c>
      <c r="AL9" s="39">
        <f>+'Producción - Volumen'!AL10/'Producción - Volumen'!AK10*100-100</f>
        <v>0.98870339949218078</v>
      </c>
    </row>
    <row r="10" spans="1:38" x14ac:dyDescent="0.2">
      <c r="A10" s="9" t="s">
        <v>4</v>
      </c>
      <c r="B10" s="10" t="s">
        <v>5</v>
      </c>
      <c r="C10" s="11"/>
      <c r="D10" s="39">
        <f>+'Producción - Volumen'!D11/'Producción - Volumen'!C11*100-100</f>
        <v>19.752724876383752</v>
      </c>
      <c r="E10" s="39">
        <f>+'Producción - Volumen'!E11/'Producción - Volumen'!D11*100-100</f>
        <v>-13.737095463757555</v>
      </c>
      <c r="F10" s="39">
        <f>+'Producción - Volumen'!F11/'Producción - Volumen'!E11*100-100</f>
        <v>8.1037651135033286</v>
      </c>
      <c r="G10" s="39">
        <f>+'Producción - Volumen'!G11/'Producción - Volumen'!F11*100-100</f>
        <v>-3.734780217078054</v>
      </c>
      <c r="H10" s="39">
        <f>+'Producción - Volumen'!H11/'Producción - Volumen'!G11*100-100</f>
        <v>-4.7785777137576986</v>
      </c>
      <c r="I10" s="39">
        <f>+'Producción - Volumen'!I11/'Producción - Volumen'!H11*100-100</f>
        <v>12.947235896137883</v>
      </c>
      <c r="J10" s="39">
        <f>+'Producción - Volumen'!J11/'Producción - Volumen'!I11*100-100</f>
        <v>9.2528276434842098</v>
      </c>
      <c r="K10" s="39">
        <f>+'Producción - Volumen'!K11/'Producción - Volumen'!J11*100-100</f>
        <v>-6.0799109841754984</v>
      </c>
      <c r="L10" s="39">
        <f>+'Producción - Volumen'!L11/'Producción - Volumen'!K11*100-100</f>
        <v>4.9128029046569281</v>
      </c>
      <c r="M10" s="39">
        <f>+'Producción - Volumen'!M11/'Producción - Volumen'!L11*100-100</f>
        <v>12.325497092681559</v>
      </c>
      <c r="N10" s="39">
        <f>+'Producción - Volumen'!N11/'Producción - Volumen'!M11*100-100</f>
        <v>-1.8552504177894065</v>
      </c>
      <c r="O10" s="39">
        <f>+'Producción - Volumen'!O11/'Producción - Volumen'!N11*100-100</f>
        <v>2.3431683363266842</v>
      </c>
      <c r="P10" s="39">
        <f>+'Producción - Volumen'!P11/'Producción - Volumen'!O11*100-100</f>
        <v>7.370415520870182</v>
      </c>
      <c r="Q10" s="39">
        <f>+'Producción - Volumen'!Q11/'Producción - Volumen'!P11*100-100</f>
        <v>-3.9867113775032976</v>
      </c>
      <c r="R10" s="39">
        <f>+'Producción - Volumen'!R11/'Producción - Volumen'!Q11*100-100</f>
        <v>9.9675626085941929</v>
      </c>
      <c r="S10" s="39">
        <f>+'Producción - Volumen'!S11/'Producción - Volumen'!R11*100-100</f>
        <v>6.1157356166279868</v>
      </c>
      <c r="T10" s="39">
        <f>+'Producción - Volumen'!T11/'Producción - Volumen'!S11*100-100</f>
        <v>7.3131096212683815</v>
      </c>
      <c r="U10" s="39">
        <f>+'Producción - Volumen'!U11/'Producción - Volumen'!T11*100-100</f>
        <v>-17.128729575141946</v>
      </c>
      <c r="V10" s="39">
        <f>+'Producción - Volumen'!V11/'Producción - Volumen'!U11*100-100</f>
        <v>6.7568962074844734</v>
      </c>
      <c r="W10" s="39">
        <f>+'Producción - Volumen'!W11/'Producción - Volumen'!V11*100-100</f>
        <v>-9.0761481542740228</v>
      </c>
      <c r="X10" s="39">
        <f>+'Producción - Volumen'!X11/'Producción - Volumen'!W11*100-100</f>
        <v>4.5243891753223693</v>
      </c>
      <c r="Y10" s="39">
        <f>+'Producción - Volumen'!Y11/'Producción - Volumen'!X11*100-100</f>
        <v>5.4583629827517939</v>
      </c>
      <c r="Z10" s="39">
        <f>+'Producción - Volumen'!Z11/'Producción - Volumen'!Y11*100-100</f>
        <v>1.5735572416980688</v>
      </c>
      <c r="AA10" s="39">
        <f>+'Producción - Volumen'!AA11/'Producción - Volumen'!Z11*100-100</f>
        <v>7.3971548005290941</v>
      </c>
      <c r="AB10" s="39">
        <f>+'Producción - Volumen'!AB11/'Producción - Volumen'!AA11*100-100</f>
        <v>4.6980276259583462</v>
      </c>
      <c r="AC10" s="39">
        <f>+'Producción - Volumen'!AC11/'Producción - Volumen'!AB11*100-100</f>
        <v>-4.7915658143230928</v>
      </c>
      <c r="AD10" s="39">
        <f>+'Producción - Volumen'!AD11/'Producción - Volumen'!AC11*100-100</f>
        <v>13.357720191252298</v>
      </c>
      <c r="AE10" s="39">
        <f>+'Producción - Volumen'!AE11/'Producción - Volumen'!AD11*100-100</f>
        <v>-12.743537711622324</v>
      </c>
      <c r="AF10" s="39">
        <f>+'Producción - Volumen'!AF11/'Producción - Volumen'!AE11*100-100</f>
        <v>2.1215074053883285</v>
      </c>
      <c r="AG10" s="39">
        <f>+'Producción - Volumen'!AG11/'Producción - Volumen'!AF11*100-100</f>
        <v>-0.73609030835527278</v>
      </c>
      <c r="AH10" s="39">
        <f>+'Producción - Volumen'!AH11/'Producción - Volumen'!AG11*100-100</f>
        <v>-0.46170314149811986</v>
      </c>
      <c r="AI10" s="39">
        <f>+'Producción - Volumen'!AI11/'Producción - Volumen'!AH11*100-100</f>
        <v>7.2379892441293947</v>
      </c>
      <c r="AJ10" s="39">
        <f>+'Producción - Volumen'!AJ11/'Producción - Volumen'!AI11*100-100</f>
        <v>2.3886798601920418</v>
      </c>
      <c r="AK10" s="39">
        <f>+'Producción - Volumen'!AK11/'Producción - Volumen'!AJ11*100-100</f>
        <v>2.9333048309313057</v>
      </c>
      <c r="AL10" s="39">
        <f>+'Producción - Volumen'!AL11/'Producción - Volumen'!AK11*100-100</f>
        <v>3.0394765121460239</v>
      </c>
    </row>
    <row r="11" spans="1:38" x14ac:dyDescent="0.2">
      <c r="A11" s="9" t="s">
        <v>6</v>
      </c>
      <c r="B11" s="10" t="s">
        <v>7</v>
      </c>
      <c r="C11" s="11"/>
      <c r="D11" s="39">
        <f>+'Producción - Volumen'!D12/'Producción - Volumen'!C12*100-100</f>
        <v>9.9250284540844689</v>
      </c>
      <c r="E11" s="39">
        <f>+'Producción - Volumen'!E12/'Producción - Volumen'!D12*100-100</f>
        <v>5.1161064118548438</v>
      </c>
      <c r="F11" s="39">
        <f>+'Producción - Volumen'!F12/'Producción - Volumen'!E12*100-100</f>
        <v>1.8480101069858534</v>
      </c>
      <c r="G11" s="39">
        <f>+'Producción - Volumen'!G12/'Producción - Volumen'!F12*100-100</f>
        <v>3.4990830012714156</v>
      </c>
      <c r="H11" s="39">
        <f>+'Producción - Volumen'!H12/'Producción - Volumen'!G12*100-100</f>
        <v>-0.53033230631564265</v>
      </c>
      <c r="I11" s="39">
        <f>+'Producción - Volumen'!I12/'Producción - Volumen'!H12*100-100</f>
        <v>7.5174649991505191</v>
      </c>
      <c r="J11" s="39">
        <f>+'Producción - Volumen'!J12/'Producción - Volumen'!I12*100-100</f>
        <v>5.903583544445695</v>
      </c>
      <c r="K11" s="39">
        <f>+'Producción - Volumen'!K12/'Producción - Volumen'!J12*100-100</f>
        <v>2.1438401273165653</v>
      </c>
      <c r="L11" s="39">
        <f>+'Producción - Volumen'!L12/'Producción - Volumen'!K12*100-100</f>
        <v>3.1918762044778788</v>
      </c>
      <c r="M11" s="39">
        <f>+'Producción - Volumen'!M12/'Producción - Volumen'!L12*100-100</f>
        <v>-0.56592544830793656</v>
      </c>
      <c r="N11" s="39">
        <f>+'Producción - Volumen'!N12/'Producción - Volumen'!M12*100-100</f>
        <v>3.4675584303802651</v>
      </c>
      <c r="O11" s="39">
        <f>+'Producción - Volumen'!O12/'Producción - Volumen'!N12*100-100</f>
        <v>1.3707947155125737</v>
      </c>
      <c r="P11" s="39">
        <f>+'Producción - Volumen'!P12/'Producción - Volumen'!O12*100-100</f>
        <v>4.020619740592295</v>
      </c>
      <c r="Q11" s="39">
        <f>+'Producción - Volumen'!Q12/'Producción - Volumen'!P12*100-100</f>
        <v>3.5920483116488384</v>
      </c>
      <c r="R11" s="39">
        <f>+'Producción - Volumen'!R12/'Producción - Volumen'!Q12*100-100</f>
        <v>4.0502116043478651</v>
      </c>
      <c r="S11" s="39">
        <f>+'Producción - Volumen'!S12/'Producción - Volumen'!R12*100-100</f>
        <v>2.8333805429885786</v>
      </c>
      <c r="T11" s="39">
        <f>+'Producción - Volumen'!T12/'Producción - Volumen'!S12*100-100</f>
        <v>-2.2869275031866607</v>
      </c>
      <c r="U11" s="39">
        <f>+'Producción - Volumen'!U12/'Producción - Volumen'!T12*100-100</f>
        <v>-7.9874835621419322</v>
      </c>
      <c r="V11" s="39">
        <f>+'Producción - Volumen'!V12/'Producción - Volumen'!U12*100-100</f>
        <v>6.8342270228480402</v>
      </c>
      <c r="W11" s="39">
        <f>+'Producción - Volumen'!W12/'Producción - Volumen'!V12*100-100</f>
        <v>3.7598206055433394</v>
      </c>
      <c r="X11" s="39">
        <f>+'Producción - Volumen'!X12/'Producción - Volumen'!W12*100-100</f>
        <v>4.1005771464030545</v>
      </c>
      <c r="Y11" s="39">
        <f>+'Producción - Volumen'!Y12/'Producción - Volumen'!X12*100-100</f>
        <v>-6.4934991067403303E-2</v>
      </c>
      <c r="Z11" s="39">
        <f>+'Producción - Volumen'!Z12/'Producción - Volumen'!Y12*100-100</f>
        <v>0.2436927225205352</v>
      </c>
      <c r="AA11" s="39">
        <f>+'Producción - Volumen'!AA12/'Producción - Volumen'!Z12*100-100</f>
        <v>-4.0903199531569072</v>
      </c>
      <c r="AB11" s="39">
        <f>+'Producción - Volumen'!AB12/'Producción - Volumen'!AA12*100-100</f>
        <v>4.2500853750423033</v>
      </c>
      <c r="AC11" s="39">
        <f>+'Producción - Volumen'!AC12/'Producción - Volumen'!AB12*100-100</f>
        <v>3.9562545297119556</v>
      </c>
      <c r="AD11" s="39">
        <f>+'Producción - Volumen'!AD12/'Producción - Volumen'!AC12*100-100</f>
        <v>4.2046052173091653</v>
      </c>
      <c r="AE11" s="39">
        <f>+'Producción - Volumen'!AE12/'Producción - Volumen'!AD12*100-100</f>
        <v>3.0087803281173393</v>
      </c>
      <c r="AF11" s="39">
        <f>+'Producción - Volumen'!AF12/'Producción - Volumen'!AE12*100-100</f>
        <v>2.1427412697569963</v>
      </c>
      <c r="AG11" s="39">
        <f>+'Producción - Volumen'!AG12/'Producción - Volumen'!AF12*100-100</f>
        <v>18.043766480166141</v>
      </c>
      <c r="AH11" s="39">
        <f>+'Producción - Volumen'!AH12/'Producción - Volumen'!AG12*100-100</f>
        <v>3.3979336608953616</v>
      </c>
      <c r="AI11" s="39">
        <f>+'Producción - Volumen'!AI12/'Producción - Volumen'!AH12*100-100</f>
        <v>8.3997460721480621</v>
      </c>
      <c r="AJ11" s="39">
        <f>+'Producción - Volumen'!AJ12/'Producción - Volumen'!AI12*100-100</f>
        <v>5.4563390960038731</v>
      </c>
      <c r="AK11" s="39">
        <f>+'Producción - Volumen'!AK12/'Producción - Volumen'!AJ12*100-100</f>
        <v>6.6745093050045057</v>
      </c>
      <c r="AL11" s="39">
        <f>+'Producción - Volumen'!AL12/'Producción - Volumen'!AK12*100-100</f>
        <v>1.9889931460021586</v>
      </c>
    </row>
    <row r="12" spans="1:38" x14ac:dyDescent="0.2">
      <c r="A12" s="9" t="s">
        <v>8</v>
      </c>
      <c r="B12" s="10" t="s">
        <v>9</v>
      </c>
      <c r="C12" s="11"/>
      <c r="D12" s="39">
        <f>+'Producción - Volumen'!D13/'Producción - Volumen'!C13*100-100</f>
        <v>7.0745428375254704</v>
      </c>
      <c r="E12" s="39">
        <f>+'Producción - Volumen'!E13/'Producción - Volumen'!D13*100-100</f>
        <v>2.4588266794068829</v>
      </c>
      <c r="F12" s="39">
        <f>+'Producción - Volumen'!F13/'Producción - Volumen'!E13*100-100</f>
        <v>8.2931225288906916</v>
      </c>
      <c r="G12" s="39">
        <f>+'Producción - Volumen'!G13/'Producción - Volumen'!F13*100-100</f>
        <v>3.207052949876072</v>
      </c>
      <c r="H12" s="39">
        <f>+'Producción - Volumen'!H13/'Producción - Volumen'!G13*100-100</f>
        <v>2.1205311947074819</v>
      </c>
      <c r="I12" s="39">
        <f>+'Producción - Volumen'!I13/'Producción - Volumen'!H13*100-100</f>
        <v>5.8537314953929922</v>
      </c>
      <c r="J12" s="39">
        <f>+'Producción - Volumen'!J13/'Producción - Volumen'!I13*100-100</f>
        <v>8.6219443299231528</v>
      </c>
      <c r="K12" s="39">
        <f>+'Producción - Volumen'!K13/'Producción - Volumen'!J13*100-100</f>
        <v>6.2221276751082542</v>
      </c>
      <c r="L12" s="39">
        <f>+'Producción - Volumen'!L13/'Producción - Volumen'!K13*100-100</f>
        <v>6.3581832732852064</v>
      </c>
      <c r="M12" s="39">
        <f>+'Producción - Volumen'!M13/'Producción - Volumen'!L13*100-100</f>
        <v>4.3578371168251522</v>
      </c>
      <c r="N12" s="39">
        <f>+'Producción - Volumen'!N13/'Producción - Volumen'!M13*100-100</f>
        <v>6.0474037958813796</v>
      </c>
      <c r="O12" s="39">
        <f>+'Producción - Volumen'!O13/'Producción - Volumen'!N13*100-100</f>
        <v>6.4436441686325878</v>
      </c>
      <c r="P12" s="39">
        <f>+'Producción - Volumen'!P13/'Producción - Volumen'!O13*100-100</f>
        <v>4.3212674185272704</v>
      </c>
      <c r="Q12" s="39">
        <f>+'Producción - Volumen'!Q13/'Producción - Volumen'!P13*100-100</f>
        <v>6.5477466173934147</v>
      </c>
      <c r="R12" s="39">
        <f>+'Producción - Volumen'!R13/'Producción - Volumen'!Q13*100-100</f>
        <v>6.5314719809868507</v>
      </c>
      <c r="S12" s="39">
        <f>+'Producción - Volumen'!S13/'Producción - Volumen'!R13*100-100</f>
        <v>2.3326943653673169</v>
      </c>
      <c r="T12" s="39">
        <f>+'Producción - Volumen'!T13/'Producción - Volumen'!S13*100-100</f>
        <v>-1.9148395885913772</v>
      </c>
      <c r="U12" s="39">
        <f>+'Producción - Volumen'!U13/'Producción - Volumen'!T13*100-100</f>
        <v>4.1628005820434311</v>
      </c>
      <c r="V12" s="39">
        <f>+'Producción - Volumen'!V13/'Producción - Volumen'!U13*100-100</f>
        <v>2.56289737022135</v>
      </c>
      <c r="W12" s="39">
        <f>+'Producción - Volumen'!W13/'Producción - Volumen'!V13*100-100</f>
        <v>4.0410090494066679</v>
      </c>
      <c r="X12" s="39">
        <f>+'Producción - Volumen'!X13/'Producción - Volumen'!W13*100-100</f>
        <v>7.1741687588915255</v>
      </c>
      <c r="Y12" s="39">
        <f>+'Producción - Volumen'!Y13/'Producción - Volumen'!X13*100-100</f>
        <v>-17.565041023202198</v>
      </c>
      <c r="Z12" s="39">
        <f>+'Producción - Volumen'!Z13/'Producción - Volumen'!Y13*100-100</f>
        <v>6.2024149230448558</v>
      </c>
      <c r="AA12" s="39">
        <f>+'Producción - Volumen'!AA13/'Producción - Volumen'!Z13*100-100</f>
        <v>22.798637998064237</v>
      </c>
      <c r="AB12" s="39">
        <f>+'Producción - Volumen'!AB13/'Producción - Volumen'!AA13*100-100</f>
        <v>5.4872345464776657</v>
      </c>
      <c r="AC12" s="39">
        <f>+'Producción - Volumen'!AC13/'Producción - Volumen'!AB13*100-100</f>
        <v>9.9476303467386913</v>
      </c>
      <c r="AD12" s="39">
        <f>+'Producción - Volumen'!AD13/'Producción - Volumen'!AC13*100-100</f>
        <v>-1.6553017692146312</v>
      </c>
      <c r="AE12" s="39">
        <f>+'Producción - Volumen'!AE13/'Producción - Volumen'!AD13*100-100</f>
        <v>0.18612900526649412</v>
      </c>
      <c r="AF12" s="39">
        <f>+'Producción - Volumen'!AF13/'Producción - Volumen'!AE13*100-100</f>
        <v>8.6733215519113145</v>
      </c>
      <c r="AG12" s="39">
        <f>+'Producción - Volumen'!AG13/'Producción - Volumen'!AF13*100-100</f>
        <v>5.0036005436912063</v>
      </c>
      <c r="AH12" s="39">
        <f>+'Producción - Volumen'!AH13/'Producción - Volumen'!AG13*100-100</f>
        <v>8.2642010959153538</v>
      </c>
      <c r="AI12" s="39">
        <f>+'Producción - Volumen'!AI13/'Producción - Volumen'!AH13*100-100</f>
        <v>-0.27430009814585787</v>
      </c>
      <c r="AJ12" s="39">
        <f>+'Producción - Volumen'!AJ13/'Producción - Volumen'!AI13*100-100</f>
        <v>-3.1539362085368907</v>
      </c>
      <c r="AK12" s="39">
        <f>+'Producción - Volumen'!AK13/'Producción - Volumen'!AJ13*100-100</f>
        <v>5.3128693817513124</v>
      </c>
      <c r="AL12" s="39">
        <f>+'Producción - Volumen'!AL13/'Producción - Volumen'!AK13*100-100</f>
        <v>4.3033908964660128</v>
      </c>
    </row>
    <row r="13" spans="1:38" x14ac:dyDescent="0.2">
      <c r="A13" s="9" t="s">
        <v>10</v>
      </c>
      <c r="B13" s="10" t="s">
        <v>11</v>
      </c>
      <c r="C13" s="11"/>
      <c r="D13" s="39">
        <f>+'Producción - Volumen'!D14/'Producción - Volumen'!C14*100-100</f>
        <v>8.4763380528746382</v>
      </c>
      <c r="E13" s="39">
        <f>+'Producción - Volumen'!E14/'Producción - Volumen'!D14*100-100</f>
        <v>7.1761777592630409</v>
      </c>
      <c r="F13" s="39">
        <f>+'Producción - Volumen'!F14/'Producción - Volumen'!E14*100-100</f>
        <v>5.1783332657532384</v>
      </c>
      <c r="G13" s="39">
        <f>+'Producción - Volumen'!G14/'Producción - Volumen'!F14*100-100</f>
        <v>6.6808814175355167</v>
      </c>
      <c r="H13" s="39">
        <f>+'Producción - Volumen'!H14/'Producción - Volumen'!G14*100-100</f>
        <v>9.9507654598538693</v>
      </c>
      <c r="I13" s="39">
        <f>+'Producción - Volumen'!I14/'Producción - Volumen'!H14*100-100</f>
        <v>12.108518059734024</v>
      </c>
      <c r="J13" s="39">
        <f>+'Producción - Volumen'!J14/'Producción - Volumen'!I14*100-100</f>
        <v>17.04780428494503</v>
      </c>
      <c r="K13" s="39">
        <f>+'Producción - Volumen'!K14/'Producción - Volumen'!J14*100-100</f>
        <v>18.753034446949954</v>
      </c>
      <c r="L13" s="39">
        <f>+'Producción - Volumen'!L14/'Producción - Volumen'!K14*100-100</f>
        <v>5.4094169074032408</v>
      </c>
      <c r="M13" s="39">
        <f>+'Producción - Volumen'!M14/'Producción - Volumen'!L14*100-100</f>
        <v>1.5958463309784889</v>
      </c>
      <c r="N13" s="39">
        <f>+'Producción - Volumen'!N14/'Producción - Volumen'!M14*100-100</f>
        <v>0.84255147533494323</v>
      </c>
      <c r="O13" s="39">
        <f>+'Producción - Volumen'!O14/'Producción - Volumen'!N14*100-100</f>
        <v>0.93219778816057897</v>
      </c>
      <c r="P13" s="39">
        <f>+'Producción - Volumen'!P14/'Producción - Volumen'!O14*100-100</f>
        <v>1.8629512445367311</v>
      </c>
      <c r="Q13" s="39">
        <f>+'Producción - Volumen'!Q14/'Producción - Volumen'!P14*100-100</f>
        <v>2.4303907960034934</v>
      </c>
      <c r="R13" s="39">
        <f>+'Producción - Volumen'!R14/'Producción - Volumen'!Q14*100-100</f>
        <v>2.841085974145301</v>
      </c>
      <c r="S13" s="39">
        <f>+'Producción - Volumen'!S14/'Producción - Volumen'!R14*100-100</f>
        <v>4.2477894768694568</v>
      </c>
      <c r="T13" s="39">
        <f>+'Producción - Volumen'!T14/'Producción - Volumen'!S14*100-100</f>
        <v>2.2474649232067918</v>
      </c>
      <c r="U13" s="39">
        <f>+'Producción - Volumen'!U14/'Producción - Volumen'!T14*100-100</f>
        <v>0.22268694650267662</v>
      </c>
      <c r="V13" s="39">
        <f>+'Producción - Volumen'!V14/'Producción - Volumen'!U14*100-100</f>
        <v>1.4070803965699668</v>
      </c>
      <c r="W13" s="39">
        <f>+'Producción - Volumen'!W14/'Producción - Volumen'!V14*100-100</f>
        <v>1.8967449750720817</v>
      </c>
      <c r="X13" s="39">
        <f>+'Producción - Volumen'!X14/'Producción - Volumen'!W14*100-100</f>
        <v>3.292042753222546</v>
      </c>
      <c r="Y13" s="39">
        <f>+'Producción - Volumen'!Y14/'Producción - Volumen'!X14*100-100</f>
        <v>-6.7787521810989517</v>
      </c>
      <c r="Z13" s="39">
        <f>+'Producción - Volumen'!Z14/'Producción - Volumen'!Y14*100-100</f>
        <v>-1.7802447583285499</v>
      </c>
      <c r="AA13" s="39">
        <f>+'Producción - Volumen'!AA14/'Producción - Volumen'!Z14*100-100</f>
        <v>-12.882716948566426</v>
      </c>
      <c r="AB13" s="39">
        <f>+'Producción - Volumen'!AB14/'Producción - Volumen'!AA14*100-100</f>
        <v>4.9817660623875355</v>
      </c>
      <c r="AC13" s="39">
        <f>+'Producción - Volumen'!AC14/'Producción - Volumen'!AB14*100-100</f>
        <v>-9.590156124616513</v>
      </c>
      <c r="AD13" s="39">
        <f>+'Producción - Volumen'!AD14/'Producción - Volumen'!AC14*100-100</f>
        <v>1.2916087095777868</v>
      </c>
      <c r="AE13" s="39">
        <f>+'Producción - Volumen'!AE14/'Producción - Volumen'!AD14*100-100</f>
        <v>5.3423192843796414</v>
      </c>
      <c r="AF13" s="39">
        <f>+'Producción - Volumen'!AF14/'Producción - Volumen'!AE14*100-100</f>
        <v>1.8292248765518764</v>
      </c>
      <c r="AG13" s="39">
        <f>+'Producción - Volumen'!AG14/'Producción - Volumen'!AF14*100-100</f>
        <v>-7.9168546785417391</v>
      </c>
      <c r="AH13" s="39">
        <f>+'Producción - Volumen'!AH14/'Producción - Volumen'!AG14*100-100</f>
        <v>0.96523177608899857</v>
      </c>
      <c r="AI13" s="39">
        <f>+'Producción - Volumen'!AI14/'Producción - Volumen'!AH14*100-100</f>
        <v>2.468586290306888</v>
      </c>
      <c r="AJ13" s="39">
        <f>+'Producción - Volumen'!AJ14/'Producción - Volumen'!AI14*100-100</f>
        <v>0.80228924707395777</v>
      </c>
      <c r="AK13" s="39">
        <f>+'Producción - Volumen'!AK14/'Producción - Volumen'!AJ14*100-100</f>
        <v>0.55173467805644805</v>
      </c>
      <c r="AL13" s="39">
        <f>+'Producción - Volumen'!AL14/'Producción - Volumen'!AK14*100-100</f>
        <v>1.4111538080996837</v>
      </c>
    </row>
    <row r="14" spans="1:38" x14ac:dyDescent="0.2">
      <c r="A14" s="9" t="s">
        <v>12</v>
      </c>
      <c r="B14" s="10" t="s">
        <v>13</v>
      </c>
      <c r="C14" s="11"/>
      <c r="D14" s="39">
        <f>+'Producción - Volumen'!D15/'Producción - Volumen'!C15*100-100</f>
        <v>18.594516980992836</v>
      </c>
      <c r="E14" s="39">
        <f>+'Producción - Volumen'!E15/'Producción - Volumen'!D15*100-100</f>
        <v>14.483598252859053</v>
      </c>
      <c r="F14" s="39">
        <f>+'Producción - Volumen'!F15/'Producción - Volumen'!E15*100-100</f>
        <v>8.6088562117524958</v>
      </c>
      <c r="G14" s="39">
        <f>+'Producción - Volumen'!G15/'Producción - Volumen'!F15*100-100</f>
        <v>8.6271646213120619</v>
      </c>
      <c r="H14" s="39">
        <f>+'Producción - Volumen'!H15/'Producción - Volumen'!G15*100-100</f>
        <v>-18.656840881810737</v>
      </c>
      <c r="I14" s="39">
        <f>+'Producción - Volumen'!I15/'Producción - Volumen'!H15*100-100</f>
        <v>7.236984042485787</v>
      </c>
      <c r="J14" s="39">
        <f>+'Producción - Volumen'!J15/'Producción - Volumen'!I15*100-100</f>
        <v>18.732420189086142</v>
      </c>
      <c r="K14" s="39">
        <f>+'Producción - Volumen'!K15/'Producción - Volumen'!J15*100-100</f>
        <v>-9.9801590612941027E-2</v>
      </c>
      <c r="L14" s="39">
        <f>+'Producción - Volumen'!L15/'Producción - Volumen'!K15*100-100</f>
        <v>4.6108144953722672</v>
      </c>
      <c r="M14" s="39">
        <f>+'Producción - Volumen'!M15/'Producción - Volumen'!L15*100-100</f>
        <v>17.940571990836844</v>
      </c>
      <c r="N14" s="39">
        <f>+'Producción - Volumen'!N15/'Producción - Volumen'!M15*100-100</f>
        <v>-0.93038309236163741</v>
      </c>
      <c r="O14" s="39">
        <f>+'Producción - Volumen'!O15/'Producción - Volumen'!N15*100-100</f>
        <v>6.1196541837207974</v>
      </c>
      <c r="P14" s="39">
        <f>+'Producción - Volumen'!P15/'Producción - Volumen'!O15*100-100</f>
        <v>6.7090572612885921</v>
      </c>
      <c r="Q14" s="39">
        <f>+'Producción - Volumen'!Q15/'Producción - Volumen'!P15*100-100</f>
        <v>1.1634260851703999</v>
      </c>
      <c r="R14" s="39">
        <f>+'Producción - Volumen'!R15/'Producción - Volumen'!Q15*100-100</f>
        <v>13.425861436920485</v>
      </c>
      <c r="S14" s="39">
        <f>+'Producción - Volumen'!S15/'Producción - Volumen'!R15*100-100</f>
        <v>21.883031813228286</v>
      </c>
      <c r="T14" s="39">
        <f>+'Producción - Volumen'!T15/'Producción - Volumen'!S15*100-100</f>
        <v>10.405090372658449</v>
      </c>
      <c r="U14" s="39">
        <f>+'Producción - Volumen'!U15/'Producción - Volumen'!T15*100-100</f>
        <v>-1.9368849881723662</v>
      </c>
      <c r="V14" s="39">
        <f>+'Producción - Volumen'!V15/'Producción - Volumen'!U15*100-100</f>
        <v>-5.1471167948231766</v>
      </c>
      <c r="W14" s="39">
        <f>+'Producción - Volumen'!W15/'Producción - Volumen'!V15*100-100</f>
        <v>1.5346680868040465</v>
      </c>
      <c r="X14" s="39">
        <f>+'Producción - Volumen'!X15/'Producción - Volumen'!W15*100-100</f>
        <v>2.1542100641084687</v>
      </c>
      <c r="Y14" s="39">
        <f>+'Producción - Volumen'!Y15/'Producción - Volumen'!X15*100-100</f>
        <v>-7.3057578242888326</v>
      </c>
      <c r="Z14" s="39">
        <f>+'Producción - Volumen'!Z15/'Producción - Volumen'!Y15*100-100</f>
        <v>1.4973535746796358</v>
      </c>
      <c r="AA14" s="39">
        <f>+'Producción - Volumen'!AA15/'Producción - Volumen'!Z15*100-100</f>
        <v>8.6171028127244256</v>
      </c>
      <c r="AB14" s="39">
        <f>+'Producción - Volumen'!AB15/'Producción - Volumen'!AA15*100-100</f>
        <v>-1.5480382461063158</v>
      </c>
      <c r="AC14" s="39">
        <f>+'Producción - Volumen'!AC15/'Producción - Volumen'!AB15*100-100</f>
        <v>-4.1834155556725818</v>
      </c>
      <c r="AD14" s="39">
        <f>+'Producción - Volumen'!AD15/'Producción - Volumen'!AC15*100-100</f>
        <v>1.2100947709825505E-2</v>
      </c>
      <c r="AE14" s="39">
        <f>+'Producción - Volumen'!AE15/'Producción - Volumen'!AD15*100-100</f>
        <v>-8.9274045229665404</v>
      </c>
      <c r="AF14" s="39">
        <f>+'Producción - Volumen'!AF15/'Producción - Volumen'!AE15*100-100</f>
        <v>-0.92132221612092735</v>
      </c>
      <c r="AG14" s="39">
        <f>+'Producción - Volumen'!AG15/'Producción - Volumen'!AF15*100-100</f>
        <v>3.1321128682685355</v>
      </c>
      <c r="AH14" s="39">
        <f>+'Producción - Volumen'!AH15/'Producción - Volumen'!AG15*100-100</f>
        <v>-4.9164032471656327</v>
      </c>
      <c r="AI14" s="39">
        <f>+'Producción - Volumen'!AI15/'Producción - Volumen'!AH15*100-100</f>
        <v>13.498613606157249</v>
      </c>
      <c r="AJ14" s="39">
        <f>+'Producción - Volumen'!AJ15/'Producción - Volumen'!AI15*100-100</f>
        <v>3.4589469656826708</v>
      </c>
      <c r="AK14" s="39">
        <f>+'Producción - Volumen'!AK15/'Producción - Volumen'!AJ15*100-100</f>
        <v>1.3341102991262659</v>
      </c>
      <c r="AL14" s="39">
        <f>+'Producción - Volumen'!AL15/'Producción - Volumen'!AK15*100-100</f>
        <v>2.4058206218388278</v>
      </c>
    </row>
    <row r="15" spans="1:38" x14ac:dyDescent="0.2">
      <c r="A15" s="9" t="s">
        <v>14</v>
      </c>
      <c r="B15" s="10" t="s">
        <v>15</v>
      </c>
      <c r="C15" s="11"/>
      <c r="D15" s="39">
        <f>+'Producción - Volumen'!D16/'Producción - Volumen'!C16*100-100</f>
        <v>10.359727403486517</v>
      </c>
      <c r="E15" s="39">
        <f>+'Producción - Volumen'!E16/'Producción - Volumen'!D16*100-100</f>
        <v>6.2329429196662289</v>
      </c>
      <c r="F15" s="39">
        <f>+'Producción - Volumen'!F16/'Producción - Volumen'!E16*100-100</f>
        <v>1.9122384760693194</v>
      </c>
      <c r="G15" s="39">
        <f>+'Producción - Volumen'!G16/'Producción - Volumen'!F16*100-100</f>
        <v>0.39661315108369877</v>
      </c>
      <c r="H15" s="39">
        <f>+'Producción - Volumen'!H16/'Producción - Volumen'!G16*100-100</f>
        <v>-4.0161415555112825</v>
      </c>
      <c r="I15" s="39">
        <f>+'Producción - Volumen'!I16/'Producción - Volumen'!H16*100-100</f>
        <v>3.8374880872429316</v>
      </c>
      <c r="J15" s="39">
        <f>+'Producción - Volumen'!J16/'Producción - Volumen'!I16*100-100</f>
        <v>4.1244229388094169</v>
      </c>
      <c r="K15" s="39">
        <f>+'Producción - Volumen'!K16/'Producción - Volumen'!J16*100-100</f>
        <v>-2.4349942156789695</v>
      </c>
      <c r="L15" s="39">
        <f>+'Producción - Volumen'!L16/'Producción - Volumen'!K16*100-100</f>
        <v>-0.16572221010284238</v>
      </c>
      <c r="M15" s="39">
        <f>+'Producción - Volumen'!M16/'Producción - Volumen'!L16*100-100</f>
        <v>3.0361300024649438</v>
      </c>
      <c r="N15" s="39">
        <f>+'Producción - Volumen'!N16/'Producción - Volumen'!M16*100-100</f>
        <v>2.9012568961264549</v>
      </c>
      <c r="O15" s="39">
        <f>+'Producción - Volumen'!O16/'Producción - Volumen'!N16*100-100</f>
        <v>2.6059873218913054</v>
      </c>
      <c r="P15" s="39">
        <f>+'Producción - Volumen'!P16/'Producción - Volumen'!O16*100-100</f>
        <v>2.1602747156082671</v>
      </c>
      <c r="Q15" s="39">
        <f>+'Producción - Volumen'!Q16/'Producción - Volumen'!P16*100-100</f>
        <v>1.8644878380485324</v>
      </c>
      <c r="R15" s="39">
        <f>+'Producción - Volumen'!R16/'Producción - Volumen'!Q16*100-100</f>
        <v>8.0693708008128056</v>
      </c>
      <c r="S15" s="39">
        <f>+'Producción - Volumen'!S16/'Producción - Volumen'!R16*100-100</f>
        <v>8.6400761531445198</v>
      </c>
      <c r="T15" s="39">
        <f>+'Producción - Volumen'!T16/'Producción - Volumen'!S16*100-100</f>
        <v>5.4986471284249347</v>
      </c>
      <c r="U15" s="39">
        <f>+'Producción - Volumen'!U16/'Producción - Volumen'!T16*100-100</f>
        <v>-5.5507901668794091</v>
      </c>
      <c r="V15" s="39">
        <f>+'Producción - Volumen'!V16/'Producción - Volumen'!U16*100-100</f>
        <v>6.3828059939278035</v>
      </c>
      <c r="W15" s="39">
        <f>+'Producción - Volumen'!W16/'Producción - Volumen'!V16*100-100</f>
        <v>5.5497191165527511</v>
      </c>
      <c r="X15" s="39">
        <f>+'Producción - Volumen'!X16/'Producción - Volumen'!W16*100-100</f>
        <v>4.105728621049451</v>
      </c>
      <c r="Y15" s="39">
        <f>+'Producción - Volumen'!Y16/'Producción - Volumen'!X16*100-100</f>
        <v>5.3523647425510035</v>
      </c>
      <c r="Z15" s="39">
        <f>+'Producción - Volumen'!Z16/'Producción - Volumen'!Y16*100-100</f>
        <v>3.5628408412610355</v>
      </c>
      <c r="AA15" s="39">
        <f>+'Producción - Volumen'!AA16/'Producción - Volumen'!Z16*100-100</f>
        <v>4.2309584630438053</v>
      </c>
      <c r="AB15" s="39">
        <f>+'Producción - Volumen'!AB16/'Producción - Volumen'!AA16*100-100</f>
        <v>4.1090697366350781</v>
      </c>
      <c r="AC15" s="39">
        <f>+'Producción - Volumen'!AC16/'Producción - Volumen'!AB16*100-100</f>
        <v>6.943169951523771</v>
      </c>
      <c r="AD15" s="39">
        <f>+'Producción - Volumen'!AD16/'Producción - Volumen'!AC16*100-100</f>
        <v>2.2299346102524709</v>
      </c>
      <c r="AE15" s="39">
        <f>+'Producción - Volumen'!AE16/'Producción - Volumen'!AD16*100-100</f>
        <v>0.39774933778333832</v>
      </c>
      <c r="AF15" s="39">
        <f>+'Producción - Volumen'!AF16/'Producción - Volumen'!AE16*100-100</f>
        <v>-7.8284688417341073</v>
      </c>
      <c r="AG15" s="39">
        <f>+'Producción - Volumen'!AG16/'Producción - Volumen'!AF16*100-100</f>
        <v>8.1262556942764803</v>
      </c>
      <c r="AH15" s="39">
        <f>+'Producción - Volumen'!AH16/'Producción - Volumen'!AG16*100-100</f>
        <v>3.2645632789419352</v>
      </c>
      <c r="AI15" s="39">
        <f>+'Producción - Volumen'!AI16/'Producción - Volumen'!AH16*100-100</f>
        <v>3.5398719596512649</v>
      </c>
      <c r="AJ15" s="39">
        <f>+'Producción - Volumen'!AJ16/'Producción - Volumen'!AI16*100-100</f>
        <v>3.9383232639764998</v>
      </c>
      <c r="AK15" s="39">
        <f>+'Producción - Volumen'!AK16/'Producción - Volumen'!AJ16*100-100</f>
        <v>2.8553721084880266</v>
      </c>
      <c r="AL15" s="39">
        <f>+'Producción - Volumen'!AL16/'Producción - Volumen'!AK16*100-100</f>
        <v>3.1306214967243591</v>
      </c>
    </row>
    <row r="16" spans="1:38" x14ac:dyDescent="0.2">
      <c r="A16" s="9" t="s">
        <v>16</v>
      </c>
      <c r="B16" s="10" t="s">
        <v>17</v>
      </c>
      <c r="C16" s="11"/>
      <c r="D16" s="39">
        <f>+'Producción - Volumen'!D17/'Producción - Volumen'!C17*100-100</f>
        <v>4.7932937576646566</v>
      </c>
      <c r="E16" s="39">
        <f>+'Producción - Volumen'!E17/'Producción - Volumen'!D17*100-100</f>
        <v>4.8437665933355021</v>
      </c>
      <c r="F16" s="39">
        <f>+'Producción - Volumen'!F17/'Producción - Volumen'!E17*100-100</f>
        <v>-1.3453132050557599</v>
      </c>
      <c r="G16" s="39">
        <f>+'Producción - Volumen'!G17/'Producción - Volumen'!F17*100-100</f>
        <v>-4.593122522667926</v>
      </c>
      <c r="H16" s="39">
        <f>+'Producción - Volumen'!H17/'Producción - Volumen'!G17*100-100</f>
        <v>-5.5230970389459628</v>
      </c>
      <c r="I16" s="39">
        <f>+'Producción - Volumen'!I17/'Producción - Volumen'!H17*100-100</f>
        <v>9.9567506128579453E-3</v>
      </c>
      <c r="J16" s="39">
        <f>+'Producción - Volumen'!J17/'Producción - Volumen'!I17*100-100</f>
        <v>1.2090481564819697</v>
      </c>
      <c r="K16" s="39">
        <f>+'Producción - Volumen'!K17/'Producción - Volumen'!J17*100-100</f>
        <v>-2.1788833163706727</v>
      </c>
      <c r="L16" s="39">
        <f>+'Producción - Volumen'!L17/'Producción - Volumen'!K17*100-100</f>
        <v>6.3203289197515176</v>
      </c>
      <c r="M16" s="39">
        <f>+'Producción - Volumen'!M17/'Producción - Volumen'!L17*100-100</f>
        <v>0.29507007010380448</v>
      </c>
      <c r="N16" s="39">
        <f>+'Producción - Volumen'!N17/'Producción - Volumen'!M17*100-100</f>
        <v>0.27926655222509567</v>
      </c>
      <c r="O16" s="39">
        <f>+'Producción - Volumen'!O17/'Producción - Volumen'!N17*100-100</f>
        <v>7.2356657854015367</v>
      </c>
      <c r="P16" s="39">
        <f>+'Producción - Volumen'!P17/'Producción - Volumen'!O17*100-100</f>
        <v>7.7843510133100153</v>
      </c>
      <c r="Q16" s="39">
        <f>+'Producción - Volumen'!Q17/'Producción - Volumen'!P17*100-100</f>
        <v>6.3508487163350509</v>
      </c>
      <c r="R16" s="39">
        <f>+'Producción - Volumen'!R17/'Producción - Volumen'!Q17*100-100</f>
        <v>7.8247833690567035</v>
      </c>
      <c r="S16" s="39">
        <f>+'Producción - Volumen'!S17/'Producción - Volumen'!R17*100-100</f>
        <v>8.3850873332281992</v>
      </c>
      <c r="T16" s="39">
        <f>+'Producción - Volumen'!T17/'Producción - Volumen'!S17*100-100</f>
        <v>4.5582704101480971</v>
      </c>
      <c r="U16" s="39">
        <f>+'Producción - Volumen'!U17/'Producción - Volumen'!T17*100-100</f>
        <v>-3.5890766444285589</v>
      </c>
      <c r="V16" s="39">
        <f>+'Producción - Volumen'!V17/'Producción - Volumen'!U17*100-100</f>
        <v>6.4184607105583638</v>
      </c>
      <c r="W16" s="39">
        <f>+'Producción - Volumen'!W17/'Producción - Volumen'!V17*100-100</f>
        <v>8.286035495951765</v>
      </c>
      <c r="X16" s="39">
        <f>+'Producción - Volumen'!X17/'Producción - Volumen'!W17*100-100</f>
        <v>6.0880388792432711</v>
      </c>
      <c r="Y16" s="39">
        <f>+'Producción - Volumen'!Y17/'Producción - Volumen'!X17*100-100</f>
        <v>1.753262763378018</v>
      </c>
      <c r="Z16" s="39">
        <f>+'Producción - Volumen'!Z17/'Producción - Volumen'!Y17*100-100</f>
        <v>3.8113284137762662</v>
      </c>
      <c r="AA16" s="39">
        <f>+'Producción - Volumen'!AA17/'Producción - Volumen'!Z17*100-100</f>
        <v>4.9313945841733755</v>
      </c>
      <c r="AB16" s="39">
        <f>+'Producción - Volumen'!AB17/'Producción - Volumen'!AA17*100-100</f>
        <v>2.3050742190614812</v>
      </c>
      <c r="AC16" s="39">
        <f>+'Producción - Volumen'!AC17/'Producción - Volumen'!AB17*100-100</f>
        <v>7.8321789041787326</v>
      </c>
      <c r="AD16" s="39">
        <f>+'Producción - Volumen'!AD17/'Producción - Volumen'!AC17*100-100</f>
        <v>5.8741863188333667</v>
      </c>
      <c r="AE16" s="39">
        <f>+'Producción - Volumen'!AE17/'Producción - Volumen'!AD17*100-100</f>
        <v>-1.1081659319418833</v>
      </c>
      <c r="AF16" s="39">
        <f>+'Producción - Volumen'!AF17/'Producción - Volumen'!AE17*100-100</f>
        <v>-16.775848769145497</v>
      </c>
      <c r="AG16" s="39">
        <f>+'Producción - Volumen'!AG17/'Producción - Volumen'!AF17*100-100</f>
        <v>11.115563086101091</v>
      </c>
      <c r="AH16" s="39">
        <f>+'Producción - Volumen'!AH17/'Producción - Volumen'!AG17*100-100</f>
        <v>8.2589230959608102</v>
      </c>
      <c r="AI16" s="39">
        <f>+'Producción - Volumen'!AI17/'Producción - Volumen'!AH17*100-100</f>
        <v>5.0857217194921276</v>
      </c>
      <c r="AJ16" s="39">
        <f>+'Producción - Volumen'!AJ17/'Producción - Volumen'!AI17*100-100</f>
        <v>7.7558054849295957</v>
      </c>
      <c r="AK16" s="39">
        <f>+'Producción - Volumen'!AK17/'Producción - Volumen'!AJ17*100-100</f>
        <v>6.7422494243018178</v>
      </c>
      <c r="AL16" s="39">
        <f>+'Producción - Volumen'!AL17/'Producción - Volumen'!AK17*100-100</f>
        <v>6.868295193616845</v>
      </c>
    </row>
    <row r="17" spans="1:38" x14ac:dyDescent="0.2">
      <c r="A17" s="9" t="s">
        <v>18</v>
      </c>
      <c r="B17" s="10" t="s">
        <v>19</v>
      </c>
      <c r="C17" s="11"/>
      <c r="D17" s="39">
        <f>+'Producción - Volumen'!D18/'Producción - Volumen'!C18*100-100</f>
        <v>12.863687249963832</v>
      </c>
      <c r="E17" s="39">
        <f>+'Producción - Volumen'!E18/'Producción - Volumen'!D18*100-100</f>
        <v>6.32186405357875</v>
      </c>
      <c r="F17" s="39">
        <f>+'Producción - Volumen'!F18/'Producción - Volumen'!E18*100-100</f>
        <v>2.1065889227498218</v>
      </c>
      <c r="G17" s="39">
        <f>+'Producción - Volumen'!G18/'Producción - Volumen'!F18*100-100</f>
        <v>1.1528570974780763</v>
      </c>
      <c r="H17" s="39">
        <f>+'Producción - Volumen'!H18/'Producción - Volumen'!G18*100-100</f>
        <v>1.9318908747890191</v>
      </c>
      <c r="I17" s="39">
        <f>+'Producción - Volumen'!I18/'Producción - Volumen'!H18*100-100</f>
        <v>1.7508406653806219</v>
      </c>
      <c r="J17" s="39">
        <f>+'Producción - Volumen'!J18/'Producción - Volumen'!I18*100-100</f>
        <v>10.686648495202306</v>
      </c>
      <c r="K17" s="39">
        <f>+'Producción - Volumen'!K18/'Producción - Volumen'!J18*100-100</f>
        <v>4.6048463545950113</v>
      </c>
      <c r="L17" s="39">
        <f>+'Producción - Volumen'!L18/'Producción - Volumen'!K18*100-100</f>
        <v>8.2642684475218573</v>
      </c>
      <c r="M17" s="39">
        <f>+'Producción - Volumen'!M18/'Producción - Volumen'!L18*100-100</f>
        <v>5.2558077647141772</v>
      </c>
      <c r="N17" s="39">
        <f>+'Producción - Volumen'!N18/'Producción - Volumen'!M18*100-100</f>
        <v>2.0320736891789437</v>
      </c>
      <c r="O17" s="39">
        <f>+'Producción - Volumen'!O18/'Producción - Volumen'!N18*100-100</f>
        <v>5.2877189080473812</v>
      </c>
      <c r="P17" s="39">
        <f>+'Producción - Volumen'!P18/'Producción - Volumen'!O18*100-100</f>
        <v>7.7578849083055275</v>
      </c>
      <c r="Q17" s="39">
        <f>+'Producción - Volumen'!Q18/'Producción - Volumen'!P18*100-100</f>
        <v>5.8276796920006149</v>
      </c>
      <c r="R17" s="39">
        <f>+'Producción - Volumen'!R18/'Producción - Volumen'!Q18*100-100</f>
        <v>2.9863792699086105</v>
      </c>
      <c r="S17" s="39">
        <f>+'Producción - Volumen'!S18/'Producción - Volumen'!R18*100-100</f>
        <v>6.3268816676534669</v>
      </c>
      <c r="T17" s="39">
        <f>+'Producción - Volumen'!T18/'Producción - Volumen'!S18*100-100</f>
        <v>4.2621691912925712</v>
      </c>
      <c r="U17" s="39">
        <f>+'Producción - Volumen'!U18/'Producción - Volumen'!T18*100-100</f>
        <v>-7.3396964312018724</v>
      </c>
      <c r="V17" s="39">
        <f>+'Producción - Volumen'!V18/'Producción - Volumen'!U18*100-100</f>
        <v>11.972506486922697</v>
      </c>
      <c r="W17" s="39">
        <f>+'Producción - Volumen'!W18/'Producción - Volumen'!V18*100-100</f>
        <v>2.5217883771967138</v>
      </c>
      <c r="X17" s="39">
        <f>+'Producción - Volumen'!X18/'Producción - Volumen'!W18*100-100</f>
        <v>3.0035117150649029</v>
      </c>
      <c r="Y17" s="39">
        <f>+'Producción - Volumen'!Y18/'Producción - Volumen'!X18*100-100</f>
        <v>11.405675271614157</v>
      </c>
      <c r="Z17" s="39">
        <f>+'Producción - Volumen'!Z18/'Producción - Volumen'!Y18*100-100</f>
        <v>8.5139644988638281</v>
      </c>
      <c r="AA17" s="39">
        <f>+'Producción - Volumen'!AA18/'Producción - Volumen'!Z18*100-100</f>
        <v>5.2516926157792625</v>
      </c>
      <c r="AB17" s="39">
        <f>+'Producción - Volumen'!AB18/'Producción - Volumen'!AA18*100-100</f>
        <v>4.0776814748995491</v>
      </c>
      <c r="AC17" s="39">
        <f>+'Producción - Volumen'!AC18/'Producción - Volumen'!AB18*100-100</f>
        <v>2.3175719226611733</v>
      </c>
      <c r="AD17" s="39">
        <f>+'Producción - Volumen'!AD18/'Producción - Volumen'!AC18*100-100</f>
        <v>1.2640279430898858</v>
      </c>
      <c r="AE17" s="39">
        <f>+'Producción - Volumen'!AE18/'Producción - Volumen'!AD18*100-100</f>
        <v>3.7617762079713941</v>
      </c>
      <c r="AF17" s="39">
        <f>+'Producción - Volumen'!AF18/'Producción - Volumen'!AE18*100-100</f>
        <v>-36.253199033210514</v>
      </c>
      <c r="AG17" s="39">
        <f>+'Producción - Volumen'!AG18/'Producción - Volumen'!AF18*100-100</f>
        <v>18.21662091219369</v>
      </c>
      <c r="AH17" s="39">
        <f>+'Producción - Volumen'!AH18/'Producción - Volumen'!AG18*100-100</f>
        <v>13.681148581296455</v>
      </c>
      <c r="AI17" s="39">
        <f>+'Producción - Volumen'!AI18/'Producción - Volumen'!AH18*100-100</f>
        <v>8.2513381489236508</v>
      </c>
      <c r="AJ17" s="39">
        <f>+'Producción - Volumen'!AJ18/'Producción - Volumen'!AI18*100-100</f>
        <v>4.9543486859773793</v>
      </c>
      <c r="AK17" s="39">
        <f>+'Producción - Volumen'!AK18/'Producción - Volumen'!AJ18*100-100</f>
        <v>1.2512353450588876</v>
      </c>
      <c r="AL17" s="39">
        <f>+'Producción - Volumen'!AL18/'Producción - Volumen'!AK18*100-100</f>
        <v>2.5465591786454382</v>
      </c>
    </row>
    <row r="18" spans="1:38" x14ac:dyDescent="0.2">
      <c r="A18" s="9" t="s">
        <v>20</v>
      </c>
      <c r="B18" s="10" t="s">
        <v>21</v>
      </c>
      <c r="C18" s="11"/>
      <c r="D18" s="39">
        <f>+'Producción - Volumen'!D19/'Producción - Volumen'!C19*100-100</f>
        <v>8.3814740483614258</v>
      </c>
      <c r="E18" s="39">
        <f>+'Producción - Volumen'!E19/'Producción - Volumen'!D19*100-100</f>
        <v>11.184007511455675</v>
      </c>
      <c r="F18" s="39">
        <f>+'Producción - Volumen'!F19/'Producción - Volumen'!E19*100-100</f>
        <v>10.40993941364556</v>
      </c>
      <c r="G18" s="39">
        <f>+'Producción - Volumen'!G19/'Producción - Volumen'!F19*100-100</f>
        <v>12.792019002846303</v>
      </c>
      <c r="H18" s="39">
        <f>+'Producción - Volumen'!H19/'Producción - Volumen'!G19*100-100</f>
        <v>3.2364778544746287</v>
      </c>
      <c r="I18" s="39">
        <f>+'Producción - Volumen'!I19/'Producción - Volumen'!H19*100-100</f>
        <v>14.531975874688882</v>
      </c>
      <c r="J18" s="39">
        <f>+'Producción - Volumen'!J19/'Producción - Volumen'!I19*100-100</f>
        <v>8.7613050130155301</v>
      </c>
      <c r="K18" s="39">
        <f>+'Producción - Volumen'!K19/'Producción - Volumen'!J19*100-100</f>
        <v>17.618603756589678</v>
      </c>
      <c r="L18" s="39">
        <f>+'Producción - Volumen'!L19/'Producción - Volumen'!K19*100-100</f>
        <v>22.271753906305207</v>
      </c>
      <c r="M18" s="39">
        <f>+'Producción - Volumen'!M19/'Producción - Volumen'!L19*100-100</f>
        <v>23.868453880510202</v>
      </c>
      <c r="N18" s="39">
        <f>+'Producción - Volumen'!N19/'Producción - Volumen'!M19*100-100</f>
        <v>19.273475435005878</v>
      </c>
      <c r="O18" s="39">
        <f>+'Producción - Volumen'!O19/'Producción - Volumen'!N19*100-100</f>
        <v>22.225063413960996</v>
      </c>
      <c r="P18" s="39">
        <f>+'Producción - Volumen'!P19/'Producción - Volumen'!O19*100-100</f>
        <v>19.618498025835748</v>
      </c>
      <c r="Q18" s="39">
        <f>+'Producción - Volumen'!Q19/'Producción - Volumen'!P19*100-100</f>
        <v>13.96625993031293</v>
      </c>
      <c r="R18" s="39">
        <f>+'Producción - Volumen'!R19/'Producción - Volumen'!Q19*100-100</f>
        <v>18.184706213428697</v>
      </c>
      <c r="S18" s="39">
        <f>+'Producción - Volumen'!S19/'Producción - Volumen'!R19*100-100</f>
        <v>9.7090338108484673</v>
      </c>
      <c r="T18" s="39">
        <f>+'Producción - Volumen'!T19/'Producción - Volumen'!S19*100-100</f>
        <v>12.075792401106213</v>
      </c>
      <c r="U18" s="39">
        <f>+'Producción - Volumen'!U19/'Producción - Volumen'!T19*100-100</f>
        <v>12.396847065791576</v>
      </c>
      <c r="V18" s="39">
        <f>+'Producción - Volumen'!V19/'Producción - Volumen'!U19*100-100</f>
        <v>18.91074345707429</v>
      </c>
      <c r="W18" s="39">
        <f>+'Producción - Volumen'!W19/'Producción - Volumen'!V19*100-100</f>
        <v>13.327401147776172</v>
      </c>
      <c r="X18" s="39">
        <f>+'Producción - Volumen'!X19/'Producción - Volumen'!W19*100-100</f>
        <v>9.322769120650932</v>
      </c>
      <c r="Y18" s="39">
        <f>+'Producción - Volumen'!Y19/'Producción - Volumen'!X19*100-100</f>
        <v>6.6726947242704995</v>
      </c>
      <c r="Z18" s="39">
        <f>+'Producción - Volumen'!Z19/'Producción - Volumen'!Y19*100-100</f>
        <v>8.5422700797735303</v>
      </c>
      <c r="AA18" s="39">
        <f>+'Producción - Volumen'!AA19/'Producción - Volumen'!Z19*100-100</f>
        <v>11.095556457461427</v>
      </c>
      <c r="AB18" s="39">
        <f>+'Producción - Volumen'!AB19/'Producción - Volumen'!AA19*100-100</f>
        <v>5.000361622909665</v>
      </c>
      <c r="AC18" s="39">
        <f>+'Producción - Volumen'!AC19/'Producción - Volumen'!AB19*100-100</f>
        <v>15.456777585690887</v>
      </c>
      <c r="AD18" s="39">
        <f>+'Producción - Volumen'!AD19/'Producción - Volumen'!AC19*100-100</f>
        <v>-0.25460810155236402</v>
      </c>
      <c r="AE18" s="39">
        <f>+'Producción - Volumen'!AE19/'Producción - Volumen'!AD19*100-100</f>
        <v>3.5493284968313219</v>
      </c>
      <c r="AF18" s="39">
        <f>+'Producción - Volumen'!AF19/'Producción - Volumen'!AE19*100-100</f>
        <v>1.8128599132477348</v>
      </c>
      <c r="AG18" s="39">
        <f>+'Producción - Volumen'!AG19/'Producción - Volumen'!AF19*100-100</f>
        <v>7.7273603307755963</v>
      </c>
      <c r="AH18" s="39">
        <f>+'Producción - Volumen'!AH19/'Producción - Volumen'!AG19*100-100</f>
        <v>13.975397398306797</v>
      </c>
      <c r="AI18" s="39">
        <f>+'Producción - Volumen'!AI19/'Producción - Volumen'!AH19*100-100</f>
        <v>4.5339398104268867</v>
      </c>
      <c r="AJ18" s="39">
        <f>+'Producción - Volumen'!AJ19/'Producción - Volumen'!AI19*100-100</f>
        <v>6.3911858885096393</v>
      </c>
      <c r="AK18" s="39">
        <f>+'Producción - Volumen'!AK19/'Producción - Volumen'!AJ19*100-100</f>
        <v>4.5189866174442983</v>
      </c>
      <c r="AL18" s="39">
        <f>+'Producción - Volumen'!AL19/'Producción - Volumen'!AK19*100-100</f>
        <v>4.5027107450967634</v>
      </c>
    </row>
    <row r="19" spans="1:38" x14ac:dyDescent="0.2">
      <c r="A19" s="9" t="s">
        <v>22</v>
      </c>
      <c r="B19" s="10" t="s">
        <v>23</v>
      </c>
      <c r="C19" s="11"/>
      <c r="D19" s="39">
        <f>+'Producción - Volumen'!D20/'Producción - Volumen'!C20*100-100</f>
        <v>4.8860779670041126</v>
      </c>
      <c r="E19" s="39">
        <f>+'Producción - Volumen'!E20/'Producción - Volumen'!D20*100-100</f>
        <v>10.226049461752609</v>
      </c>
      <c r="F19" s="39">
        <f>+'Producción - Volumen'!F20/'Producción - Volumen'!E20*100-100</f>
        <v>7.5741112497926366</v>
      </c>
      <c r="G19" s="39">
        <f>+'Producción - Volumen'!G20/'Producción - Volumen'!F20*100-100</f>
        <v>3.1039777131704511</v>
      </c>
      <c r="H19" s="39">
        <f>+'Producción - Volumen'!H20/'Producción - Volumen'!G20*100-100</f>
        <v>8.1654724596450023</v>
      </c>
      <c r="I19" s="39">
        <f>+'Producción - Volumen'!I20/'Producción - Volumen'!H20*100-100</f>
        <v>4.1680437882487524</v>
      </c>
      <c r="J19" s="39">
        <f>+'Producción - Volumen'!J20/'Producción - Volumen'!I20*100-100</f>
        <v>4.9727095581504983</v>
      </c>
      <c r="K19" s="39">
        <f>+'Producción - Volumen'!K20/'Producción - Volumen'!J20*100-100</f>
        <v>10.39934096302008</v>
      </c>
      <c r="L19" s="39">
        <f>+'Producción - Volumen'!L20/'Producción - Volumen'!K20*100-100</f>
        <v>17.84521051013715</v>
      </c>
      <c r="M19" s="39">
        <f>+'Producción - Volumen'!M20/'Producción - Volumen'!L20*100-100</f>
        <v>7.7809954555664262</v>
      </c>
      <c r="N19" s="39">
        <f>+'Producción - Volumen'!N20/'Producción - Volumen'!M20*100-100</f>
        <v>8.357256650654989</v>
      </c>
      <c r="O19" s="39">
        <f>+'Producción - Volumen'!O20/'Producción - Volumen'!N20*100-100</f>
        <v>10.671353800901741</v>
      </c>
      <c r="P19" s="39">
        <f>+'Producción - Volumen'!P20/'Producción - Volumen'!O20*100-100</f>
        <v>4.3613162311637126</v>
      </c>
      <c r="Q19" s="39">
        <f>+'Producción - Volumen'!Q20/'Producción - Volumen'!P20*100-100</f>
        <v>11.695476121977606</v>
      </c>
      <c r="R19" s="39">
        <f>+'Producción - Volumen'!R20/'Producción - Volumen'!Q20*100-100</f>
        <v>15.068112223559353</v>
      </c>
      <c r="S19" s="39">
        <f>+'Producción - Volumen'!S20/'Producción - Volumen'!R20*100-100</f>
        <v>19.600970358385595</v>
      </c>
      <c r="T19" s="39">
        <f>+'Producción - Volumen'!T20/'Producción - Volumen'!S20*100-100</f>
        <v>20.263341715799555</v>
      </c>
      <c r="U19" s="39">
        <f>+'Producción - Volumen'!U20/'Producción - Volumen'!T20*100-100</f>
        <v>5.7572319588203698</v>
      </c>
      <c r="V19" s="39">
        <f>+'Producción - Volumen'!V20/'Producción - Volumen'!U20*100-100</f>
        <v>1.2458429954714347</v>
      </c>
      <c r="W19" s="39">
        <f>+'Producción - Volumen'!W20/'Producción - Volumen'!V20*100-100</f>
        <v>3.6172775243051802</v>
      </c>
      <c r="X19" s="39">
        <f>+'Producción - Volumen'!X20/'Producción - Volumen'!W20*100-100</f>
        <v>13.47381598765547</v>
      </c>
      <c r="Y19" s="39">
        <f>+'Producción - Volumen'!Y20/'Producción - Volumen'!X20*100-100</f>
        <v>8.1269451074687851</v>
      </c>
      <c r="Z19" s="39">
        <f>+'Producción - Volumen'!Z20/'Producción - Volumen'!Y20*100-100</f>
        <v>7.6064342856176665</v>
      </c>
      <c r="AA19" s="39">
        <f>+'Producción - Volumen'!AA20/'Producción - Volumen'!Z20*100-100</f>
        <v>8.5218785198960063</v>
      </c>
      <c r="AB19" s="39">
        <f>+'Producción - Volumen'!AB20/'Producción - Volumen'!AA20*100-100</f>
        <v>11.710205906540622</v>
      </c>
      <c r="AC19" s="39">
        <f>+'Producción - Volumen'!AC20/'Producción - Volumen'!AB20*100-100</f>
        <v>6.2305220229598319</v>
      </c>
      <c r="AD19" s="39">
        <f>+'Producción - Volumen'!AD20/'Producción - Volumen'!AC20*100-100</f>
        <v>1.9899912302144855</v>
      </c>
      <c r="AE19" s="39">
        <f>+'Producción - Volumen'!AE20/'Producción - Volumen'!AD20*100-100</f>
        <v>3.3757992582896179</v>
      </c>
      <c r="AF19" s="39">
        <f>+'Producción - Volumen'!AF20/'Producción - Volumen'!AE20*100-100</f>
        <v>5.6263269154712958</v>
      </c>
      <c r="AG19" s="39">
        <f>+'Producción - Volumen'!AG20/'Producción - Volumen'!AF20*100-100</f>
        <v>6.5017611813643015</v>
      </c>
      <c r="AH19" s="39">
        <f>+'Producción - Volumen'!AH20/'Producción - Volumen'!AG20*100-100</f>
        <v>3.4466867284490093</v>
      </c>
      <c r="AI19" s="39">
        <f>+'Producción - Volumen'!AI20/'Producción - Volumen'!AH20*100-100</f>
        <v>1.6184651819907288</v>
      </c>
      <c r="AJ19" s="39">
        <f>+'Producción - Volumen'!AJ20/'Producción - Volumen'!AI20*100-100</f>
        <v>5.5092119059575424</v>
      </c>
      <c r="AK19" s="39">
        <f>+'Producción - Volumen'!AK20/'Producción - Volumen'!AJ20*100-100</f>
        <v>5.3625506534541074</v>
      </c>
      <c r="AL19" s="39">
        <f>+'Producción - Volumen'!AL20/'Producción - Volumen'!AK20*100-100</f>
        <v>5.5293125465682778</v>
      </c>
    </row>
    <row r="20" spans="1:38" x14ac:dyDescent="0.2">
      <c r="A20" s="9" t="s">
        <v>24</v>
      </c>
      <c r="B20" s="10" t="s">
        <v>25</v>
      </c>
      <c r="C20" s="11"/>
      <c r="D20" s="39">
        <f>+'Producción - Volumen'!D21/'Producción - Volumen'!C21*100-100</f>
        <v>13.439314010781359</v>
      </c>
      <c r="E20" s="39">
        <f>+'Producción - Volumen'!E21/'Producción - Volumen'!D21*100-100</f>
        <v>12.75346953951275</v>
      </c>
      <c r="F20" s="39">
        <f>+'Producción - Volumen'!F21/'Producción - Volumen'!E21*100-100</f>
        <v>13.529217153918751</v>
      </c>
      <c r="G20" s="39">
        <f>+'Producción - Volumen'!G21/'Producción - Volumen'!F21*100-100</f>
        <v>12.469458533263861</v>
      </c>
      <c r="H20" s="39">
        <f>+'Producción - Volumen'!H21/'Producción - Volumen'!G21*100-100</f>
        <v>11.697038729992499</v>
      </c>
      <c r="I20" s="39">
        <f>+'Producción - Volumen'!I21/'Producción - Volumen'!H21*100-100</f>
        <v>13.058881333293783</v>
      </c>
      <c r="J20" s="39">
        <f>+'Producción - Volumen'!J21/'Producción - Volumen'!I21*100-100</f>
        <v>12.762665533843006</v>
      </c>
      <c r="K20" s="39">
        <f>+'Producción - Volumen'!K21/'Producción - Volumen'!J21*100-100</f>
        <v>13.18699599221047</v>
      </c>
      <c r="L20" s="39">
        <f>+'Producción - Volumen'!L21/'Producción - Volumen'!K21*100-100</f>
        <v>3.2023141855653137</v>
      </c>
      <c r="M20" s="39">
        <f>+'Producción - Volumen'!M21/'Producción - Volumen'!L21*100-100</f>
        <v>3.1710694257207592</v>
      </c>
      <c r="N20" s="39">
        <f>+'Producción - Volumen'!N21/'Producción - Volumen'!M21*100-100</f>
        <v>1.8339333096114387</v>
      </c>
      <c r="O20" s="39">
        <f>+'Producción - Volumen'!O21/'Producción - Volumen'!N21*100-100</f>
        <v>3.1403285599739093</v>
      </c>
      <c r="P20" s="39">
        <f>+'Producción - Volumen'!P21/'Producción - Volumen'!O21*100-100</f>
        <v>4.8061265798080797</v>
      </c>
      <c r="Q20" s="39">
        <f>+'Producción - Volumen'!Q21/'Producción - Volumen'!P21*100-100</f>
        <v>5.2999453756398651</v>
      </c>
      <c r="R20" s="39">
        <f>+'Producción - Volumen'!R21/'Producción - Volumen'!Q21*100-100</f>
        <v>7.1905504526147013</v>
      </c>
      <c r="S20" s="39">
        <f>+'Producción - Volumen'!S21/'Producción - Volumen'!R21*100-100</f>
        <v>7.9122621201700696</v>
      </c>
      <c r="T20" s="39">
        <f>+'Producción - Volumen'!T21/'Producción - Volumen'!S21*100-100</f>
        <v>8.4015136861315369</v>
      </c>
      <c r="U20" s="39">
        <f>+'Producción - Volumen'!U21/'Producción - Volumen'!T21*100-100</f>
        <v>4.835330360655405</v>
      </c>
      <c r="V20" s="39">
        <f>+'Producción - Volumen'!V21/'Producción - Volumen'!U21*100-100</f>
        <v>5.3038123769456149</v>
      </c>
      <c r="W20" s="39">
        <f>+'Producción - Volumen'!W21/'Producción - Volumen'!V21*100-100</f>
        <v>6.1347501056277451</v>
      </c>
      <c r="X20" s="39">
        <f>+'Producción - Volumen'!X21/'Producción - Volumen'!W21*100-100</f>
        <v>8.3131940851905739</v>
      </c>
      <c r="Y20" s="39">
        <f>+'Producción - Volumen'!Y21/'Producción - Volumen'!X21*100-100</f>
        <v>0.1192846996900272</v>
      </c>
      <c r="Z20" s="39">
        <f>+'Producción - Volumen'!Z21/'Producción - Volumen'!Y21*100-100</f>
        <v>1.1146383661586867</v>
      </c>
      <c r="AA20" s="39">
        <f>+'Producción - Volumen'!AA21/'Producción - Volumen'!Z21*100-100</f>
        <v>1.3224416250885156</v>
      </c>
      <c r="AB20" s="39">
        <f>+'Producción - Volumen'!AB21/'Producción - Volumen'!AA21*100-100</f>
        <v>0.77655912667233906</v>
      </c>
      <c r="AC20" s="39">
        <f>+'Producción - Volumen'!AC21/'Producción - Volumen'!AB21*100-100</f>
        <v>3.5838921739790521</v>
      </c>
      <c r="AD20" s="39">
        <f>+'Producción - Volumen'!AD21/'Producción - Volumen'!AC21*100-100</f>
        <v>2.3169784852300523</v>
      </c>
      <c r="AE20" s="39">
        <f>+'Producción - Volumen'!AE21/'Producción - Volumen'!AD21*100-100</f>
        <v>1.8906042306985995</v>
      </c>
      <c r="AF20" s="39">
        <f>+'Producción - Volumen'!AF21/'Producción - Volumen'!AE21*100-100</f>
        <v>-2.3458377343451531</v>
      </c>
      <c r="AG20" s="39">
        <f>+'Producción - Volumen'!AG21/'Producción - Volumen'!AF21*100-100</f>
        <v>3.463627510433227</v>
      </c>
      <c r="AH20" s="39">
        <f>+'Producción - Volumen'!AH21/'Producción - Volumen'!AG21*100-100</f>
        <v>1.8212222874557114</v>
      </c>
      <c r="AI20" s="39">
        <f>+'Producción - Volumen'!AI21/'Producción - Volumen'!AH21*100-100</f>
        <v>1.6999999999999744</v>
      </c>
      <c r="AJ20" s="39">
        <f>+'Producción - Volumen'!AJ21/'Producción - Volumen'!AI21*100-100</f>
        <v>4.6000000000000085</v>
      </c>
      <c r="AK20" s="39">
        <f>+'Producción - Volumen'!AK21/'Producción - Volumen'!AJ21*100-100</f>
        <v>4.1548360122859833</v>
      </c>
      <c r="AL20" s="39">
        <f>+'Producción - Volumen'!AL21/'Producción - Volumen'!AK21*100-100</f>
        <v>4.2730885651473898</v>
      </c>
    </row>
    <row r="21" spans="1:38" x14ac:dyDescent="0.2">
      <c r="A21" s="9" t="s">
        <v>26</v>
      </c>
      <c r="B21" s="10" t="s">
        <v>27</v>
      </c>
      <c r="C21" s="11"/>
      <c r="D21" s="39">
        <f>+'Producción - Volumen'!D22/'Producción - Volumen'!C22*100-100</f>
        <v>6.1659666441359064</v>
      </c>
      <c r="E21" s="39">
        <f>+'Producción - Volumen'!E22/'Producción - Volumen'!D22*100-100</f>
        <v>7.1467462388230985</v>
      </c>
      <c r="F21" s="39">
        <f>+'Producción - Volumen'!F22/'Producción - Volumen'!E22*100-100</f>
        <v>8.1683782519872921</v>
      </c>
      <c r="G21" s="39">
        <f>+'Producción - Volumen'!G22/'Producción - Volumen'!F22*100-100</f>
        <v>3.8489903684535847</v>
      </c>
      <c r="H21" s="39">
        <f>+'Producción - Volumen'!H22/'Producción - Volumen'!G22*100-100</f>
        <v>2.7645539727395345</v>
      </c>
      <c r="I21" s="39">
        <f>+'Producción - Volumen'!I22/'Producción - Volumen'!H22*100-100</f>
        <v>4.7487012722625934</v>
      </c>
      <c r="J21" s="39">
        <f>+'Producción - Volumen'!J22/'Producción - Volumen'!I22*100-100</f>
        <v>12.714540009173604</v>
      </c>
      <c r="K21" s="39">
        <f>+'Producción - Volumen'!K22/'Producción - Volumen'!J22*100-100</f>
        <v>6.4594295272424489</v>
      </c>
      <c r="L21" s="39">
        <f>+'Producción - Volumen'!L22/'Producción - Volumen'!K22*100-100</f>
        <v>6.2090496489360021</v>
      </c>
      <c r="M21" s="39">
        <f>+'Producción - Volumen'!M22/'Producción - Volumen'!L22*100-100</f>
        <v>6.8801768951345537</v>
      </c>
      <c r="N21" s="39">
        <f>+'Producción - Volumen'!N22/'Producción - Volumen'!M22*100-100</f>
        <v>27.129907699071268</v>
      </c>
      <c r="O21" s="39">
        <f>+'Producción - Volumen'!O22/'Producción - Volumen'!N22*100-100</f>
        <v>3.8389974573323116</v>
      </c>
      <c r="P21" s="39">
        <f>+'Producción - Volumen'!P22/'Producción - Volumen'!O22*100-100</f>
        <v>6.4553536981006374</v>
      </c>
      <c r="Q21" s="39">
        <f>+'Producción - Volumen'!Q22/'Producción - Volumen'!P22*100-100</f>
        <v>5.0749989159900792</v>
      </c>
      <c r="R21" s="39">
        <f>+'Producción - Volumen'!R22/'Producción - Volumen'!Q22*100-100</f>
        <v>10.343871660232693</v>
      </c>
      <c r="S21" s="39">
        <f>+'Producción - Volumen'!S22/'Producción - Volumen'!R22*100-100</f>
        <v>11.857571991591058</v>
      </c>
      <c r="T21" s="39">
        <f>+'Producción - Volumen'!T22/'Producción - Volumen'!S22*100-100</f>
        <v>4.5151946933182643</v>
      </c>
      <c r="U21" s="39">
        <f>+'Producción - Volumen'!U22/'Producción - Volumen'!T22*100-100</f>
        <v>4.1057400670455166</v>
      </c>
      <c r="V21" s="39">
        <f>+'Producción - Volumen'!V22/'Producción - Volumen'!U22*100-100</f>
        <v>4.108272570886399</v>
      </c>
      <c r="W21" s="39">
        <f>+'Producción - Volumen'!W22/'Producción - Volumen'!V22*100-100</f>
        <v>4.4032585783587308</v>
      </c>
      <c r="X21" s="39">
        <f>+'Producción - Volumen'!X22/'Producción - Volumen'!W22*100-100</f>
        <v>8.3574992121474736</v>
      </c>
      <c r="Y21" s="39">
        <f>+'Producción - Volumen'!Y22/'Producción - Volumen'!X22*100-100</f>
        <v>4.6285548327747819</v>
      </c>
      <c r="Z21" s="39">
        <f>+'Producción - Volumen'!Z22/'Producción - Volumen'!Y22*100-100</f>
        <v>14.874890570699748</v>
      </c>
      <c r="AA21" s="39">
        <f>+'Producción - Volumen'!AA22/'Producción - Volumen'!Z22*100-100</f>
        <v>19.717359765177761</v>
      </c>
      <c r="AB21" s="39">
        <f>+'Producción - Volumen'!AB22/'Producción - Volumen'!AA22*100-100</f>
        <v>12.551538290070724</v>
      </c>
      <c r="AC21" s="39">
        <f>+'Producción - Volumen'!AC22/'Producción - Volumen'!AB22*100-100</f>
        <v>-0.32527771246509474</v>
      </c>
      <c r="AD21" s="39">
        <f>+'Producción - Volumen'!AD22/'Producción - Volumen'!AC22*100-100</f>
        <v>11.434889622902162</v>
      </c>
      <c r="AE21" s="39">
        <f>+'Producción - Volumen'!AE22/'Producción - Volumen'!AD22*100-100</f>
        <v>11.492496888514083</v>
      </c>
      <c r="AF21" s="39">
        <f>+'Producción - Volumen'!AF22/'Producción - Volumen'!AE22*100-100</f>
        <v>3.6266406793366741</v>
      </c>
      <c r="AG21" s="39">
        <f>+'Producción - Volumen'!AG22/'Producción - Volumen'!AF22*100-100</f>
        <v>4.3263075667533002</v>
      </c>
      <c r="AH21" s="39">
        <f>+'Producción - Volumen'!AH22/'Producción - Volumen'!AG22*100-100</f>
        <v>6.611399824059319</v>
      </c>
      <c r="AI21" s="39">
        <f>+'Producción - Volumen'!AI22/'Producción - Volumen'!AH22*100-100</f>
        <v>12.235963267023749</v>
      </c>
      <c r="AJ21" s="39">
        <f>+'Producción - Volumen'!AJ22/'Producción - Volumen'!AI22*100-100</f>
        <v>8.5766314060636546</v>
      </c>
      <c r="AK21" s="39">
        <f>+'Producción - Volumen'!AK22/'Producción - Volumen'!AJ22*100-100</f>
        <v>6.2410726676241666</v>
      </c>
      <c r="AL21" s="39">
        <f>+'Producción - Volumen'!AL22/'Producción - Volumen'!AK22*100-100</f>
        <v>6.3747441706895955</v>
      </c>
    </row>
    <row r="22" spans="1:38" x14ac:dyDescent="0.2">
      <c r="A22" s="9" t="s">
        <v>28</v>
      </c>
      <c r="B22" s="10" t="s">
        <v>29</v>
      </c>
      <c r="C22" s="11"/>
      <c r="D22" s="39">
        <f>+'Producción - Volumen'!D23/'Producción - Volumen'!C23*100-100</f>
        <v>25.430724865105844</v>
      </c>
      <c r="E22" s="39">
        <f>+'Producción - Volumen'!E23/'Producción - Volumen'!D23*100-100</f>
        <v>21.327582161337105</v>
      </c>
      <c r="F22" s="39">
        <f>+'Producción - Volumen'!F23/'Producción - Volumen'!E23*100-100</f>
        <v>18.222316532101829</v>
      </c>
      <c r="G22" s="39">
        <f>+'Producción - Volumen'!G23/'Producción - Volumen'!F23*100-100</f>
        <v>9.8354090738486804</v>
      </c>
      <c r="H22" s="39">
        <f>+'Producción - Volumen'!H23/'Producción - Volumen'!G23*100-100</f>
        <v>17.564015545127873</v>
      </c>
      <c r="I22" s="39">
        <f>+'Producción - Volumen'!I23/'Producción - Volumen'!H23*100-100</f>
        <v>10.706229270847658</v>
      </c>
      <c r="J22" s="39">
        <f>+'Producción - Volumen'!J23/'Producción - Volumen'!I23*100-100</f>
        <v>3.2660932411555592</v>
      </c>
      <c r="K22" s="39">
        <f>+'Producción - Volumen'!K23/'Producción - Volumen'!J23*100-100</f>
        <v>74.321315571807304</v>
      </c>
      <c r="L22" s="39">
        <f>+'Producción - Volumen'!L23/'Producción - Volumen'!K23*100-100</f>
        <v>10.889152927444286</v>
      </c>
      <c r="M22" s="39">
        <f>+'Producción - Volumen'!M23/'Producción - Volumen'!L23*100-100</f>
        <v>7.6091971456441598</v>
      </c>
      <c r="N22" s="39">
        <f>+'Producción - Volumen'!N23/'Producción - Volumen'!M23*100-100</f>
        <v>-4.960379617367181</v>
      </c>
      <c r="O22" s="39">
        <f>+'Producción - Volumen'!O23/'Producción - Volumen'!N23*100-100</f>
        <v>8.3116329145260153</v>
      </c>
      <c r="P22" s="39">
        <f>+'Producción - Volumen'!P23/'Producción - Volumen'!O23*100-100</f>
        <v>19.446473329730978</v>
      </c>
      <c r="Q22" s="39">
        <f>+'Producción - Volumen'!Q23/'Producción - Volumen'!P23*100-100</f>
        <v>10.084046499774857</v>
      </c>
      <c r="R22" s="39">
        <f>+'Producción - Volumen'!R23/'Producción - Volumen'!Q23*100-100</f>
        <v>21.196170168751621</v>
      </c>
      <c r="S22" s="39">
        <f>+'Producción - Volumen'!S23/'Producción - Volumen'!R23*100-100</f>
        <v>24.610809461404685</v>
      </c>
      <c r="T22" s="39">
        <f>+'Producción - Volumen'!T23/'Producción - Volumen'!S23*100-100</f>
        <v>16.6767090564733</v>
      </c>
      <c r="U22" s="39">
        <f>+'Producción - Volumen'!U23/'Producción - Volumen'!T23*100-100</f>
        <v>12.334713661449001</v>
      </c>
      <c r="V22" s="39">
        <f>+'Producción - Volumen'!V23/'Producción - Volumen'!U23*100-100</f>
        <v>12.927652947270957</v>
      </c>
      <c r="W22" s="39">
        <f>+'Producción - Volumen'!W23/'Producción - Volumen'!V23*100-100</f>
        <v>12.176467123179705</v>
      </c>
      <c r="X22" s="39">
        <f>+'Producción - Volumen'!X23/'Producción - Volumen'!W23*100-100</f>
        <v>8.7254010682814993</v>
      </c>
      <c r="Y22" s="39">
        <f>+'Producción - Volumen'!Y23/'Producción - Volumen'!X23*100-100</f>
        <v>7.1693523700659938</v>
      </c>
      <c r="Z22" s="39">
        <f>+'Producción - Volumen'!Z23/'Producción - Volumen'!Y23*100-100</f>
        <v>-3.1144420108660142E-2</v>
      </c>
      <c r="AA22" s="39">
        <f>+'Producción - Volumen'!AA23/'Producción - Volumen'!Z23*100-100</f>
        <v>-0.77899993720230043</v>
      </c>
      <c r="AB22" s="39">
        <f>+'Producción - Volumen'!AB23/'Producción - Volumen'!AA23*100-100</f>
        <v>-1.8800058667654866</v>
      </c>
      <c r="AC22" s="39">
        <f>+'Producción - Volumen'!AC23/'Producción - Volumen'!AB23*100-100</f>
        <v>15.970020529846622</v>
      </c>
      <c r="AD22" s="39">
        <f>+'Producción - Volumen'!AD23/'Producción - Volumen'!AC23*100-100</f>
        <v>-1.7901180512755701</v>
      </c>
      <c r="AE22" s="39">
        <f>+'Producción - Volumen'!AE23/'Producción - Volumen'!AD23*100-100</f>
        <v>7.6892525452050506</v>
      </c>
      <c r="AF22" s="39">
        <f>+'Producción - Volumen'!AF23/'Producción - Volumen'!AE23*100-100</f>
        <v>-13.417156770514751</v>
      </c>
      <c r="AG22" s="39">
        <f>+'Producción - Volumen'!AG23/'Producción - Volumen'!AF23*100-100</f>
        <v>5.4874387098258239</v>
      </c>
      <c r="AH22" s="39">
        <f>+'Producción - Volumen'!AH23/'Producción - Volumen'!AG23*100-100</f>
        <v>9.3260057192259467</v>
      </c>
      <c r="AI22" s="39">
        <f>+'Producción - Volumen'!AI23/'Producción - Volumen'!AH23*100-100</f>
        <v>8.4469412244952338</v>
      </c>
      <c r="AJ22" s="39">
        <f>+'Producción - Volumen'!AJ23/'Producción - Volumen'!AI23*100-100</f>
        <v>3.1083439509091306</v>
      </c>
      <c r="AK22" s="39">
        <f>+'Producción - Volumen'!AK23/'Producción - Volumen'!AJ23*100-100</f>
        <v>3.707406530827754</v>
      </c>
      <c r="AL22" s="39">
        <f>+'Producción - Volumen'!AL23/'Producción - Volumen'!AK23*100-100</f>
        <v>3.7645792803424456</v>
      </c>
    </row>
    <row r="23" spans="1:38" x14ac:dyDescent="0.2">
      <c r="A23" s="9" t="s">
        <v>30</v>
      </c>
      <c r="B23" s="10" t="s">
        <v>31</v>
      </c>
      <c r="C23" s="11"/>
      <c r="D23" s="39">
        <f>+'Producción - Volumen'!D24/'Producción - Volumen'!C24*100-100</f>
        <v>2.2995427968863851</v>
      </c>
      <c r="E23" s="39">
        <f>+'Producción - Volumen'!E24/'Producción - Volumen'!D24*100-100</f>
        <v>1.0808623158045805</v>
      </c>
      <c r="F23" s="39">
        <f>+'Producción - Volumen'!F24/'Producción - Volumen'!E24*100-100</f>
        <v>3.2271504302430571</v>
      </c>
      <c r="G23" s="39">
        <f>+'Producción - Volumen'!G24/'Producción - Volumen'!F24*100-100</f>
        <v>0.22423301297287423</v>
      </c>
      <c r="H23" s="39">
        <f>+'Producción - Volumen'!H24/'Producción - Volumen'!G24*100-100</f>
        <v>-0.28134752271301977</v>
      </c>
      <c r="I23" s="39">
        <f>+'Producción - Volumen'!I24/'Producción - Volumen'!H24*100-100</f>
        <v>-1.5304083767090901</v>
      </c>
      <c r="J23" s="39">
        <f>+'Producción - Volumen'!J24/'Producción - Volumen'!I24*100-100</f>
        <v>-0.86546487513608383</v>
      </c>
      <c r="K23" s="39">
        <f>+'Producción - Volumen'!K24/'Producción - Volumen'!J24*100-100</f>
        <v>1.4399494494974761</v>
      </c>
      <c r="L23" s="39">
        <f>+'Producción - Volumen'!L24/'Producción - Volumen'!K24*100-100</f>
        <v>1.7176022995067513</v>
      </c>
      <c r="M23" s="39">
        <f>+'Producción - Volumen'!M24/'Producción - Volumen'!L24*100-100</f>
        <v>3.8301000794326683</v>
      </c>
      <c r="N23" s="39">
        <f>+'Producción - Volumen'!N24/'Producción - Volumen'!M24*100-100</f>
        <v>0.74644639983658578</v>
      </c>
      <c r="O23" s="39">
        <f>+'Producción - Volumen'!O24/'Producción - Volumen'!N24*100-100</f>
        <v>0.7788941631257984</v>
      </c>
      <c r="P23" s="39">
        <f>+'Producción - Volumen'!P24/'Producción - Volumen'!O24*100-100</f>
        <v>1.8743328940279866</v>
      </c>
      <c r="Q23" s="39">
        <f>+'Producción - Volumen'!Q24/'Producción - Volumen'!P24*100-100</f>
        <v>1.8130026329392166</v>
      </c>
      <c r="R23" s="39">
        <f>+'Producción - Volumen'!R24/'Producción - Volumen'!Q24*100-100</f>
        <v>0.68980610612752002</v>
      </c>
      <c r="S23" s="39">
        <f>+'Producción - Volumen'!S24/'Producción - Volumen'!R24*100-100</f>
        <v>1.5646864779166521</v>
      </c>
      <c r="T23" s="39">
        <f>+'Producción - Volumen'!T24/'Producción - Volumen'!S24*100-100</f>
        <v>4.7436978342721261</v>
      </c>
      <c r="U23" s="39">
        <f>+'Producción - Volumen'!U24/'Producción - Volumen'!T24*100-100</f>
        <v>5.1634480467527908</v>
      </c>
      <c r="V23" s="39">
        <f>+'Producción - Volumen'!V24/'Producción - Volumen'!U24*100-100</f>
        <v>3.4729136685564583</v>
      </c>
      <c r="W23" s="39">
        <f>+'Producción - Volumen'!W24/'Producción - Volumen'!V24*100-100</f>
        <v>0.78594525760344425</v>
      </c>
      <c r="X23" s="39">
        <f>+'Producción - Volumen'!X24/'Producción - Volumen'!W24*100-100</f>
        <v>0.7451977015478235</v>
      </c>
      <c r="Y23" s="39">
        <f>+'Producción - Volumen'!Y24/'Producción - Volumen'!X24*100-100</f>
        <v>2.7406908203478224</v>
      </c>
      <c r="Z23" s="39">
        <f>+'Producción - Volumen'!Z24/'Producción - Volumen'!Y24*100-100</f>
        <v>1.6231554383508069</v>
      </c>
      <c r="AA23" s="39">
        <f>+'Producción - Volumen'!AA24/'Producción - Volumen'!Z24*100-100</f>
        <v>0.28901200243413427</v>
      </c>
      <c r="AB23" s="39">
        <f>+'Producción - Volumen'!AB24/'Producción - Volumen'!AA24*100-100</f>
        <v>0.96482248388230119</v>
      </c>
      <c r="AC23" s="39">
        <f>+'Producción - Volumen'!AC24/'Producción - Volumen'!AB24*100-100</f>
        <v>1.8532157259465265</v>
      </c>
      <c r="AD23" s="39">
        <f>+'Producción - Volumen'!AD24/'Producción - Volumen'!AC24*100-100</f>
        <v>1.0457317828666248</v>
      </c>
      <c r="AE23" s="39">
        <f>+'Producción - Volumen'!AE24/'Producción - Volumen'!AD24*100-100</f>
        <v>0.82960608705320737</v>
      </c>
      <c r="AF23" s="39">
        <f>+'Producción - Volumen'!AF24/'Producción - Volumen'!AE24*100-100</f>
        <v>-0.40229541641846822</v>
      </c>
      <c r="AG23" s="39">
        <f>+'Producción - Volumen'!AG24/'Producción - Volumen'!AF24*100-100</f>
        <v>-0.18430749308384975</v>
      </c>
      <c r="AH23" s="39">
        <f>+'Producción - Volumen'!AH24/'Producción - Volumen'!AG24*100-100</f>
        <v>0.32152195312551157</v>
      </c>
      <c r="AI23" s="39">
        <f>+'Producción - Volumen'!AI24/'Producción - Volumen'!AH24*100-100</f>
        <v>-0.70114283727819782</v>
      </c>
      <c r="AJ23" s="39">
        <f>+'Producción - Volumen'!AJ24/'Producción - Volumen'!AI24*100-100</f>
        <v>0.93174556333907788</v>
      </c>
      <c r="AK23" s="39">
        <f>+'Producción - Volumen'!AK24/'Producción - Volumen'!AJ24*100-100</f>
        <v>0.9704136809050965</v>
      </c>
      <c r="AL23" s="39">
        <f>+'Producción - Volumen'!AL24/'Producción - Volumen'!AK24*100-100</f>
        <v>4.3232977465294198E-2</v>
      </c>
    </row>
    <row r="24" spans="1:38" x14ac:dyDescent="0.2">
      <c r="A24" s="9" t="s">
        <v>32</v>
      </c>
      <c r="B24" s="10" t="s">
        <v>33</v>
      </c>
      <c r="C24" s="11"/>
      <c r="D24" s="39">
        <f>+'Producción - Volumen'!D25/'Producción - Volumen'!C25*100-100</f>
        <v>5.3167498753826266</v>
      </c>
      <c r="E24" s="39">
        <f>+'Producción - Volumen'!E25/'Producción - Volumen'!D25*100-100</f>
        <v>4.3788247524644959</v>
      </c>
      <c r="F24" s="39">
        <f>+'Producción - Volumen'!F25/'Producción - Volumen'!E25*100-100</f>
        <v>5.3281723159180387</v>
      </c>
      <c r="G24" s="39">
        <f>+'Producción - Volumen'!G25/'Producción - Volumen'!F25*100-100</f>
        <v>5.2747487741586809</v>
      </c>
      <c r="H24" s="39">
        <f>+'Producción - Volumen'!H25/'Producción - Volumen'!G25*100-100</f>
        <v>3.0889058982154012</v>
      </c>
      <c r="I24" s="39">
        <f>+'Producción - Volumen'!I25/'Producción - Volumen'!H25*100-100</f>
        <v>5.4251771284861974</v>
      </c>
      <c r="J24" s="39">
        <f>+'Producción - Volumen'!J25/'Producción - Volumen'!I25*100-100</f>
        <v>5.5141794466797194</v>
      </c>
      <c r="K24" s="39">
        <f>+'Producción - Volumen'!K25/'Producción - Volumen'!J25*100-100</f>
        <v>5.702203731710668</v>
      </c>
      <c r="L24" s="39">
        <f>+'Producción - Volumen'!L25/'Producción - Volumen'!K25*100-100</f>
        <v>5.0256113453880431</v>
      </c>
      <c r="M24" s="39">
        <f>+'Producción - Volumen'!M25/'Producción - Volumen'!L25*100-100</f>
        <v>2.1266373600022206</v>
      </c>
      <c r="N24" s="39">
        <f>+'Producción - Volumen'!N25/'Producción - Volumen'!M25*100-100</f>
        <v>3.2300348402955308</v>
      </c>
      <c r="O24" s="39">
        <f>+'Producción - Volumen'!O25/'Producción - Volumen'!N25*100-100</f>
        <v>3.0692094970430617</v>
      </c>
      <c r="P24" s="39">
        <f>+'Producción - Volumen'!P25/'Producción - Volumen'!O25*100-100</f>
        <v>2.0460753486740657</v>
      </c>
      <c r="Q24" s="39">
        <f>+'Producción - Volumen'!Q25/'Producción - Volumen'!P25*100-100</f>
        <v>2.7536412666572687</v>
      </c>
      <c r="R24" s="39">
        <f>+'Producción - Volumen'!R25/'Producción - Volumen'!Q25*100-100</f>
        <v>2.3173673682814524</v>
      </c>
      <c r="S24" s="39">
        <f>+'Producción - Volumen'!S25/'Producción - Volumen'!R25*100-100</f>
        <v>3.0305670063910384</v>
      </c>
      <c r="T24" s="39">
        <f>+'Producción - Volumen'!T25/'Producción - Volumen'!S25*100-100</f>
        <v>3.2397613023228473</v>
      </c>
      <c r="U24" s="39">
        <f>+'Producción - Volumen'!U25/'Producción - Volumen'!T25*100-100</f>
        <v>3.8308308536161917</v>
      </c>
      <c r="V24" s="39">
        <f>+'Producción - Volumen'!V25/'Producción - Volumen'!U25*100-100</f>
        <v>2.8245349789000329</v>
      </c>
      <c r="W24" s="39">
        <f>+'Producción - Volumen'!W25/'Producción - Volumen'!V25*100-100</f>
        <v>1.1987685645269863</v>
      </c>
      <c r="X24" s="39">
        <f>+'Producción - Volumen'!X25/'Producción - Volumen'!W25*100-100</f>
        <v>1.8495256743889428</v>
      </c>
      <c r="Y24" s="39">
        <f>+'Producción - Volumen'!Y25/'Producción - Volumen'!X25*100-100</f>
        <v>2.826405837532306</v>
      </c>
      <c r="Z24" s="39">
        <f>+'Producción - Volumen'!Z25/'Producción - Volumen'!Y25*100-100</f>
        <v>2.2762964565970094</v>
      </c>
      <c r="AA24" s="39">
        <f>+'Producción - Volumen'!AA25/'Producción - Volumen'!Z25*100-100</f>
        <v>2.60826272817107</v>
      </c>
      <c r="AB24" s="39">
        <f>+'Producción - Volumen'!AB25/'Producción - Volumen'!AA25*100-100</f>
        <v>3.5959494265598124</v>
      </c>
      <c r="AC24" s="39">
        <f>+'Producción - Volumen'!AC25/'Producción - Volumen'!AB25*100-100</f>
        <v>2.6422422275163626</v>
      </c>
      <c r="AD24" s="39">
        <f>+'Producción - Volumen'!AD25/'Producción - Volumen'!AC25*100-100</f>
        <v>-0.29508356944491254</v>
      </c>
      <c r="AE24" s="39">
        <f>+'Producción - Volumen'!AE25/'Producción - Volumen'!AD25*100-100</f>
        <v>4.9715917315065639</v>
      </c>
      <c r="AF24" s="39">
        <f>+'Producción - Volumen'!AF25/'Producción - Volumen'!AE25*100-100</f>
        <v>-4.7533336404326718</v>
      </c>
      <c r="AG24" s="39">
        <f>+'Producción - Volumen'!AG25/'Producción - Volumen'!AF25*100-100</f>
        <v>0.85594782021985338</v>
      </c>
      <c r="AH24" s="39">
        <f>+'Producción - Volumen'!AH25/'Producción - Volumen'!AG25*100-100</f>
        <v>6.3109278058582277</v>
      </c>
      <c r="AI24" s="39">
        <f>+'Producción - Volumen'!AI25/'Producción - Volumen'!AH25*100-100</f>
        <v>0.59948217713765928</v>
      </c>
      <c r="AJ24" s="39">
        <f>+'Producción - Volumen'!AJ25/'Producción - Volumen'!AI25*100-100</f>
        <v>1.6983142725285063</v>
      </c>
      <c r="AK24" s="39">
        <f>+'Producción - Volumen'!AK25/'Producción - Volumen'!AJ25*100-100</f>
        <v>1.6364708603773011</v>
      </c>
      <c r="AL24" s="39">
        <f>+'Producción - Volumen'!AL25/'Producción - Volumen'!AK25*100-100</f>
        <v>1.4679977221661034</v>
      </c>
    </row>
    <row r="25" spans="1:38" x14ac:dyDescent="0.2">
      <c r="A25" s="9" t="s">
        <v>34</v>
      </c>
      <c r="B25" s="10" t="s">
        <v>35</v>
      </c>
      <c r="C25" s="11"/>
      <c r="D25" s="39">
        <f>+'Producción - Volumen'!D26/'Producción - Volumen'!C26*100-100</f>
        <v>4.5056322084514306</v>
      </c>
      <c r="E25" s="39">
        <f>+'Producción - Volumen'!E26/'Producción - Volumen'!D26*100-100</f>
        <v>3.4211024230311011</v>
      </c>
      <c r="F25" s="39">
        <f>+'Producción - Volumen'!F26/'Producción - Volumen'!E26*100-100</f>
        <v>2.9890696433529911</v>
      </c>
      <c r="G25" s="39">
        <f>+'Producción - Volumen'!G26/'Producción - Volumen'!F26*100-100</f>
        <v>2.9136987387938547</v>
      </c>
      <c r="H25" s="39">
        <f>+'Producción - Volumen'!H26/'Producción - Volumen'!G26*100-100</f>
        <v>3.3629161411858917</v>
      </c>
      <c r="I25" s="39">
        <f>+'Producción - Volumen'!I26/'Producción - Volumen'!H26*100-100</f>
        <v>2.9930430221611033</v>
      </c>
      <c r="J25" s="39">
        <f>+'Producción - Volumen'!J26/'Producción - Volumen'!I26*100-100</f>
        <v>5.5705859107709301</v>
      </c>
      <c r="K25" s="39">
        <f>+'Producción - Volumen'!K26/'Producción - Volumen'!J26*100-100</f>
        <v>5.6508457613263943</v>
      </c>
      <c r="L25" s="39">
        <f>+'Producción - Volumen'!L26/'Producción - Volumen'!K26*100-100</f>
        <v>1.4369723260667655</v>
      </c>
      <c r="M25" s="39">
        <f>+'Producción - Volumen'!M26/'Producción - Volumen'!L26*100-100</f>
        <v>0.91116721064948081</v>
      </c>
      <c r="N25" s="39">
        <f>+'Producción - Volumen'!N26/'Producción - Volumen'!M26*100-100</f>
        <v>2.4407083502374576</v>
      </c>
      <c r="O25" s="39">
        <f>+'Producción - Volumen'!O26/'Producción - Volumen'!N26*100-100</f>
        <v>2.880906990637456</v>
      </c>
      <c r="P25" s="39">
        <f>+'Producción - Volumen'!P26/'Producción - Volumen'!O26*100-100</f>
        <v>1.3227255779663949</v>
      </c>
      <c r="Q25" s="39">
        <f>+'Producción - Volumen'!Q26/'Producción - Volumen'!P26*100-100</f>
        <v>1.8592559831583486</v>
      </c>
      <c r="R25" s="39">
        <f>+'Producción - Volumen'!R26/'Producción - Volumen'!Q26*100-100</f>
        <v>2.4248377274765716</v>
      </c>
      <c r="S25" s="39">
        <f>+'Producción - Volumen'!S26/'Producción - Volumen'!R26*100-100</f>
        <v>2.5210295058236056</v>
      </c>
      <c r="T25" s="39">
        <f>+'Producción - Volumen'!T26/'Producción - Volumen'!S26*100-100</f>
        <v>5.3080009972455997</v>
      </c>
      <c r="U25" s="39">
        <f>+'Producción - Volumen'!U26/'Producción - Volumen'!T26*100-100</f>
        <v>4.6544809537681289</v>
      </c>
      <c r="V25" s="39">
        <f>+'Producción - Volumen'!V26/'Producción - Volumen'!U26*100-100</f>
        <v>5.1706589681763404</v>
      </c>
      <c r="W25" s="39">
        <f>+'Producción - Volumen'!W26/'Producción - Volumen'!V26*100-100</f>
        <v>1.2330289650174677</v>
      </c>
      <c r="X25" s="39">
        <f>+'Producción - Volumen'!X26/'Producción - Volumen'!W26*100-100</f>
        <v>1.254373249462688</v>
      </c>
      <c r="Y25" s="39">
        <f>+'Producción - Volumen'!Y26/'Producción - Volumen'!X26*100-100</f>
        <v>4.4008293960559683</v>
      </c>
      <c r="Z25" s="39">
        <f>+'Producción - Volumen'!Z26/'Producción - Volumen'!Y26*100-100</f>
        <v>3.9525225665914689</v>
      </c>
      <c r="AA25" s="39">
        <f>+'Producción - Volumen'!AA26/'Producción - Volumen'!Z26*100-100</f>
        <v>1.7657081227080909</v>
      </c>
      <c r="AB25" s="39">
        <f>+'Producción - Volumen'!AB26/'Producción - Volumen'!AA26*100-100</f>
        <v>2.7174207214216324</v>
      </c>
      <c r="AC25" s="39">
        <f>+'Producción - Volumen'!AC26/'Producción - Volumen'!AB26*100-100</f>
        <v>-0.62454101009302576</v>
      </c>
      <c r="AD25" s="39">
        <f>+'Producción - Volumen'!AD26/'Producción - Volumen'!AC26*100-100</f>
        <v>2.1788213803133374</v>
      </c>
      <c r="AE25" s="39">
        <f>+'Producción - Volumen'!AE26/'Producción - Volumen'!AD26*100-100</f>
        <v>3.6373852241436992</v>
      </c>
      <c r="AF25" s="39">
        <f>+'Producción - Volumen'!AF26/'Producción - Volumen'!AE26*100-100</f>
        <v>1.8161185092606189</v>
      </c>
      <c r="AG25" s="39">
        <f>+'Producción - Volumen'!AG26/'Producción - Volumen'!AF26*100-100</f>
        <v>9.5688821820561998</v>
      </c>
      <c r="AH25" s="39">
        <f>+'Producción - Volumen'!AH26/'Producción - Volumen'!AG26*100-100</f>
        <v>3.9190070721196264</v>
      </c>
      <c r="AI25" s="39">
        <f>+'Producción - Volumen'!AI26/'Producción - Volumen'!AH26*100-100</f>
        <v>2.2527402796691973</v>
      </c>
      <c r="AJ25" s="39">
        <f>+'Producción - Volumen'!AJ26/'Producción - Volumen'!AI26*100-100</f>
        <v>1.3600833860981396</v>
      </c>
      <c r="AK25" s="39">
        <f>+'Producción - Volumen'!AK26/'Producción - Volumen'!AJ26*100-100</f>
        <v>3.3101957080513813</v>
      </c>
      <c r="AL25" s="39">
        <f>+'Producción - Volumen'!AL26/'Producción - Volumen'!AK26*100-100</f>
        <v>2.7194927856568398</v>
      </c>
    </row>
    <row r="26" spans="1:38" x14ac:dyDescent="0.2">
      <c r="A26" s="9" t="s">
        <v>36</v>
      </c>
      <c r="B26" s="10" t="s">
        <v>37</v>
      </c>
      <c r="C26" s="11"/>
      <c r="D26" s="39">
        <f>+'Producción - Volumen'!D27/'Producción - Volumen'!C27*100-100</f>
        <v>-2.9326213331045921</v>
      </c>
      <c r="E26" s="39">
        <f>+'Producción - Volumen'!E27/'Producción - Volumen'!D27*100-100</f>
        <v>1.0486946917717717</v>
      </c>
      <c r="F26" s="39">
        <f>+'Producción - Volumen'!F27/'Producción - Volumen'!E27*100-100</f>
        <v>-10.317644102501731</v>
      </c>
      <c r="G26" s="39">
        <f>+'Producción - Volumen'!G27/'Producción - Volumen'!F27*100-100</f>
        <v>-11.644378106479508</v>
      </c>
      <c r="H26" s="39">
        <f>+'Producción - Volumen'!H27/'Producción - Volumen'!G27*100-100</f>
        <v>-13.188538643590846</v>
      </c>
      <c r="I26" s="39">
        <f>+'Producción - Volumen'!I27/'Producción - Volumen'!H27*100-100</f>
        <v>-20.770308781191787</v>
      </c>
      <c r="J26" s="39">
        <f>+'Producción - Volumen'!J27/'Producción - Volumen'!I27*100-100</f>
        <v>-14.732528179642117</v>
      </c>
      <c r="K26" s="39">
        <f>+'Producción - Volumen'!K27/'Producción - Volumen'!J27*100-100</f>
        <v>-17.382004286014734</v>
      </c>
      <c r="L26" s="39">
        <f>+'Producción - Volumen'!L27/'Producción - Volumen'!K27*100-100</f>
        <v>0.69253067290446779</v>
      </c>
      <c r="M26" s="39">
        <f>+'Producción - Volumen'!M27/'Producción - Volumen'!L27*100-100</f>
        <v>3.9342064207443741</v>
      </c>
      <c r="N26" s="39">
        <f>+'Producción - Volumen'!N27/'Producción - Volumen'!M27*100-100</f>
        <v>6.4040393079886258</v>
      </c>
      <c r="O26" s="39">
        <f>+'Producción - Volumen'!O27/'Producción - Volumen'!N27*100-100</f>
        <v>-1.3755518568275988</v>
      </c>
      <c r="P26" s="39">
        <f>+'Producción - Volumen'!P27/'Producción - Volumen'!O27*100-100</f>
        <v>6.4309593388202586</v>
      </c>
      <c r="Q26" s="39">
        <f>+'Producción - Volumen'!Q27/'Producción - Volumen'!P27*100-100</f>
        <v>0.99777085729510873</v>
      </c>
      <c r="R26" s="39">
        <f>+'Producción - Volumen'!R27/'Producción - Volumen'!Q27*100-100</f>
        <v>4.4680099605296704</v>
      </c>
      <c r="S26" s="39">
        <f>+'Producción - Volumen'!S27/'Producción - Volumen'!R27*100-100</f>
        <v>6.2587104178628294</v>
      </c>
      <c r="T26" s="39">
        <f>+'Producción - Volumen'!T27/'Producción - Volumen'!S27*100-100</f>
        <v>6.2328536020564513</v>
      </c>
      <c r="U26" s="39">
        <f>+'Producción - Volumen'!U27/'Producción - Volumen'!T27*100-100</f>
        <v>3.3576114225425187</v>
      </c>
      <c r="V26" s="39">
        <f>+'Producción - Volumen'!V27/'Producción - Volumen'!U27*100-100</f>
        <v>4.7661135235711072</v>
      </c>
      <c r="W26" s="39">
        <f>+'Producción - Volumen'!W27/'Producción - Volumen'!V27*100-100</f>
        <v>4.0200710021346993</v>
      </c>
      <c r="X26" s="39">
        <f>+'Producción - Volumen'!X27/'Producción - Volumen'!W27*100-100</f>
        <v>5.1631967097868028</v>
      </c>
      <c r="Y26" s="39">
        <f>+'Producción - Volumen'!Y27/'Producción - Volumen'!X27*100-100</f>
        <v>6.1990946854493245</v>
      </c>
      <c r="Z26" s="39">
        <f>+'Producción - Volumen'!Z27/'Producción - Volumen'!Y27*100-100</f>
        <v>28.778468628400816</v>
      </c>
      <c r="AA26" s="39">
        <f>+'Producción - Volumen'!AA27/'Producción - Volumen'!Z27*100-100</f>
        <v>-4.9962770137802579</v>
      </c>
      <c r="AB26" s="39">
        <f>+'Producción - Volumen'!AB27/'Producción - Volumen'!AA27*100-100</f>
        <v>6.9702277067125635</v>
      </c>
      <c r="AC26" s="39">
        <f>+'Producción - Volumen'!AC27/'Producción - Volumen'!AB27*100-100</f>
        <v>3.2662057172897505</v>
      </c>
      <c r="AD26" s="39">
        <f>+'Producción - Volumen'!AD27/'Producción - Volumen'!AC27*100-100</f>
        <v>6.4368760915481715</v>
      </c>
      <c r="AE26" s="39">
        <f>+'Producción - Volumen'!AE27/'Producción - Volumen'!AD27*100-100</f>
        <v>10.42854874513921</v>
      </c>
      <c r="AF26" s="39">
        <f>+'Producción - Volumen'!AF27/'Producción - Volumen'!AE27*100-100</f>
        <v>-40.731249857178597</v>
      </c>
      <c r="AG26" s="39">
        <f>+'Producción - Volumen'!AG27/'Producción - Volumen'!AF27*100-100</f>
        <v>14.500007630431554</v>
      </c>
      <c r="AH26" s="39">
        <f>+'Producción - Volumen'!AH27/'Producción - Volumen'!AG27*100-100</f>
        <v>19.897746156060279</v>
      </c>
      <c r="AI26" s="39">
        <f>+'Producción - Volumen'!AI27/'Producción - Volumen'!AH27*100-100</f>
        <v>4.748544016804118</v>
      </c>
      <c r="AJ26" s="39">
        <f>+'Producción - Volumen'!AJ27/'Producción - Volumen'!AI27*100-100</f>
        <v>4.8116426997059278</v>
      </c>
      <c r="AK26" s="39">
        <f>+'Producción - Volumen'!AK27/'Producción - Volumen'!AJ27*100-100</f>
        <v>4.3107401226081521</v>
      </c>
      <c r="AL26" s="39">
        <f>+'Producción - Volumen'!AL27/'Producción - Volumen'!AK27*100-100</f>
        <v>4.4663392449605652</v>
      </c>
    </row>
    <row r="27" spans="1:38" x14ac:dyDescent="0.2">
      <c r="A27" s="9" t="s">
        <v>38</v>
      </c>
      <c r="B27" s="10" t="s">
        <v>39</v>
      </c>
      <c r="C27" s="11"/>
      <c r="D27" s="39">
        <f>+'Producción - Volumen'!D28/'Producción - Volumen'!C28*100-100</f>
        <v>10.581729944552862</v>
      </c>
      <c r="E27" s="39">
        <f>+'Producción - Volumen'!E28/'Producción - Volumen'!D28*100-100</f>
        <v>9.7185251465134854</v>
      </c>
      <c r="F27" s="39">
        <f>+'Producción - Volumen'!F28/'Producción - Volumen'!E28*100-100</f>
        <v>11.450788209406682</v>
      </c>
      <c r="G27" s="39">
        <f>+'Producción - Volumen'!G28/'Producción - Volumen'!F28*100-100</f>
        <v>10.894959383336285</v>
      </c>
      <c r="H27" s="39">
        <f>+'Producción - Volumen'!H28/'Producción - Volumen'!G28*100-100</f>
        <v>15.270172218801733</v>
      </c>
      <c r="I27" s="39">
        <f>+'Producción - Volumen'!I28/'Producción - Volumen'!H28*100-100</f>
        <v>14.565126423760375</v>
      </c>
      <c r="J27" s="39">
        <f>+'Producción - Volumen'!J28/'Producción - Volumen'!I28*100-100</f>
        <v>15.162454085184834</v>
      </c>
      <c r="K27" s="39">
        <f>+'Producción - Volumen'!K28/'Producción - Volumen'!J28*100-100</f>
        <v>16.058801826657444</v>
      </c>
      <c r="L27" s="39">
        <f>+'Producción - Volumen'!L28/'Producción - Volumen'!K28*100-100</f>
        <v>3.2905713785855539</v>
      </c>
      <c r="M27" s="39">
        <f>+'Producción - Volumen'!M28/'Producción - Volumen'!L28*100-100</f>
        <v>5.2441071881967645</v>
      </c>
      <c r="N27" s="39">
        <f>+'Producción - Volumen'!N28/'Producción - Volumen'!M28*100-100</f>
        <v>5.1939653909369952</v>
      </c>
      <c r="O27" s="39">
        <f>+'Producción - Volumen'!O28/'Producción - Volumen'!N28*100-100</f>
        <v>-0.67819020315121747</v>
      </c>
      <c r="P27" s="39">
        <f>+'Producción - Volumen'!P28/'Producción - Volumen'!O28*100-100</f>
        <v>4.2232226644220958</v>
      </c>
      <c r="Q27" s="39">
        <f>+'Producción - Volumen'!Q28/'Producción - Volumen'!P28*100-100</f>
        <v>3.3027569213926853</v>
      </c>
      <c r="R27" s="39">
        <f>+'Producción - Volumen'!R28/'Producción - Volumen'!Q28*100-100</f>
        <v>6.269485226053547</v>
      </c>
      <c r="S27" s="39">
        <f>+'Producción - Volumen'!S28/'Producción - Volumen'!R28*100-100</f>
        <v>12.311461820391017</v>
      </c>
      <c r="T27" s="39">
        <f>+'Producción - Volumen'!T28/'Producción - Volumen'!S28*100-100</f>
        <v>4.9436185532712074</v>
      </c>
      <c r="U27" s="39">
        <f>+'Producción - Volumen'!U28/'Producción - Volumen'!T28*100-100</f>
        <v>-0.53868183509118239</v>
      </c>
      <c r="V27" s="39">
        <f>+'Producción - Volumen'!V28/'Producción - Volumen'!U28*100-100</f>
        <v>2.4166169773228887</v>
      </c>
      <c r="W27" s="39">
        <f>+'Producción - Volumen'!W28/'Producción - Volumen'!V28*100-100</f>
        <v>2.5468940160371005</v>
      </c>
      <c r="X27" s="39">
        <f>+'Producción - Volumen'!X28/'Producción - Volumen'!W28*100-100</f>
        <v>3.9163288431943215</v>
      </c>
      <c r="Y27" s="39">
        <f>+'Producción - Volumen'!Y28/'Producción - Volumen'!X28*100-100</f>
        <v>26.87714327797697</v>
      </c>
      <c r="Z27" s="39">
        <f>+'Producción - Volumen'!Z28/'Producción - Volumen'!Y28*100-100</f>
        <v>-0.98521561692562898</v>
      </c>
      <c r="AA27" s="39">
        <f>+'Producción - Volumen'!AA28/'Producción - Volumen'!Z28*100-100</f>
        <v>0.50373174481228489</v>
      </c>
      <c r="AB27" s="39">
        <f>+'Producción - Volumen'!AB28/'Producción - Volumen'!AA28*100-100</f>
        <v>6.7068014969613046</v>
      </c>
      <c r="AC27" s="39">
        <f>+'Producción - Volumen'!AC28/'Producción - Volumen'!AB28*100-100</f>
        <v>9.4320634339863716</v>
      </c>
      <c r="AD27" s="39">
        <f>+'Producción - Volumen'!AD28/'Producción - Volumen'!AC28*100-100</f>
        <v>17.759272189093494</v>
      </c>
      <c r="AE27" s="39">
        <f>+'Producción - Volumen'!AE28/'Producción - Volumen'!AD28*100-100</f>
        <v>-0.79663273082356056</v>
      </c>
      <c r="AF27" s="39">
        <f>+'Producción - Volumen'!AF28/'Producción - Volumen'!AE28*100-100</f>
        <v>-10.366799142068601</v>
      </c>
      <c r="AG27" s="39">
        <f>+'Producción - Volumen'!AG28/'Producción - Volumen'!AF28*100-100</f>
        <v>10.560506273163384</v>
      </c>
      <c r="AH27" s="39">
        <f>+'Producción - Volumen'!AH28/'Producción - Volumen'!AG28*100-100</f>
        <v>-1.3712540757458811</v>
      </c>
      <c r="AI27" s="39">
        <f>+'Producción - Volumen'!AI28/'Producción - Volumen'!AH28*100-100</f>
        <v>2</v>
      </c>
      <c r="AJ27" s="39">
        <f>+'Producción - Volumen'!AJ28/'Producción - Volumen'!AI28*100-100</f>
        <v>0.5999999999999801</v>
      </c>
      <c r="AK27" s="39">
        <f>+'Producción - Volumen'!AK28/'Producción - Volumen'!AJ28*100-100</f>
        <v>1.1548360122860117</v>
      </c>
      <c r="AL27" s="39">
        <f>+'Producción - Volumen'!AL28/'Producción - Volumen'!AK28*100-100</f>
        <v>1.2730885651473898</v>
      </c>
    </row>
    <row r="28" spans="1:38" x14ac:dyDescent="0.2">
      <c r="A28" s="9" t="s">
        <v>40</v>
      </c>
      <c r="B28" s="10" t="s">
        <v>41</v>
      </c>
      <c r="C28" s="11"/>
      <c r="D28" s="39">
        <f>+'Producción - Volumen'!D29/'Producción - Volumen'!C29*100-100</f>
        <v>14.623021642297431</v>
      </c>
      <c r="E28" s="39">
        <f>+'Producción - Volumen'!E29/'Producción - Volumen'!D29*100-100</f>
        <v>18.179985406047237</v>
      </c>
      <c r="F28" s="39">
        <f>+'Producción - Volumen'!F29/'Producción - Volumen'!E29*100-100</f>
        <v>20.21854719960065</v>
      </c>
      <c r="G28" s="39">
        <f>+'Producción - Volumen'!G29/'Producción - Volumen'!F29*100-100</f>
        <v>7.6212659794342841</v>
      </c>
      <c r="H28" s="39">
        <f>+'Producción - Volumen'!H29/'Producción - Volumen'!G29*100-100</f>
        <v>10.183513799632777</v>
      </c>
      <c r="I28" s="39">
        <f>+'Producción - Volumen'!I29/'Producción - Volumen'!H29*100-100</f>
        <v>11.778387263551849</v>
      </c>
      <c r="J28" s="39">
        <f>+'Producción - Volumen'!J29/'Producción - Volumen'!I29*100-100</f>
        <v>9.4574826364840447</v>
      </c>
      <c r="K28" s="39">
        <f>+'Producción - Volumen'!K29/'Producción - Volumen'!J29*100-100</f>
        <v>6.5422632243764554</v>
      </c>
      <c r="L28" s="39">
        <f>+'Producción - Volumen'!L29/'Producción - Volumen'!K29*100-100</f>
        <v>2.6075593451570143</v>
      </c>
      <c r="M28" s="39">
        <f>+'Producción - Volumen'!M29/'Producción - Volumen'!L29*100-100</f>
        <v>2.5804636167555941</v>
      </c>
      <c r="N28" s="39">
        <f>+'Producción - Volumen'!N29/'Producción - Volumen'!M29*100-100</f>
        <v>2.3060249066373899</v>
      </c>
      <c r="O28" s="39">
        <f>+'Producción - Volumen'!O29/'Producción - Volumen'!N29*100-100</f>
        <v>0.11647487464232142</v>
      </c>
      <c r="P28" s="39">
        <f>+'Producción - Volumen'!P29/'Producción - Volumen'!O29*100-100</f>
        <v>1.4819320000000005</v>
      </c>
      <c r="Q28" s="39">
        <f>+'Producción - Volumen'!Q29/'Producción - Volumen'!P29*100-100</f>
        <v>1.5231999999999744</v>
      </c>
      <c r="R28" s="39">
        <f>+'Producción - Volumen'!R29/'Producción - Volumen'!Q29*100-100</f>
        <v>5</v>
      </c>
      <c r="S28" s="39">
        <f>+'Producción - Volumen'!S29/'Producción - Volumen'!R29*100-100</f>
        <v>5</v>
      </c>
      <c r="T28" s="39">
        <f>+'Producción - Volumen'!T29/'Producción - Volumen'!S29*100-100</f>
        <v>4</v>
      </c>
      <c r="U28" s="39">
        <f>+'Producción - Volumen'!U29/'Producción - Volumen'!T29*100-100</f>
        <v>1.7423593259068895</v>
      </c>
      <c r="V28" s="39">
        <f>+'Producción - Volumen'!V29/'Producción - Volumen'!U29*100-100</f>
        <v>2.0000000000000284</v>
      </c>
      <c r="W28" s="39">
        <f>+'Producción - Volumen'!W29/'Producción - Volumen'!V29*100-100</f>
        <v>10.750000000000014</v>
      </c>
      <c r="X28" s="39">
        <f>+'Producción - Volumen'!X29/'Producción - Volumen'!W29*100-100</f>
        <v>3.071567523292714</v>
      </c>
      <c r="Y28" s="39">
        <f>+'Producción - Volumen'!Y29/'Producción - Volumen'!X29*100-100</f>
        <v>1.6978053837130886</v>
      </c>
      <c r="Z28" s="39">
        <f>+'Producción - Volumen'!Z29/'Producción - Volumen'!Y29*100-100</f>
        <v>5.4031638103856352</v>
      </c>
      <c r="AA28" s="39">
        <f>+'Producción - Volumen'!AA29/'Producción - Volumen'!Z29*100-100</f>
        <v>5.5194167356075923</v>
      </c>
      <c r="AB28" s="39">
        <f>+'Producción - Volumen'!AB29/'Producción - Volumen'!AA29*100-100</f>
        <v>4.8998412317256026</v>
      </c>
      <c r="AC28" s="39">
        <f>+'Producción - Volumen'!AC29/'Producción - Volumen'!AB29*100-100</f>
        <v>2.6967287766517671</v>
      </c>
      <c r="AD28" s="39">
        <f>+'Producción - Volumen'!AD29/'Producción - Volumen'!AC29*100-100</f>
        <v>5.5485654918297342</v>
      </c>
      <c r="AE28" s="39">
        <f>+'Producción - Volumen'!AE29/'Producción - Volumen'!AD29*100-100</f>
        <v>0.70299736718943961</v>
      </c>
      <c r="AF28" s="39">
        <f>+'Producción - Volumen'!AF29/'Producción - Volumen'!AE29*100-100</f>
        <v>-8.6030351400966651</v>
      </c>
      <c r="AG28" s="39">
        <f>+'Producción - Volumen'!AG29/'Producción - Volumen'!AF29*100-100</f>
        <v>4.2146075141020276</v>
      </c>
      <c r="AH28" s="39">
        <f>+'Producción - Volumen'!AH29/'Producción - Volumen'!AG29*100-100</f>
        <v>1.3647164675137873</v>
      </c>
      <c r="AI28" s="39">
        <f>+'Producción - Volumen'!AI29/'Producción - Volumen'!AH29*100-100</f>
        <v>0.18000000000000682</v>
      </c>
      <c r="AJ28" s="39">
        <f>+'Producción - Volumen'!AJ29/'Producción - Volumen'!AI29*100-100</f>
        <v>0.49999999999998579</v>
      </c>
      <c r="AK28" s="39">
        <f>+'Producción - Volumen'!AK29/'Producción - Volumen'!AJ29*100-100</f>
        <v>1.3948360122859782</v>
      </c>
      <c r="AL28" s="39">
        <f>+'Producción - Volumen'!AL29/'Producción - Volumen'!AK29*100-100</f>
        <v>1.5130885651473989</v>
      </c>
    </row>
    <row r="29" spans="1:38" ht="18.75" customHeight="1" x14ac:dyDescent="0.2">
      <c r="A29" s="12"/>
      <c r="B29" s="13" t="s">
        <v>72</v>
      </c>
      <c r="C29" s="12"/>
      <c r="D29" s="45">
        <f>+'Producción - Volumen'!D30/'Producción - Volumen'!C30*100-100</f>
        <v>8.4717662913859328</v>
      </c>
      <c r="E29" s="45">
        <f>+'Producción - Volumen'!E30/'Producción - Volumen'!D30*100-100</f>
        <v>6.2371138344716286</v>
      </c>
      <c r="F29" s="45">
        <f>+'Producción - Volumen'!F30/'Producción - Volumen'!E30*100-100</f>
        <v>4.4255663540538279</v>
      </c>
      <c r="G29" s="45">
        <f>+'Producción - Volumen'!G30/'Producción - Volumen'!F30*100-100</f>
        <v>4.1893228988277684</v>
      </c>
      <c r="H29" s="45">
        <f>+'Producción - Volumen'!H30/'Producción - Volumen'!G30*100-100</f>
        <v>0.4630569323265803</v>
      </c>
      <c r="I29" s="45">
        <f>+'Producción - Volumen'!I30/'Producción - Volumen'!H30*100-100</f>
        <v>5.6224284712866393</v>
      </c>
      <c r="J29" s="45">
        <f>+'Producción - Volumen'!J30/'Producción - Volumen'!I30*100-100</f>
        <v>6.9519185475419789</v>
      </c>
      <c r="K29" s="45">
        <f>+'Producción - Volumen'!K30/'Producción - Volumen'!J30*100-100</f>
        <v>4.7241093301687158</v>
      </c>
      <c r="L29" s="45">
        <f>+'Producción - Volumen'!L30/'Producción - Volumen'!K30*100-100</f>
        <v>3.7861030439649994</v>
      </c>
      <c r="M29" s="45">
        <f>+'Producción - Volumen'!M30/'Producción - Volumen'!L30*100-100</f>
        <v>3.5010253685609456</v>
      </c>
      <c r="N29" s="45">
        <f>+'Producción - Volumen'!N30/'Producción - Volumen'!M30*100-100</f>
        <v>3.480142548926608</v>
      </c>
      <c r="O29" s="45">
        <f>+'Producción - Volumen'!O30/'Producción - Volumen'!N30*100-100</f>
        <v>4.3555193684647691</v>
      </c>
      <c r="P29" s="45">
        <f>+'Producción - Volumen'!P30/'Producción - Volumen'!O30*100-100</f>
        <v>4.6353635706562102</v>
      </c>
      <c r="Q29" s="45">
        <f>+'Producción - Volumen'!Q30/'Producción - Volumen'!P30*100-100</f>
        <v>4.1757154563201624</v>
      </c>
      <c r="R29" s="45">
        <f>+'Producción - Volumen'!R30/'Producción - Volumen'!Q30*100-100</f>
        <v>7.3783357305321999</v>
      </c>
      <c r="S29" s="45">
        <f>+'Producción - Volumen'!S30/'Producción - Volumen'!R30*100-100</f>
        <v>7.7870175959836843</v>
      </c>
      <c r="T29" s="45">
        <f>+'Producción - Volumen'!T30/'Producción - Volumen'!S30*100-100</f>
        <v>4.8227915218453461</v>
      </c>
      <c r="U29" s="45">
        <f>+'Producción - Volumen'!U30/'Producción - Volumen'!T30*100-100</f>
        <v>-0.22257423633826079</v>
      </c>
      <c r="V29" s="45">
        <f>+'Producción - Volumen'!V30/'Producción - Volumen'!U30*100-100</f>
        <v>5.3903938254175756</v>
      </c>
      <c r="W29" s="45">
        <f>+'Producción - Volumen'!W30/'Producción - Volumen'!V30*100-100</f>
        <v>4.1650622642764006</v>
      </c>
      <c r="X29" s="45">
        <f>+'Producción - Volumen'!X30/'Producción - Volumen'!W30*100-100</f>
        <v>5.1265797295440052</v>
      </c>
      <c r="Y29" s="45">
        <f>+'Producción - Volumen'!Y30/'Producción - Volumen'!X30*100-100</f>
        <v>2.49265797355487</v>
      </c>
      <c r="Z29" s="45">
        <f>+'Producción - Volumen'!Z30/'Producción - Volumen'!Y30*100-100</f>
        <v>3.6222117757561278</v>
      </c>
      <c r="AA29" s="45">
        <f>+'Producción - Volumen'!AA30/'Producción - Volumen'!Z30*100-100</f>
        <v>3.5713456369357033</v>
      </c>
      <c r="AB29" s="45">
        <f>+'Producción - Volumen'!AB30/'Producción - Volumen'!AA30*100-100</f>
        <v>4.0052179993184609</v>
      </c>
      <c r="AC29" s="45">
        <f>+'Producción - Volumen'!AC30/'Producción - Volumen'!AB30*100-100</f>
        <v>4.3237368915996797</v>
      </c>
      <c r="AD29" s="45">
        <f>+'Producción - Volumen'!AD30/'Producción - Volumen'!AC30*100-100</f>
        <v>2.8599239117027793</v>
      </c>
      <c r="AE29" s="45">
        <f>+'Producción - Volumen'!AE30/'Producción - Volumen'!AD30*100-100</f>
        <v>2.5727359930201459</v>
      </c>
      <c r="AF29" s="45">
        <f>+'Producción - Volumen'!AF30/'Producción - Volumen'!AE30*100-100</f>
        <v>-3.7201343065790553</v>
      </c>
      <c r="AG29" s="45">
        <f>+'Producción - Volumen'!AG30/'Producción - Volumen'!AF30*100-100</f>
        <v>7.2361981034342762</v>
      </c>
      <c r="AH29" s="45">
        <f>+'Producción - Volumen'!AH30/'Producción - Volumen'!AG30*100-100</f>
        <v>4.407246908575857</v>
      </c>
      <c r="AI29" s="45">
        <f>+'Producción - Volumen'!AI30/'Producción - Volumen'!AH30*100-100</f>
        <v>5.1115813758399753</v>
      </c>
      <c r="AJ29" s="45">
        <f>+'Producción - Volumen'!AJ30/'Producción - Volumen'!AI30*100-100</f>
        <v>4.2529393911786997</v>
      </c>
      <c r="AK29" s="45">
        <f>+'Producción - Volumen'!AK30/'Producción - Volumen'!AJ30*100-100</f>
        <v>3.9049825040451367</v>
      </c>
      <c r="AL29" s="45">
        <f>+'Producción - Volumen'!AL30/'Producción - Volumen'!AK30*100-100</f>
        <v>3.4216516354149178</v>
      </c>
    </row>
    <row r="30" spans="1:38" ht="18.75" customHeight="1" x14ac:dyDescent="0.2">
      <c r="A30" s="12"/>
      <c r="B30" s="14" t="s">
        <v>73</v>
      </c>
      <c r="C30" s="12"/>
      <c r="D30" s="45">
        <f>+'Producción - Volumen'!D31/'Producción - Volumen'!C31*100-100</f>
        <v>17.717995837177085</v>
      </c>
      <c r="E30" s="45">
        <f>+'Producción - Volumen'!E31/'Producción - Volumen'!D31*100-100</f>
        <v>15.964420963652785</v>
      </c>
      <c r="F30" s="45">
        <f>+'Producción - Volumen'!F31/'Producción - Volumen'!E31*100-100</f>
        <v>5.5865337249417593</v>
      </c>
      <c r="G30" s="45">
        <f>+'Producción - Volumen'!G31/'Producción - Volumen'!F31*100-100</f>
        <v>3.7591042972782418</v>
      </c>
      <c r="H30" s="45">
        <f>+'Producción - Volumen'!H31/'Producción - Volumen'!G31*100-100</f>
        <v>11.007066432519764</v>
      </c>
      <c r="I30" s="45">
        <f>+'Producción - Volumen'!I31/'Producción - Volumen'!H31*100-100</f>
        <v>3.9860060975949239</v>
      </c>
      <c r="J30" s="45">
        <f>+'Producción - Volumen'!J31/'Producción - Volumen'!I31*100-100</f>
        <v>9.2735024885892869</v>
      </c>
      <c r="K30" s="45">
        <f>+'Producción - Volumen'!K31/'Producción - Volumen'!J31*100-100</f>
        <v>-1.297158961029794</v>
      </c>
      <c r="L30" s="45">
        <f>+'Producción - Volumen'!L31/'Producción - Volumen'!K31*100-100</f>
        <v>4.7097306917767128</v>
      </c>
      <c r="M30" s="45">
        <f>+'Producción - Volumen'!M31/'Producción - Volumen'!L31*100-100</f>
        <v>3.3964336544729292</v>
      </c>
      <c r="N30" s="45">
        <f>+'Producción - Volumen'!N31/'Producción - Volumen'!M31*100-100</f>
        <v>2.8287935057524436</v>
      </c>
      <c r="O30" s="45">
        <f>+'Producción - Volumen'!O31/'Producción - Volumen'!N31*100-100</f>
        <v>3.9540437753669693</v>
      </c>
      <c r="P30" s="45">
        <f>+'Producción - Volumen'!P31/'Producción - Volumen'!O31*100-100</f>
        <v>2.3463318846544468</v>
      </c>
      <c r="Q30" s="45">
        <f>+'Producción - Volumen'!Q31/'Producción - Volumen'!P31*100-100</f>
        <v>2.0073571525981606</v>
      </c>
      <c r="R30" s="45">
        <f>+'Producción - Volumen'!R31/'Producción - Volumen'!Q31*100-100</f>
        <v>6.8240521950277468</v>
      </c>
      <c r="S30" s="45">
        <f>+'Producción - Volumen'!S31/'Producción - Volumen'!R31*100-100</f>
        <v>12.213106203170938</v>
      </c>
      <c r="T30" s="45">
        <f>+'Producción - Volumen'!T31/'Producción - Volumen'!S31*100-100</f>
        <v>3.9944346581178252</v>
      </c>
      <c r="U30" s="45">
        <f>+'Producción - Volumen'!U31/'Producción - Volumen'!T31*100-100</f>
        <v>-6.7028599242506033</v>
      </c>
      <c r="V30" s="45">
        <f>+'Producción - Volumen'!V31/'Producción - Volumen'!U31*100-100</f>
        <v>5.0312785224786012</v>
      </c>
      <c r="W30" s="45">
        <f>+'Producción - Volumen'!W31/'Producción - Volumen'!V31*100-100</f>
        <v>7.0392090789855217</v>
      </c>
      <c r="X30" s="45">
        <f>+'Producción - Volumen'!X31/'Producción - Volumen'!W31*100-100</f>
        <v>2.2987809504333256</v>
      </c>
      <c r="Y30" s="45">
        <f>+'Producción - Volumen'!Y31/'Producción - Volumen'!X31*100-100</f>
        <v>2.517820199254686</v>
      </c>
      <c r="Z30" s="45">
        <f>+'Producción - Volumen'!Z31/'Producción - Volumen'!Y31*100-100</f>
        <v>2.6572727455352663</v>
      </c>
      <c r="AA30" s="45">
        <f>+'Producción - Volumen'!AA31/'Producción - Volumen'!Z31*100-100</f>
        <v>4.5684117825369981</v>
      </c>
      <c r="AB30" s="45">
        <f>+'Producción - Volumen'!AB31/'Producción - Volumen'!AA31*100-100</f>
        <v>6.4986927033843074</v>
      </c>
      <c r="AC30" s="45">
        <f>+'Producción - Volumen'!AC31/'Producción - Volumen'!AB31*100-100</f>
        <v>2.2431718809478269</v>
      </c>
      <c r="AD30" s="45">
        <f>+'Producción - Volumen'!AD31/'Producción - Volumen'!AC31*100-100</f>
        <v>-0.33292768491779157</v>
      </c>
      <c r="AE30" s="45">
        <f>+'Producción - Volumen'!AE31/'Producción - Volumen'!AD31*100-100</f>
        <v>0.44270611766488344</v>
      </c>
      <c r="AF30" s="45">
        <f>+'Producción - Volumen'!AF31/'Producción - Volumen'!AE31*100-100</f>
        <v>-11.237427720347398</v>
      </c>
      <c r="AG30" s="45">
        <f>+'Producción - Volumen'!AG31/'Producción - Volumen'!AF31*100-100</f>
        <v>17.151336013736525</v>
      </c>
      <c r="AH30" s="45">
        <f>+'Producción - Volumen'!AH31/'Producción - Volumen'!AG31*100-100</f>
        <v>6.2220865046403304</v>
      </c>
      <c r="AI30" s="45">
        <f>+'Producción - Volumen'!AI31/'Producción - Volumen'!AH31*100-100</f>
        <v>5.1158744326111503</v>
      </c>
      <c r="AJ30" s="45">
        <f>+'Producción - Volumen'!AJ31/'Producción - Volumen'!AI31*100-100</f>
        <v>5.134354396801271</v>
      </c>
      <c r="AK30" s="45">
        <f>+'Producción - Volumen'!AK31/'Producción - Volumen'!AJ31*100-100</f>
        <v>2.73669081107073</v>
      </c>
      <c r="AL30" s="45">
        <f>+'Producción - Volumen'!AL31/'Producción - Volumen'!AK31*100-100</f>
        <v>3.8356206837957956</v>
      </c>
    </row>
    <row r="31" spans="1:38" ht="18.75" customHeight="1" x14ac:dyDescent="0.2">
      <c r="A31" s="12"/>
      <c r="B31" s="14" t="s">
        <v>67</v>
      </c>
      <c r="C31" s="12"/>
      <c r="D31" s="45">
        <f>+'Producción - Volumen'!D32/'Producción - Volumen'!C32*100-100</f>
        <v>9.2011037321849898</v>
      </c>
      <c r="E31" s="45">
        <f>+'Producción - Volumen'!E32/'Producción - Volumen'!D32*100-100</f>
        <v>7.0971912400069357</v>
      </c>
      <c r="F31" s="45">
        <f>+'Producción - Volumen'!F32/'Producción - Volumen'!E32*100-100</f>
        <v>4.5190283767943242</v>
      </c>
      <c r="G31" s="45">
        <f>+'Producción - Volumen'!G32/'Producción - Volumen'!F32*100-100</f>
        <v>4.1539530430638081</v>
      </c>
      <c r="H31" s="45">
        <f>+'Producción - Volumen'!H32/'Producción - Volumen'!G32*100-100</f>
        <v>1.3504594915027468</v>
      </c>
      <c r="I31" s="45">
        <f>+'Producción - Volumen'!I32/'Producción - Volumen'!H32*100-100</f>
        <v>5.4761657761433611</v>
      </c>
      <c r="J31" s="45">
        <f>+'Producción - Volumen'!J32/'Producción - Volumen'!I32*100-100</f>
        <v>7.1553085791477002</v>
      </c>
      <c r="K31" s="45">
        <f>+'Producción - Volumen'!K32/'Producción - Volumen'!J32*100-100</f>
        <v>4.2148111709725384</v>
      </c>
      <c r="L31" s="45">
        <f>+'Producción - Volumen'!L32/'Producción - Volumen'!K32*100-100</f>
        <v>3.8687180893312529</v>
      </c>
      <c r="M31" s="45">
        <f>+'Producción - Volumen'!M32/'Producción - Volumen'!L32*100-100</f>
        <v>3.4911698947164922</v>
      </c>
      <c r="N31" s="45">
        <f>+'Producción - Volumen'!N32/'Producción - Volumen'!M32*100-100</f>
        <v>3.4168763903718684</v>
      </c>
      <c r="O31" s="45">
        <f>+'Producción - Volumen'!O32/'Producción - Volumen'!N32*100-100</f>
        <v>4.3171798661764171</v>
      </c>
      <c r="P31" s="45">
        <f>+'Producción - Volumen'!P32/'Producción - Volumen'!O32*100-100</f>
        <v>4.4245995968843062</v>
      </c>
      <c r="Q31" s="45">
        <f>+'Producción - Volumen'!Q32/'Producción - Volumen'!P32*100-100</f>
        <v>3.976666368143384</v>
      </c>
      <c r="R31" s="45">
        <f>+'Producción - Volumen'!R32/'Producción - Volumen'!Q32*100-100</f>
        <v>7.326695432148739</v>
      </c>
      <c r="S31" s="45">
        <f>+'Producción - Volumen'!S32/'Producción - Volumen'!R32*100-100</f>
        <v>8.215131983467387</v>
      </c>
      <c r="T31" s="45">
        <f>+'Producción - Volumen'!T32/'Producción - Volumen'!S32*100-100</f>
        <v>4.7381748779285999</v>
      </c>
      <c r="U31" s="45">
        <f>+'Producción - Volumen'!U32/'Producción - Volumen'!T32*100-100</f>
        <v>-0.87345594285115169</v>
      </c>
      <c r="V31" s="45">
        <f>+'Producción - Volumen'!V32/'Producción - Volumen'!U32*100-100</f>
        <v>5.360343526137342</v>
      </c>
      <c r="W31" s="45">
        <f>+'Producción - Volumen'!W32/'Producción - Volumen'!V32*100-100</f>
        <v>4.4031592398041823</v>
      </c>
      <c r="X31" s="45">
        <f>+'Producción - Volumen'!X32/'Producción - Volumen'!W32*100-100</f>
        <v>4.8825924102888081</v>
      </c>
      <c r="Y31" s="45">
        <f>+'Producción - Volumen'!Y32/'Producción - Volumen'!X32*100-100</f>
        <v>2.4947661121271523</v>
      </c>
      <c r="Z31" s="45">
        <f>+'Producción - Volumen'!Z32/'Producción - Volumen'!Y32*100-100</f>
        <v>3.5421098775241973</v>
      </c>
      <c r="AA31" s="45">
        <f>+'Producción - Volumen'!AA32/'Producción - Volumen'!Z32*100-100</f>
        <v>3.6520809679439594</v>
      </c>
      <c r="AB31" s="45">
        <f>+'Producción - Volumen'!AB32/'Producción - Volumen'!AA32*100-100</f>
        <v>4.2043232517831939</v>
      </c>
      <c r="AC31" s="45">
        <f>+'Producción - Volumen'!AC32/'Producción - Volumen'!AB32*100-100</f>
        <v>4.1576989628775465</v>
      </c>
      <c r="AD31" s="45">
        <f>+'Producción - Volumen'!AD32/'Producción - Volumen'!AC32*100-100</f>
        <v>2.6159044044368898</v>
      </c>
      <c r="AE31" s="45">
        <f>+'Producción - Volumen'!AE32/'Producción - Volumen'!AD32*100-100</f>
        <v>2.4175118174156012</v>
      </c>
      <c r="AF31" s="45">
        <f>+'Producción - Volumen'!AF32/'Producción - Volumen'!AE32*100-100</f>
        <v>-4.2733543215923504</v>
      </c>
      <c r="AG31" s="45">
        <f>+'Producción - Volumen'!AG32/'Producción - Volumen'!AF32*100-100</f>
        <v>7.9357622474261547</v>
      </c>
      <c r="AH31" s="45">
        <f>+'Producción - Volumen'!AH32/'Producción - Volumen'!AG32*100-100</f>
        <v>4.5514917796237739</v>
      </c>
      <c r="AI31" s="45">
        <f>+'Producción - Volumen'!AI32/'Producción - Volumen'!AH32*100-100</f>
        <v>5.111921832329628</v>
      </c>
      <c r="AJ31" s="45">
        <f>+'Producción - Volumen'!AJ32/'Producción - Volumen'!AI32*100-100</f>
        <v>4.3212242964722805</v>
      </c>
      <c r="AK31" s="45">
        <f>+'Producción - Volumen'!AK32/'Producción - Volumen'!AJ32*100-100</f>
        <v>3.812134798755821</v>
      </c>
      <c r="AL31" s="45">
        <f>+'Producción - Volumen'!AL32/'Producción - Volumen'!AK32*100-100</f>
        <v>3.4537840994230322</v>
      </c>
    </row>
    <row r="33" spans="1:38" x14ac:dyDescent="0.2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8" ht="13.5" thickBot="1" x14ac:dyDescent="0.25">
      <c r="B34" s="27" t="s">
        <v>53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8" ht="15" thickTop="1" x14ac:dyDescent="0.2">
      <c r="A35" s="6" t="s">
        <v>0</v>
      </c>
      <c r="B35" s="7" t="s">
        <v>1</v>
      </c>
      <c r="C35" s="8">
        <v>1991</v>
      </c>
      <c r="D35" s="8">
        <v>1992</v>
      </c>
      <c r="E35" s="8">
        <v>1993</v>
      </c>
      <c r="F35" s="8">
        <v>1994</v>
      </c>
      <c r="G35" s="8">
        <v>1995</v>
      </c>
      <c r="H35" s="8">
        <v>1996</v>
      </c>
      <c r="I35" s="8">
        <v>1997</v>
      </c>
      <c r="J35" s="8">
        <v>1998</v>
      </c>
      <c r="K35" s="8">
        <v>1999</v>
      </c>
      <c r="L35" s="8">
        <v>2000</v>
      </c>
      <c r="M35" s="8">
        <v>2001</v>
      </c>
      <c r="N35" s="8">
        <v>2002</v>
      </c>
      <c r="O35" s="8">
        <v>2003</v>
      </c>
      <c r="P35" s="8">
        <v>2004</v>
      </c>
      <c r="Q35" s="8">
        <v>2005</v>
      </c>
      <c r="R35" s="8">
        <v>2006</v>
      </c>
      <c r="S35" s="8">
        <v>2007</v>
      </c>
      <c r="T35" s="8">
        <v>2008</v>
      </c>
      <c r="U35" s="8">
        <v>2009</v>
      </c>
      <c r="V35" s="8">
        <v>2010</v>
      </c>
      <c r="W35" s="8">
        <v>2011</v>
      </c>
      <c r="X35" s="8">
        <v>2012</v>
      </c>
      <c r="Y35" s="8">
        <v>2013</v>
      </c>
      <c r="Z35" s="8">
        <v>2014</v>
      </c>
      <c r="AA35" s="8">
        <v>2015</v>
      </c>
      <c r="AB35" s="8">
        <v>2016</v>
      </c>
      <c r="AC35" s="8">
        <v>2017</v>
      </c>
      <c r="AD35" s="8">
        <v>2018</v>
      </c>
      <c r="AE35" s="8">
        <v>2019</v>
      </c>
      <c r="AF35" s="8">
        <v>2020</v>
      </c>
      <c r="AG35" s="37">
        <v>2021</v>
      </c>
      <c r="AH35" s="37" t="s">
        <v>78</v>
      </c>
      <c r="AI35" s="37" t="s">
        <v>79</v>
      </c>
      <c r="AJ35" s="37" t="s">
        <v>80</v>
      </c>
      <c r="AK35" s="37" t="s">
        <v>81</v>
      </c>
      <c r="AL35" s="37" t="s">
        <v>82</v>
      </c>
    </row>
    <row r="36" spans="1:38" x14ac:dyDescent="0.2">
      <c r="A36" s="9" t="s">
        <v>2</v>
      </c>
      <c r="B36" s="10" t="s">
        <v>3</v>
      </c>
      <c r="C36" s="46">
        <f>+'Producción - Nominal'!C9/'Producción - Nominal'!C31*100</f>
        <v>11.944556993462619</v>
      </c>
      <c r="D36" s="46">
        <f>+'Producción - Nominal'!D9/'Producción - Nominal'!D31*100</f>
        <v>11.900149106670984</v>
      </c>
      <c r="E36" s="46">
        <f>+'Producción - Nominal'!E9/'Producción - Nominal'!E31*100</f>
        <v>11.828230008027957</v>
      </c>
      <c r="F36" s="46">
        <f>+'Producción - Nominal'!F9/'Producción - Nominal'!F31*100</f>
        <v>12.319967977786</v>
      </c>
      <c r="G36" s="46">
        <f>+'Producción - Nominal'!G9/'Producción - Nominal'!G31*100</f>
        <v>12.758127448959304</v>
      </c>
      <c r="H36" s="46">
        <f>+'Producción - Nominal'!H9/'Producción - Nominal'!H31*100</f>
        <v>12.102496404970523</v>
      </c>
      <c r="I36" s="46">
        <f>+'Producción - Nominal'!I9/'Producción - Nominal'!I31*100</f>
        <v>12.503091335505786</v>
      </c>
      <c r="J36" s="46">
        <f>+'Producción - Nominal'!J9/'Producción - Nominal'!J31*100</f>
        <v>12.618968848406913</v>
      </c>
      <c r="K36" s="46">
        <f>+'Producción - Nominal'!K9/'Producción - Nominal'!K31*100</f>
        <v>11.109692964153375</v>
      </c>
      <c r="L36" s="46">
        <f>+'Producción - Nominal'!L9/'Producción - Nominal'!L31*100</f>
        <v>9.2488231847856568</v>
      </c>
      <c r="M36" s="46">
        <f>+'Producción - Nominal'!M9/'Producción - Nominal'!M31*100</f>
        <v>8.3795362705398659</v>
      </c>
      <c r="N36" s="46">
        <f>+'Producción - Nominal'!N9/'Producción - Nominal'!N31*100</f>
        <v>8.4277502894665606</v>
      </c>
      <c r="O36" s="46">
        <f>+'Producción - Nominal'!O9/'Producción - Nominal'!O31*100</f>
        <v>8.8400780083664436</v>
      </c>
      <c r="P36" s="46">
        <f>+'Producción - Nominal'!P9/'Producción - Nominal'!P31*100</f>
        <v>8.8524087676593375</v>
      </c>
      <c r="Q36" s="46">
        <f>+'Producción - Nominal'!Q9/'Producción - Nominal'!Q31*100</f>
        <v>8.6222369459161321</v>
      </c>
      <c r="R36" s="46">
        <f>+'Producción - Nominal'!R9/'Producción - Nominal'!R31*100</f>
        <v>8.4298281973469695</v>
      </c>
      <c r="S36" s="46">
        <f>+'Producción - Nominal'!S9/'Producción - Nominal'!S31*100</f>
        <v>7.9153110433823963</v>
      </c>
      <c r="T36" s="46">
        <f>+'Producción - Nominal'!T9/'Producción - Nominal'!T31*100</f>
        <v>6.9769604693548644</v>
      </c>
      <c r="U36" s="46">
        <f>+'Producción - Nominal'!U9/'Producción - Nominal'!U31*100</f>
        <v>7.0496297006966042</v>
      </c>
      <c r="V36" s="46">
        <f>+'Producción - Nominal'!V9/'Producción - Nominal'!V31*100</f>
        <v>6.4851894083591874</v>
      </c>
      <c r="W36" s="46">
        <f>+'Producción - Nominal'!W9/'Producción - Nominal'!W31*100</f>
        <v>5.5998721220925161</v>
      </c>
      <c r="X36" s="46">
        <f>+'Producción - Nominal'!X9/'Producción - Nominal'!X31*100</f>
        <v>5.1308419142483475</v>
      </c>
      <c r="Y36" s="46">
        <f>+'Producción - Nominal'!Y9/'Producción - Nominal'!Y31*100</f>
        <v>4.7833509328546198</v>
      </c>
      <c r="Z36" s="46">
        <f>+'Producción - Nominal'!Z9/'Producción - Nominal'!Z31*100</f>
        <v>4.8878837899289023</v>
      </c>
      <c r="AA36" s="46">
        <f>+'Producción - Nominal'!AA9/'Producción - Nominal'!AA31*100</f>
        <v>4.7491104290687067</v>
      </c>
      <c r="AB36" s="46">
        <f>+'Producción - Nominal'!AB9/'Producción - Nominal'!AB31*100</f>
        <v>4.9143557868806393</v>
      </c>
      <c r="AC36" s="46">
        <f>+'Producción - Nominal'!AC9/'Producción - Nominal'!AC31*100</f>
        <v>4.6997763314822407</v>
      </c>
      <c r="AD36" s="46">
        <f>+'Producción - Nominal'!AD9/'Producción - Nominal'!AD31*100</f>
        <v>4.4838283371902836</v>
      </c>
      <c r="AE36" s="46">
        <f>+'Producción - Nominal'!AE9/'Producción - Nominal'!AE31*100</f>
        <v>4.2020511630257307</v>
      </c>
      <c r="AF36" s="46">
        <f>+'Producción - Nominal'!AF9/'Producción - Nominal'!AF31*100</f>
        <v>4.3442255603750546</v>
      </c>
      <c r="AG36" s="46">
        <f>+'Producción - Nominal'!AG9/'Producción - Nominal'!AG31*100</f>
        <v>4.3667132593414548</v>
      </c>
      <c r="AH36" s="46">
        <f>+'Producción - Nominal'!AH9/'Producción - Nominal'!AH31*100</f>
        <v>4.1400736209953406</v>
      </c>
      <c r="AI36" s="46">
        <f>+'Producción - Nominal'!AI9/'Producción - Nominal'!AI31*100</f>
        <v>3.8004765729151728</v>
      </c>
      <c r="AJ36" s="46">
        <f>+'Producción - Nominal'!AJ9/'Producción - Nominal'!AJ31*100</f>
        <v>3.5624261416689942</v>
      </c>
      <c r="AK36" s="46">
        <f>+'Producción - Nominal'!AK9/'Producción - Nominal'!AK31*100</f>
        <v>3.3166649642868431</v>
      </c>
      <c r="AL36" s="46">
        <f>+'Producción - Nominal'!AL9/'Producción - Nominal'!AL31*100</f>
        <v>3.1959340749150154</v>
      </c>
    </row>
    <row r="37" spans="1:38" x14ac:dyDescent="0.2">
      <c r="A37" s="9" t="s">
        <v>4</v>
      </c>
      <c r="B37" s="10" t="s">
        <v>5</v>
      </c>
      <c r="C37" s="46">
        <f>+'Producción - Nominal'!C10/'Producción - Nominal'!C31*100</f>
        <v>0.34165654571736404</v>
      </c>
      <c r="D37" s="46">
        <f>+'Producción - Nominal'!D10/'Producción - Nominal'!D31*100</f>
        <v>0.38574174901834213</v>
      </c>
      <c r="E37" s="46">
        <f>+'Producción - Nominal'!E10/'Producción - Nominal'!E31*100</f>
        <v>0.35084150337739262</v>
      </c>
      <c r="F37" s="46">
        <f>+'Producción - Nominal'!F10/'Producción - Nominal'!F31*100</f>
        <v>0.36878206756651422</v>
      </c>
      <c r="G37" s="46">
        <f>+'Producción - Nominal'!G10/'Producción - Nominal'!G31*100</f>
        <v>0.35504761935729312</v>
      </c>
      <c r="H37" s="46">
        <f>+'Producción - Nominal'!H10/'Producción - Nominal'!H31*100</f>
        <v>0.33002984337153618</v>
      </c>
      <c r="I37" s="46">
        <f>+'Producción - Nominal'!I10/'Producción - Nominal'!I31*100</f>
        <v>0.3712246872398528</v>
      </c>
      <c r="J37" s="46">
        <f>+'Producción - Nominal'!J10/'Producción - Nominal'!J31*100</f>
        <v>0.39497676674828242</v>
      </c>
      <c r="K37" s="46">
        <f>+'Producción - Nominal'!K10/'Producción - Nominal'!K31*100</f>
        <v>0.43926517628457717</v>
      </c>
      <c r="L37" s="46">
        <f>+'Producción - Nominal'!L10/'Producción - Nominal'!L31*100</f>
        <v>0.46245106530040259</v>
      </c>
      <c r="M37" s="46">
        <f>+'Producción - Nominal'!M10/'Producción - Nominal'!M31*100</f>
        <v>0.48485710617577787</v>
      </c>
      <c r="N37" s="46">
        <f>+'Producción - Nominal'!N10/'Producción - Nominal'!N31*100</f>
        <v>0.45787581300242902</v>
      </c>
      <c r="O37" s="46">
        <f>+'Producción - Nominal'!O10/'Producción - Nominal'!O31*100</f>
        <v>0.43448181772921624</v>
      </c>
      <c r="P37" s="46">
        <f>+'Producción - Nominal'!P10/'Producción - Nominal'!P31*100</f>
        <v>0.44227211293471885</v>
      </c>
      <c r="Q37" s="46">
        <f>+'Producción - Nominal'!Q10/'Producción - Nominal'!Q31*100</f>
        <v>0.41804223381004407</v>
      </c>
      <c r="R37" s="46">
        <f>+'Producción - Nominal'!R10/'Producción - Nominal'!R31*100</f>
        <v>0.42282503914987901</v>
      </c>
      <c r="S37" s="46">
        <f>+'Producción - Nominal'!S10/'Producción - Nominal'!S31*100</f>
        <v>0.48700403119793323</v>
      </c>
      <c r="T37" s="46">
        <f>+'Producción - Nominal'!T10/'Producción - Nominal'!T31*100</f>
        <v>0.54276323782072811</v>
      </c>
      <c r="U37" s="46">
        <f>+'Producción - Nominal'!U10/'Producción - Nominal'!U31*100</f>
        <v>0.42351796760572047</v>
      </c>
      <c r="V37" s="46">
        <f>+'Producción - Nominal'!V10/'Producción - Nominal'!V31*100</f>
        <v>0.3972389675221325</v>
      </c>
      <c r="W37" s="46">
        <f>+'Producción - Nominal'!W10/'Producción - Nominal'!W31*100</f>
        <v>0.33101646416992658</v>
      </c>
      <c r="X37" s="46">
        <f>+'Producción - Nominal'!X10/'Producción - Nominal'!X31*100</f>
        <v>0.31594922368708978</v>
      </c>
      <c r="Y37" s="46">
        <f>+'Producción - Nominal'!Y10/'Producción - Nominal'!Y31*100</f>
        <v>0.32887447552710486</v>
      </c>
      <c r="Z37" s="46">
        <f>+'Producción - Nominal'!Z10/'Producción - Nominal'!Z31*100</f>
        <v>0.30130322882249766</v>
      </c>
      <c r="AA37" s="46">
        <f>+'Producción - Nominal'!AA10/'Producción - Nominal'!AA31*100</f>
        <v>0.32901750069179392</v>
      </c>
      <c r="AB37" s="46">
        <f>+'Producción - Nominal'!AB10/'Producción - Nominal'!AB31*100</f>
        <v>0.34733385301409048</v>
      </c>
      <c r="AC37" s="46">
        <f>+'Producción - Nominal'!AC10/'Producción - Nominal'!AC31*100</f>
        <v>0.31076551936600144</v>
      </c>
      <c r="AD37" s="46">
        <f>+'Producción - Nominal'!AD10/'Producción - Nominal'!AD31*100</f>
        <v>0.33674194904279436</v>
      </c>
      <c r="AE37" s="46">
        <f>+'Producción - Nominal'!AE10/'Producción - Nominal'!AE31*100</f>
        <v>0.29629542131972819</v>
      </c>
      <c r="AF37" s="46">
        <f>+'Producción - Nominal'!AF10/'Producción - Nominal'!AF31*100</f>
        <v>0.32729463538456199</v>
      </c>
      <c r="AG37" s="46">
        <f>+'Producción - Nominal'!AG10/'Producción - Nominal'!AG31*100</f>
        <v>0.32053730456262058</v>
      </c>
      <c r="AH37" s="46">
        <f>+'Producción - Nominal'!AH10/'Producción - Nominal'!AH31*100</f>
        <v>0.3013938216644092</v>
      </c>
      <c r="AI37" s="46">
        <f>+'Producción - Nominal'!AI10/'Producción - Nominal'!AI31*100</f>
        <v>0.31163131456672905</v>
      </c>
      <c r="AJ37" s="46">
        <f>+'Producción - Nominal'!AJ10/'Producción - Nominal'!AJ31*100</f>
        <v>0.29544249177538312</v>
      </c>
      <c r="AK37" s="46">
        <f>+'Producción - Nominal'!AK10/'Producción - Nominal'!AK31*100</f>
        <v>0.29975938497086663</v>
      </c>
      <c r="AL37" s="46">
        <f>+'Producción - Nominal'!AL10/'Producción - Nominal'!AL31*100</f>
        <v>0.30214905120132735</v>
      </c>
    </row>
    <row r="38" spans="1:38" x14ac:dyDescent="0.2">
      <c r="A38" s="9" t="s">
        <v>6</v>
      </c>
      <c r="B38" s="10" t="s">
        <v>7</v>
      </c>
      <c r="C38" s="46">
        <f>+'Producción - Nominal'!C11/'Producción - Nominal'!C31*100</f>
        <v>20.567965049279266</v>
      </c>
      <c r="D38" s="46">
        <f>+'Producción - Nominal'!D11/'Producción - Nominal'!D31*100</f>
        <v>20.700939985420039</v>
      </c>
      <c r="E38" s="46">
        <f>+'Producción - Nominal'!E11/'Producción - Nominal'!E31*100</f>
        <v>19.717313419791367</v>
      </c>
      <c r="F38" s="46">
        <f>+'Producción - Nominal'!F11/'Producción - Nominal'!F31*100</f>
        <v>19.071576141125625</v>
      </c>
      <c r="G38" s="46">
        <f>+'Producción - Nominal'!G11/'Producción - Nominal'!G31*100</f>
        <v>19.006935644292113</v>
      </c>
      <c r="H38" s="46">
        <f>+'Producción - Nominal'!H11/'Producción - Nominal'!H31*100</f>
        <v>19.143603956889869</v>
      </c>
      <c r="I38" s="46">
        <f>+'Producción - Nominal'!I11/'Producción - Nominal'!I31*100</f>
        <v>19.458014682517842</v>
      </c>
      <c r="J38" s="46">
        <f>+'Producción - Nominal'!J11/'Producción - Nominal'!J31*100</f>
        <v>18.949301018225839</v>
      </c>
      <c r="K38" s="46">
        <f>+'Producción - Nominal'!K11/'Producción - Nominal'!K31*100</f>
        <v>18.677494167102722</v>
      </c>
      <c r="L38" s="46">
        <f>+'Producción - Nominal'!L11/'Producción - Nominal'!L31*100</f>
        <v>18.317543203618548</v>
      </c>
      <c r="M38" s="46">
        <f>+'Producción - Nominal'!M11/'Producción - Nominal'!M31*100</f>
        <v>17.427424419436193</v>
      </c>
      <c r="N38" s="46">
        <f>+'Producción - Nominal'!N11/'Producción - Nominal'!N31*100</f>
        <v>17.393252282982512</v>
      </c>
      <c r="O38" s="46">
        <f>+'Producción - Nominal'!O11/'Producción - Nominal'!O31*100</f>
        <v>17.102229131240517</v>
      </c>
      <c r="P38" s="46">
        <f>+'Producción - Nominal'!P11/'Producción - Nominal'!P31*100</f>
        <v>16.888551555905256</v>
      </c>
      <c r="Q38" s="46">
        <f>+'Producción - Nominal'!Q11/'Producción - Nominal'!Q31*100</f>
        <v>16.867489377819318</v>
      </c>
      <c r="R38" s="46">
        <f>+'Producción - Nominal'!R11/'Producción - Nominal'!R31*100</f>
        <v>16.485979173975778</v>
      </c>
      <c r="S38" s="46">
        <f>+'Producción - Nominal'!S11/'Producción - Nominal'!S31*100</f>
        <v>16.131120600290888</v>
      </c>
      <c r="T38" s="46">
        <f>+'Producción - Nominal'!T11/'Producción - Nominal'!T31*100</f>
        <v>15.13425500853797</v>
      </c>
      <c r="U38" s="46">
        <f>+'Producción - Nominal'!U11/'Producción - Nominal'!U31*100</f>
        <v>14.152998692716345</v>
      </c>
      <c r="V38" s="46">
        <f>+'Producción - Nominal'!V11/'Producción - Nominal'!V31*100</f>
        <v>14.575650762576911</v>
      </c>
      <c r="W38" s="46">
        <f>+'Producción - Nominal'!W11/'Producción - Nominal'!W31*100</f>
        <v>14.296141483714688</v>
      </c>
      <c r="X38" s="46">
        <f>+'Producción - Nominal'!X11/'Producción - Nominal'!X31*100</f>
        <v>13.877888237665772</v>
      </c>
      <c r="Y38" s="46">
        <f>+'Producción - Nominal'!Y11/'Producción - Nominal'!Y31*100</f>
        <v>12.842633491790059</v>
      </c>
      <c r="Z38" s="46">
        <f>+'Producción - Nominal'!Z11/'Producción - Nominal'!Z31*100</f>
        <v>12.287901969016918</v>
      </c>
      <c r="AA38" s="46">
        <f>+'Producción - Nominal'!AA11/'Producción - Nominal'!AA31*100</f>
        <v>11.607081709134558</v>
      </c>
      <c r="AB38" s="46">
        <f>+'Producción - Nominal'!AB11/'Producción - Nominal'!AB31*100</f>
        <v>11.605164816170868</v>
      </c>
      <c r="AC38" s="46">
        <f>+'Producción - Nominal'!AC11/'Producción - Nominal'!AC31*100</f>
        <v>11.734001609649154</v>
      </c>
      <c r="AD38" s="46">
        <f>+'Producción - Nominal'!AD11/'Producción - Nominal'!AD31*100</f>
        <v>11.924330640333146</v>
      </c>
      <c r="AE38" s="46">
        <f>+'Producción - Nominal'!AE11/'Producción - Nominal'!AE31*100</f>
        <v>12.046444945978491</v>
      </c>
      <c r="AF38" s="46">
        <f>+'Producción - Nominal'!AF11/'Producción - Nominal'!AF31*100</f>
        <v>12.790846486885874</v>
      </c>
      <c r="AG38" s="46">
        <f>+'Producción - Nominal'!AG11/'Producción - Nominal'!AG31*100</f>
        <v>13.733396136461176</v>
      </c>
      <c r="AH38" s="46">
        <f>+'Producción - Nominal'!AH11/'Producción - Nominal'!AH31*100</f>
        <v>14.080061161719209</v>
      </c>
      <c r="AI38" s="46">
        <f>+'Producción - Nominal'!AI11/'Producción - Nominal'!AI31*100</f>
        <v>13.618787523609971</v>
      </c>
      <c r="AJ38" s="46">
        <f>+'Producción - Nominal'!AJ11/'Producción - Nominal'!AJ31*100</f>
        <v>12.963976598888049</v>
      </c>
      <c r="AK38" s="46">
        <f>+'Producción - Nominal'!AK11/'Producción - Nominal'!AK31*100</f>
        <v>13.304687844188393</v>
      </c>
      <c r="AL38" s="46">
        <f>+'Producción - Nominal'!AL11/'Producción - Nominal'!AL31*100</f>
        <v>13.010778863850067</v>
      </c>
    </row>
    <row r="39" spans="1:38" x14ac:dyDescent="0.2">
      <c r="A39" s="9" t="s">
        <v>8</v>
      </c>
      <c r="B39" s="10" t="s">
        <v>9</v>
      </c>
      <c r="C39" s="46">
        <f>+'Producción - Nominal'!C12/'Producción - Nominal'!C31*100</f>
        <v>2.3859601932720063</v>
      </c>
      <c r="D39" s="46">
        <f>+'Producción - Nominal'!D12/'Producción - Nominal'!D31*100</f>
        <v>2.4029286449142351</v>
      </c>
      <c r="E39" s="46">
        <f>+'Producción - Nominal'!E12/'Producción - Nominal'!E31*100</f>
        <v>2.4638248199587727</v>
      </c>
      <c r="F39" s="46">
        <f>+'Producción - Nominal'!F12/'Producción - Nominal'!F31*100</f>
        <v>2.3257721906684745</v>
      </c>
      <c r="G39" s="46">
        <f>+'Producción - Nominal'!G12/'Producción - Nominal'!G31*100</f>
        <v>2.1737972242376511</v>
      </c>
      <c r="H39" s="46">
        <f>+'Producción - Nominal'!H12/'Producción - Nominal'!H31*100</f>
        <v>2.3401403693248235</v>
      </c>
      <c r="I39" s="46">
        <f>+'Producción - Nominal'!I12/'Producción - Nominal'!I31*100</f>
        <v>2.0438552814437423</v>
      </c>
      <c r="J39" s="46">
        <f>+'Producción - Nominal'!J12/'Producción - Nominal'!J31*100</f>
        <v>2.0120235056840343</v>
      </c>
      <c r="K39" s="46">
        <f>+'Producción - Nominal'!K12/'Producción - Nominal'!K31*100</f>
        <v>1.9486908645775309</v>
      </c>
      <c r="L39" s="46">
        <f>+'Producción - Nominal'!L12/'Producción - Nominal'!L31*100</f>
        <v>2.1033150275953476</v>
      </c>
      <c r="M39" s="46">
        <f>+'Producción - Nominal'!M12/'Producción - Nominal'!M31*100</f>
        <v>2.3711440363895298</v>
      </c>
      <c r="N39" s="46">
        <f>+'Producción - Nominal'!N12/'Producción - Nominal'!N31*100</f>
        <v>2.1532323612156858</v>
      </c>
      <c r="O39" s="46">
        <f>+'Producción - Nominal'!O12/'Producción - Nominal'!O31*100</f>
        <v>2.1096722401703838</v>
      </c>
      <c r="P39" s="46">
        <f>+'Producción - Nominal'!P12/'Producción - Nominal'!P31*100</f>
        <v>2.2129967479888806</v>
      </c>
      <c r="Q39" s="46">
        <f>+'Producción - Nominal'!Q12/'Producción - Nominal'!Q31*100</f>
        <v>2.0290793895070736</v>
      </c>
      <c r="R39" s="46">
        <f>+'Producción - Nominal'!R12/'Producción - Nominal'!R31*100</f>
        <v>1.6882588229268081</v>
      </c>
      <c r="S39" s="46">
        <f>+'Producción - Nominal'!S12/'Producción - Nominal'!S31*100</f>
        <v>1.3335234229789721</v>
      </c>
      <c r="T39" s="46">
        <f>+'Producción - Nominal'!T12/'Producción - Nominal'!T31*100</f>
        <v>1.2655167380560561</v>
      </c>
      <c r="U39" s="46">
        <f>+'Producción - Nominal'!U12/'Producción - Nominal'!U31*100</f>
        <v>2.160926886969821</v>
      </c>
      <c r="V39" s="46">
        <f>+'Producción - Nominal'!V12/'Producción - Nominal'!V31*100</f>
        <v>1.8726807486714176</v>
      </c>
      <c r="W39" s="46">
        <f>+'Producción - Nominal'!W12/'Producción - Nominal'!W31*100</f>
        <v>1.6947543856176046</v>
      </c>
      <c r="X39" s="46">
        <f>+'Producción - Nominal'!X12/'Producción - Nominal'!X31*100</f>
        <v>1.8429056260954786</v>
      </c>
      <c r="Y39" s="46">
        <f>+'Producción - Nominal'!Y12/'Producción - Nominal'!Y31*100</f>
        <v>2.0502457052264509</v>
      </c>
      <c r="Z39" s="46">
        <f>+'Producción - Nominal'!Z12/'Producción - Nominal'!Z31*100</f>
        <v>1.9415172248310693</v>
      </c>
      <c r="AA39" s="46">
        <f>+'Producción - Nominal'!AA12/'Producción - Nominal'!AA31*100</f>
        <v>1.9683656011059179</v>
      </c>
      <c r="AB39" s="46">
        <f>+'Producción - Nominal'!AB12/'Producción - Nominal'!AB31*100</f>
        <v>2.0613819878083945</v>
      </c>
      <c r="AC39" s="46">
        <f>+'Producción - Nominal'!AC12/'Producción - Nominal'!AC31*100</f>
        <v>1.9837817742268404</v>
      </c>
      <c r="AD39" s="46">
        <f>+'Producción - Nominal'!AD12/'Producción - Nominal'!AD31*100</f>
        <v>1.9676230377926391</v>
      </c>
      <c r="AE39" s="46">
        <f>+'Producción - Nominal'!AE12/'Producción - Nominal'!AE31*100</f>
        <v>1.9747291676494982</v>
      </c>
      <c r="AF39" s="46">
        <f>+'Producción - Nominal'!AF12/'Producción - Nominal'!AF31*100</f>
        <v>2.1472763379425661</v>
      </c>
      <c r="AG39" s="46">
        <f>+'Producción - Nominal'!AG12/'Producción - Nominal'!AG31*100</f>
        <v>1.7621211279482636</v>
      </c>
      <c r="AH39" s="46">
        <f>+'Producción - Nominal'!AH12/'Producción - Nominal'!AH31*100</f>
        <v>1.7629468533161183</v>
      </c>
      <c r="AI39" s="46">
        <f>+'Producción - Nominal'!AI12/'Producción - Nominal'!AI31*100</f>
        <v>1.7732419473817582</v>
      </c>
      <c r="AJ39" s="46">
        <f>+'Producción - Nominal'!AJ12/'Producción - Nominal'!AJ31*100</f>
        <v>1.8156783702460666</v>
      </c>
      <c r="AK39" s="46">
        <f>+'Producción - Nominal'!AK12/'Producción - Nominal'!AK31*100</f>
        <v>1.6297967458520195</v>
      </c>
      <c r="AL39" s="46">
        <f>+'Producción - Nominal'!AL12/'Producción - Nominal'!AL31*100</f>
        <v>1.6539472384118423</v>
      </c>
    </row>
    <row r="40" spans="1:38" x14ac:dyDescent="0.2">
      <c r="A40" s="9" t="s">
        <v>10</v>
      </c>
      <c r="B40" s="10" t="s">
        <v>11</v>
      </c>
      <c r="C40" s="46">
        <f>+'Producción - Nominal'!C13/'Producción - Nominal'!C31*100</f>
        <v>0.51778964769675795</v>
      </c>
      <c r="D40" s="46">
        <f>+'Producción - Nominal'!D13/'Producción - Nominal'!D31*100</f>
        <v>0.57843849030554018</v>
      </c>
      <c r="E40" s="46">
        <f>+'Producción - Nominal'!E13/'Producción - Nominal'!E31*100</f>
        <v>0.7167293756503611</v>
      </c>
      <c r="F40" s="46">
        <f>+'Producción - Nominal'!F13/'Producción - Nominal'!F31*100</f>
        <v>0.64622420704694228</v>
      </c>
      <c r="G40" s="46">
        <f>+'Producción - Nominal'!G13/'Producción - Nominal'!G31*100</f>
        <v>0.68102396675052368</v>
      </c>
      <c r="H40" s="46">
        <f>+'Producción - Nominal'!H13/'Producción - Nominal'!H31*100</f>
        <v>0.67366657568915767</v>
      </c>
      <c r="I40" s="46">
        <f>+'Producción - Nominal'!I13/'Producción - Nominal'!I31*100</f>
        <v>0.64161086552886859</v>
      </c>
      <c r="J40" s="46">
        <f>+'Producción - Nominal'!J13/'Producción - Nominal'!J31*100</f>
        <v>0.67051937567730968</v>
      </c>
      <c r="K40" s="46">
        <f>+'Producción - Nominal'!K13/'Producción - Nominal'!K31*100</f>
        <v>0.83458220222244694</v>
      </c>
      <c r="L40" s="46">
        <f>+'Producción - Nominal'!L13/'Producción - Nominal'!L31*100</f>
        <v>0.87636360785402356</v>
      </c>
      <c r="M40" s="46">
        <f>+'Producción - Nominal'!M13/'Producción - Nominal'!M31*100</f>
        <v>0.84207546127862964</v>
      </c>
      <c r="N40" s="46">
        <f>+'Producción - Nominal'!N13/'Producción - Nominal'!N31*100</f>
        <v>0.80796626538854976</v>
      </c>
      <c r="O40" s="46">
        <f>+'Producción - Nominal'!O13/'Producción - Nominal'!O31*100</f>
        <v>0.85156284077372979</v>
      </c>
      <c r="P40" s="46">
        <f>+'Producción - Nominal'!P13/'Producción - Nominal'!P31*100</f>
        <v>0.92221754378111997</v>
      </c>
      <c r="Q40" s="46">
        <f>+'Producción - Nominal'!Q13/'Producción - Nominal'!Q31*100</f>
        <v>0.94470658248587325</v>
      </c>
      <c r="R40" s="46">
        <f>+'Producción - Nominal'!R13/'Producción - Nominal'!R31*100</f>
        <v>0.82731640652909644</v>
      </c>
      <c r="S40" s="46">
        <f>+'Producción - Nominal'!S13/'Producción - Nominal'!S31*100</f>
        <v>0.75772859498905498</v>
      </c>
      <c r="T40" s="46">
        <f>+'Producción - Nominal'!T13/'Producción - Nominal'!T31*100</f>
        <v>0.79753791694666776</v>
      </c>
      <c r="U40" s="46">
        <f>+'Producción - Nominal'!U13/'Producción - Nominal'!U31*100</f>
        <v>0.8563199356960689</v>
      </c>
      <c r="V40" s="46">
        <f>+'Producción - Nominal'!V13/'Producción - Nominal'!V31*100</f>
        <v>0.88812572911557475</v>
      </c>
      <c r="W40" s="46">
        <f>+'Producción - Nominal'!W13/'Producción - Nominal'!W31*100</f>
        <v>0.88552738051454993</v>
      </c>
      <c r="X40" s="46">
        <f>+'Producción - Nominal'!X13/'Producción - Nominal'!X31*100</f>
        <v>0.89457839083021984</v>
      </c>
      <c r="Y40" s="46">
        <f>+'Producción - Nominal'!Y13/'Producción - Nominal'!Y31*100</f>
        <v>1.0112005631130367</v>
      </c>
      <c r="Z40" s="46">
        <f>+'Producción - Nominal'!Z13/'Producción - Nominal'!Z31*100</f>
        <v>0.96264451834953413</v>
      </c>
      <c r="AA40" s="46">
        <f>+'Producción - Nominal'!AA13/'Producción - Nominal'!AA31*100</f>
        <v>0.78439823407163378</v>
      </c>
      <c r="AB40" s="46">
        <f>+'Producción - Nominal'!AB13/'Producción - Nominal'!AB31*100</f>
        <v>0.72993336096252293</v>
      </c>
      <c r="AC40" s="46">
        <f>+'Producción - Nominal'!AC13/'Producción - Nominal'!AC31*100</f>
        <v>0.6348736155868987</v>
      </c>
      <c r="AD40" s="46">
        <f>+'Producción - Nominal'!AD13/'Producción - Nominal'!AD31*100</f>
        <v>0.70724756587516635</v>
      </c>
      <c r="AE40" s="46">
        <f>+'Producción - Nominal'!AE13/'Producción - Nominal'!AE31*100</f>
        <v>0.79170915672764264</v>
      </c>
      <c r="AF40" s="46">
        <f>+'Producción - Nominal'!AF13/'Producción - Nominal'!AF31*100</f>
        <v>0.92086829012574811</v>
      </c>
      <c r="AG40" s="46">
        <f>+'Producción - Nominal'!AG13/'Producción - Nominal'!AG31*100</f>
        <v>0.80210935359343072</v>
      </c>
      <c r="AH40" s="46">
        <f>+'Producción - Nominal'!AH13/'Producción - Nominal'!AH31*100</f>
        <v>0.75836221357026379</v>
      </c>
      <c r="AI40" s="46">
        <f>+'Producción - Nominal'!AI13/'Producción - Nominal'!AI31*100</f>
        <v>0.74698964636906806</v>
      </c>
      <c r="AJ40" s="46">
        <f>+'Producción - Nominal'!AJ13/'Producción - Nominal'!AJ31*100</f>
        <v>0.74508295239576416</v>
      </c>
      <c r="AK40" s="46">
        <f>+'Producción - Nominal'!AK13/'Producción - Nominal'!AK31*100</f>
        <v>0.73405248832058168</v>
      </c>
      <c r="AL40" s="46">
        <f>+'Producción - Nominal'!AL13/'Producción - Nominal'!AL31*100</f>
        <v>0.72849826197179723</v>
      </c>
    </row>
    <row r="41" spans="1:38" x14ac:dyDescent="0.2">
      <c r="A41" s="9" t="s">
        <v>12</v>
      </c>
      <c r="B41" s="10" t="s">
        <v>13</v>
      </c>
      <c r="C41" s="46">
        <f>+'Producción - Nominal'!C14/'Producción - Nominal'!C31*100</f>
        <v>3.5556606025525608</v>
      </c>
      <c r="D41" s="46">
        <f>+'Producción - Nominal'!D14/'Producción - Nominal'!D31*100</f>
        <v>3.812407894887381</v>
      </c>
      <c r="E41" s="46">
        <f>+'Producción - Nominal'!E14/'Producción - Nominal'!E31*100</f>
        <v>4.1091996412460947</v>
      </c>
      <c r="F41" s="46">
        <f>+'Producción - Nominal'!F14/'Producción - Nominal'!F31*100</f>
        <v>4.1961693046666682</v>
      </c>
      <c r="G41" s="46">
        <f>+'Producción - Nominal'!G14/'Producción - Nominal'!G31*100</f>
        <v>4.353343541660804</v>
      </c>
      <c r="H41" s="46">
        <f>+'Producción - Nominal'!H14/'Producción - Nominal'!H31*100</f>
        <v>3.4984338092649061</v>
      </c>
      <c r="I41" s="46">
        <f>+'Producción - Nominal'!I14/'Producción - Nominal'!I31*100</f>
        <v>3.5268087098878658</v>
      </c>
      <c r="J41" s="46">
        <f>+'Producción - Nominal'!J14/'Producción - Nominal'!J31*100</f>
        <v>3.9587512650834182</v>
      </c>
      <c r="K41" s="46">
        <f>+'Producción - Nominal'!K14/'Producción - Nominal'!K31*100</f>
        <v>3.8329451346505872</v>
      </c>
      <c r="L41" s="46">
        <f>+'Producción - Nominal'!L14/'Producción - Nominal'!L31*100</f>
        <v>3.6853179202499455</v>
      </c>
      <c r="M41" s="46">
        <f>+'Producción - Nominal'!M14/'Producción - Nominal'!M31*100</f>
        <v>4.0911010419498028</v>
      </c>
      <c r="N41" s="46">
        <f>+'Producción - Nominal'!N14/'Producción - Nominal'!N31*100</f>
        <v>3.7572712116865281</v>
      </c>
      <c r="O41" s="46">
        <f>+'Producción - Nominal'!O14/'Producción - Nominal'!O31*100</f>
        <v>3.6812914686465859</v>
      </c>
      <c r="P41" s="46">
        <f>+'Producción - Nominal'!P14/'Producción - Nominal'!P31*100</f>
        <v>4.2030239631733588</v>
      </c>
      <c r="Q41" s="46">
        <f>+'Producción - Nominal'!Q14/'Producción - Nominal'!Q31*100</f>
        <v>4.0102165292289795</v>
      </c>
      <c r="R41" s="46">
        <f>+'Producción - Nominal'!R14/'Producción - Nominal'!R31*100</f>
        <v>4.2954884939155074</v>
      </c>
      <c r="S41" s="46">
        <f>+'Producción - Nominal'!S14/'Producción - Nominal'!S31*100</f>
        <v>5.184418107287585</v>
      </c>
      <c r="T41" s="46">
        <f>+'Producción - Nominal'!T14/'Producción - Nominal'!T31*100</f>
        <v>5.8135295367811928</v>
      </c>
      <c r="U41" s="46">
        <f>+'Producción - Nominal'!U14/'Producción - Nominal'!U31*100</f>
        <v>5.9289746614807886</v>
      </c>
      <c r="V41" s="46">
        <f>+'Producción - Nominal'!V14/'Producción - Nominal'!V31*100</f>
        <v>5.5892690035225652</v>
      </c>
      <c r="W41" s="46">
        <f>+'Producción - Nominal'!W14/'Producción - Nominal'!W31*100</f>
        <v>5.3824309604936333</v>
      </c>
      <c r="X41" s="46">
        <f>+'Producción - Nominal'!X14/'Producción - Nominal'!X31*100</f>
        <v>5.2735559029708075</v>
      </c>
      <c r="Y41" s="46">
        <f>+'Producción - Nominal'!Y14/'Producción - Nominal'!Y31*100</f>
        <v>5.1120182438001009</v>
      </c>
      <c r="Z41" s="46">
        <f>+'Producción - Nominal'!Z14/'Producción - Nominal'!Z31*100</f>
        <v>5.1230384782968157</v>
      </c>
      <c r="AA41" s="46">
        <f>+'Producción - Nominal'!AA14/'Producción - Nominal'!AA31*100</f>
        <v>5.2790154226890857</v>
      </c>
      <c r="AB41" s="46">
        <f>+'Producción - Nominal'!AB14/'Producción - Nominal'!AB31*100</f>
        <v>4.9061972645818148</v>
      </c>
      <c r="AC41" s="46">
        <f>+'Producción - Nominal'!AC14/'Producción - Nominal'!AC31*100</f>
        <v>4.6511171870861405</v>
      </c>
      <c r="AD41" s="46">
        <f>+'Producción - Nominal'!AD14/'Producción - Nominal'!AD31*100</f>
        <v>4.6222000715834266</v>
      </c>
      <c r="AE41" s="46">
        <f>+'Producción - Nominal'!AE14/'Producción - Nominal'!AE31*100</f>
        <v>4.1244782395345725</v>
      </c>
      <c r="AF41" s="46">
        <f>+'Producción - Nominal'!AF14/'Producción - Nominal'!AF31*100</f>
        <v>4.1815653775598198</v>
      </c>
      <c r="AG41" s="46">
        <f>+'Producción - Nominal'!AG14/'Producción - Nominal'!AG31*100</f>
        <v>3.987628437911618</v>
      </c>
      <c r="AH41" s="46">
        <f>+'Producción - Nominal'!AH14/'Producción - Nominal'!AH31*100</f>
        <v>3.7436740612816677</v>
      </c>
      <c r="AI41" s="46">
        <f>+'Producción - Nominal'!AI14/'Producción - Nominal'!AI31*100</f>
        <v>4.0086034033095901</v>
      </c>
      <c r="AJ41" s="46">
        <f>+'Producción - Nominal'!AJ14/'Producción - Nominal'!AJ31*100</f>
        <v>3.8867421318681603</v>
      </c>
      <c r="AK41" s="46">
        <f>+'Producción - Nominal'!AK14/'Producción - Nominal'!AK31*100</f>
        <v>3.7968766040321413</v>
      </c>
      <c r="AL41" s="46">
        <f>+'Producción - Nominal'!AL14/'Producción - Nominal'!AL31*100</f>
        <v>3.7518320077967822</v>
      </c>
    </row>
    <row r="42" spans="1:38" x14ac:dyDescent="0.2">
      <c r="A42" s="9" t="s">
        <v>14</v>
      </c>
      <c r="B42" s="10" t="s">
        <v>15</v>
      </c>
      <c r="C42" s="46">
        <f>+'Producción - Nominal'!C15/'Producción - Nominal'!C31*100</f>
        <v>14.473657202508388</v>
      </c>
      <c r="D42" s="46">
        <f>+'Producción - Nominal'!D15/'Producción - Nominal'!D31*100</f>
        <v>14.233697606907301</v>
      </c>
      <c r="E42" s="46">
        <f>+'Producción - Nominal'!E15/'Producción - Nominal'!E31*100</f>
        <v>13.98534284004462</v>
      </c>
      <c r="F42" s="46">
        <f>+'Producción - Nominal'!F15/'Producción - Nominal'!F31*100</f>
        <v>13.166798860761798</v>
      </c>
      <c r="G42" s="46">
        <f>+'Producción - Nominal'!G15/'Producción - Nominal'!G31*100</f>
        <v>12.865552321239667</v>
      </c>
      <c r="H42" s="46">
        <f>+'Producción - Nominal'!H15/'Producción - Nominal'!H31*100</f>
        <v>12.641166368713005</v>
      </c>
      <c r="I42" s="46">
        <f>+'Producción - Nominal'!I15/'Producción - Nominal'!I31*100</f>
        <v>12.778418216237922</v>
      </c>
      <c r="J42" s="46">
        <f>+'Producción - Nominal'!J15/'Producción - Nominal'!J31*100</f>
        <v>12.86072056967804</v>
      </c>
      <c r="K42" s="46">
        <f>+'Producción - Nominal'!K15/'Producción - Nominal'!K31*100</f>
        <v>12.180969392016163</v>
      </c>
      <c r="L42" s="46">
        <f>+'Producción - Nominal'!L15/'Producción - Nominal'!L31*100</f>
        <v>11.653459346562618</v>
      </c>
      <c r="M42" s="46">
        <f>+'Producción - Nominal'!M15/'Producción - Nominal'!M31*100</f>
        <v>11.30683089485068</v>
      </c>
      <c r="N42" s="46">
        <f>+'Producción - Nominal'!N15/'Producción - Nominal'!N31*100</f>
        <v>10.966176562176535</v>
      </c>
      <c r="O42" s="46">
        <f>+'Producción - Nominal'!O15/'Producción - Nominal'!O31*100</f>
        <v>10.917079297681591</v>
      </c>
      <c r="P42" s="46">
        <f>+'Producción - Nominal'!P15/'Producción - Nominal'!P31*100</f>
        <v>10.690543338961731</v>
      </c>
      <c r="Q42" s="46">
        <f>+'Producción - Nominal'!Q15/'Producción - Nominal'!Q31*100</f>
        <v>10.522675010998659</v>
      </c>
      <c r="R42" s="46">
        <f>+'Producción - Nominal'!R15/'Producción - Nominal'!R31*100</f>
        <v>10.855585906158737</v>
      </c>
      <c r="S42" s="46">
        <f>+'Producción - Nominal'!S15/'Producción - Nominal'!S31*100</f>
        <v>10.957314917361265</v>
      </c>
      <c r="T42" s="46">
        <f>+'Producción - Nominal'!T15/'Producción - Nominal'!T31*100</f>
        <v>11.118665506348494</v>
      </c>
      <c r="U42" s="46">
        <f>+'Producción - Nominal'!U15/'Producción - Nominal'!U31*100</f>
        <v>9.8132100330715968</v>
      </c>
      <c r="V42" s="46">
        <f>+'Producción - Nominal'!V15/'Producción - Nominal'!V31*100</f>
        <v>9.4859244748745013</v>
      </c>
      <c r="W42" s="46">
        <f>+'Producción - Nominal'!W15/'Producción - Nominal'!W31*100</f>
        <v>9.603758284906295</v>
      </c>
      <c r="X42" s="46">
        <f>+'Producción - Nominal'!X15/'Producción - Nominal'!X31*100</f>
        <v>9.2794098785756667</v>
      </c>
      <c r="Y42" s="46">
        <f>+'Producción - Nominal'!Y15/'Producción - Nominal'!Y31*100</f>
        <v>9.2856372157218949</v>
      </c>
      <c r="Z42" s="46">
        <f>+'Producción - Nominal'!Z15/'Producción - Nominal'!Z31*100</f>
        <v>9.2803073691267564</v>
      </c>
      <c r="AA42" s="46">
        <f>+'Producción - Nominal'!AA15/'Producción - Nominal'!AA31*100</f>
        <v>9.2078550681496036</v>
      </c>
      <c r="AB42" s="46">
        <f>+'Producción - Nominal'!AB15/'Producción - Nominal'!AB31*100</f>
        <v>8.853645592037779</v>
      </c>
      <c r="AC42" s="46">
        <f>+'Producción - Nominal'!AC15/'Producción - Nominal'!AC31*100</f>
        <v>9.2404981851305088</v>
      </c>
      <c r="AD42" s="46">
        <f>+'Producción - Nominal'!AD15/'Producción - Nominal'!AD31*100</f>
        <v>9.2437065994022429</v>
      </c>
      <c r="AE42" s="46">
        <f>+'Producción - Nominal'!AE15/'Producción - Nominal'!AE31*100</f>
        <v>9.0581476102775689</v>
      </c>
      <c r="AF42" s="46">
        <f>+'Producción - Nominal'!AF15/'Producción - Nominal'!AF31*100</f>
        <v>8.7741232649305854</v>
      </c>
      <c r="AG42" s="46">
        <f>+'Producción - Nominal'!AG15/'Producción - Nominal'!AG31*100</f>
        <v>9.4223478258522988</v>
      </c>
      <c r="AH42" s="46">
        <f>+'Producción - Nominal'!AH15/'Producción - Nominal'!AH31*100</f>
        <v>9.7604028191660941</v>
      </c>
      <c r="AI42" s="46">
        <f>+'Producción - Nominal'!AI15/'Producción - Nominal'!AI31*100</f>
        <v>9.6821020561308284</v>
      </c>
      <c r="AJ42" s="46">
        <f>+'Producción - Nominal'!AJ15/'Producción - Nominal'!AJ31*100</f>
        <v>9.5344076042712818</v>
      </c>
      <c r="AK42" s="46">
        <f>+'Producción - Nominal'!AK15/'Producción - Nominal'!AK31*100</f>
        <v>9.4670810926970166</v>
      </c>
      <c r="AL42" s="46">
        <f>+'Producción - Nominal'!AL15/'Producción - Nominal'!AL31*100</f>
        <v>9.2680442847236346</v>
      </c>
    </row>
    <row r="43" spans="1:38" x14ac:dyDescent="0.2">
      <c r="A43" s="9" t="s">
        <v>16</v>
      </c>
      <c r="B43" s="10" t="s">
        <v>17</v>
      </c>
      <c r="C43" s="46">
        <f>+'Producción - Nominal'!C16/'Producción - Nominal'!C31*100</f>
        <v>5.1296515249297547</v>
      </c>
      <c r="D43" s="46">
        <f>+'Producción - Nominal'!D16/'Producción - Nominal'!D31*100</f>
        <v>4.9733604433672554</v>
      </c>
      <c r="E43" s="46">
        <f>+'Producción - Nominal'!E16/'Producción - Nominal'!E31*100</f>
        <v>4.8810009497471212</v>
      </c>
      <c r="F43" s="46">
        <f>+'Producción - Nominal'!F16/'Producción - Nominal'!F31*100</f>
        <v>4.6802033634499214</v>
      </c>
      <c r="G43" s="46">
        <f>+'Producción - Nominal'!G16/'Producción - Nominal'!G31*100</f>
        <v>4.4658653138346311</v>
      </c>
      <c r="H43" s="46">
        <f>+'Producción - Nominal'!H16/'Producción - Nominal'!H31*100</f>
        <v>4.1472416008772095</v>
      </c>
      <c r="I43" s="46">
        <f>+'Producción - Nominal'!I16/'Producción - Nominal'!I31*100</f>
        <v>3.9676003503222992</v>
      </c>
      <c r="J43" s="46">
        <f>+'Producción - Nominal'!J16/'Producción - Nominal'!J31*100</f>
        <v>3.5133365768759162</v>
      </c>
      <c r="K43" s="46">
        <f>+'Producción - Nominal'!K16/'Producción - Nominal'!K31*100</f>
        <v>3.343588079790333</v>
      </c>
      <c r="L43" s="46">
        <f>+'Producción - Nominal'!L16/'Producción - Nominal'!L31*100</f>
        <v>3.6167608526942181</v>
      </c>
      <c r="M43" s="46">
        <f>+'Producción - Nominal'!M16/'Producción - Nominal'!M31*100</f>
        <v>3.6989303175884913</v>
      </c>
      <c r="N43" s="46">
        <f>+'Producción - Nominal'!N16/'Producción - Nominal'!N31*100</f>
        <v>3.8507787432406499</v>
      </c>
      <c r="O43" s="46">
        <f>+'Producción - Nominal'!O16/'Producción - Nominal'!O31*100</f>
        <v>4.032606456038561</v>
      </c>
      <c r="P43" s="46">
        <f>+'Producción - Nominal'!P16/'Producción - Nominal'!P31*100</f>
        <v>4.0401568072617264</v>
      </c>
      <c r="Q43" s="46">
        <f>+'Producción - Nominal'!Q16/'Producción - Nominal'!Q31*100</f>
        <v>4.1257680549871019</v>
      </c>
      <c r="R43" s="46">
        <f>+'Producción - Nominal'!R16/'Producción - Nominal'!R31*100</f>
        <v>4.0829769053078895</v>
      </c>
      <c r="S43" s="46">
        <f>+'Producción - Nominal'!S16/'Producción - Nominal'!S31*100</f>
        <v>4.0368819296352036</v>
      </c>
      <c r="T43" s="46">
        <f>+'Producción - Nominal'!T16/'Producción - Nominal'!T31*100</f>
        <v>3.9334674805198171</v>
      </c>
      <c r="U43" s="46">
        <f>+'Producción - Nominal'!U16/'Producción - Nominal'!U31*100</f>
        <v>3.5578429897678046</v>
      </c>
      <c r="V43" s="46">
        <f>+'Producción - Nominal'!V16/'Producción - Nominal'!V31*100</f>
        <v>3.6166507408533124</v>
      </c>
      <c r="W43" s="46">
        <f>+'Producción - Nominal'!W16/'Producción - Nominal'!W31*100</f>
        <v>3.7723373630048345</v>
      </c>
      <c r="X43" s="46">
        <f>+'Producción - Nominal'!X16/'Producción - Nominal'!X31*100</f>
        <v>3.8782163059052812</v>
      </c>
      <c r="Y43" s="46">
        <f>+'Producción - Nominal'!Y16/'Producción - Nominal'!Y31*100</f>
        <v>3.8467979823336731</v>
      </c>
      <c r="Z43" s="46">
        <f>+'Producción - Nominal'!Z16/'Producción - Nominal'!Z31*100</f>
        <v>3.9997185110532198</v>
      </c>
      <c r="AA43" s="46">
        <f>+'Producción - Nominal'!AA16/'Producción - Nominal'!AA31*100</f>
        <v>4.3049628623830216</v>
      </c>
      <c r="AB43" s="46">
        <f>+'Producción - Nominal'!AB16/'Producción - Nominal'!AB31*100</f>
        <v>4.3395942271430652</v>
      </c>
      <c r="AC43" s="46">
        <f>+'Producción - Nominal'!AC16/'Producción - Nominal'!AC31*100</f>
        <v>4.4840640186451406</v>
      </c>
      <c r="AD43" s="46">
        <f>+'Producción - Nominal'!AD16/'Producción - Nominal'!AD31*100</f>
        <v>4.5712561988515263</v>
      </c>
      <c r="AE43" s="46">
        <f>+'Producción - Nominal'!AE16/'Producción - Nominal'!AE31*100</f>
        <v>4.4386730507782248</v>
      </c>
      <c r="AF43" s="46">
        <f>+'Producción - Nominal'!AF16/'Producción - Nominal'!AF31*100</f>
        <v>3.8157137988781962</v>
      </c>
      <c r="AG43" s="46">
        <f>+'Producción - Nominal'!AG16/'Producción - Nominal'!AG31*100</f>
        <v>3.9289310610253114</v>
      </c>
      <c r="AH43" s="46">
        <f>+'Producción - Nominal'!AH16/'Producción - Nominal'!AH31*100</f>
        <v>4.2142878645078836</v>
      </c>
      <c r="AI43" s="46">
        <f>+'Producción - Nominal'!AI16/'Producción - Nominal'!AI31*100</f>
        <v>4.406318927782273</v>
      </c>
      <c r="AJ43" s="46">
        <f>+'Producción - Nominal'!AJ16/'Producción - Nominal'!AJ31*100</f>
        <v>4.5255051447566483</v>
      </c>
      <c r="AK43" s="46">
        <f>+'Producción - Nominal'!AK16/'Producción - Nominal'!AK31*100</f>
        <v>4.5359454227921949</v>
      </c>
      <c r="AL43" s="46">
        <f>+'Producción - Nominal'!AL16/'Producción - Nominal'!AL31*100</f>
        <v>4.7180997359412586</v>
      </c>
    </row>
    <row r="44" spans="1:38" x14ac:dyDescent="0.2">
      <c r="A44" s="9" t="s">
        <v>18</v>
      </c>
      <c r="B44" s="10" t="s">
        <v>19</v>
      </c>
      <c r="C44" s="46">
        <f>+'Producción - Nominal'!C17/'Producción - Nominal'!C31*100</f>
        <v>3.5006226454458207</v>
      </c>
      <c r="D44" s="46">
        <f>+'Producción - Nominal'!D17/'Producción - Nominal'!D31*100</f>
        <v>3.5048968592272813</v>
      </c>
      <c r="E44" s="46">
        <f>+'Producción - Nominal'!E17/'Producción - Nominal'!E31*100</f>
        <v>3.7727857015995125</v>
      </c>
      <c r="F44" s="46">
        <f>+'Producción - Nominal'!F17/'Producción - Nominal'!F31*100</f>
        <v>3.4462946839119137</v>
      </c>
      <c r="G44" s="46">
        <f>+'Producción - Nominal'!G17/'Producción - Nominal'!G31*100</f>
        <v>3.1622113689017648</v>
      </c>
      <c r="H44" s="46">
        <f>+'Producción - Nominal'!H17/'Producción - Nominal'!H31*100</f>
        <v>3.222408659347098</v>
      </c>
      <c r="I44" s="46">
        <f>+'Producción - Nominal'!I17/'Producción - Nominal'!I31*100</f>
        <v>2.9835709844640137</v>
      </c>
      <c r="J44" s="46">
        <f>+'Producción - Nominal'!J17/'Producción - Nominal'!J31*100</f>
        <v>2.9550550011882075</v>
      </c>
      <c r="K44" s="46">
        <f>+'Producción - Nominal'!K17/'Producción - Nominal'!K31*100</f>
        <v>3.0025884121392159</v>
      </c>
      <c r="L44" s="46">
        <f>+'Producción - Nominal'!L17/'Producción - Nominal'!L31*100</f>
        <v>3.1976867059008498</v>
      </c>
      <c r="M44" s="46">
        <f>+'Producción - Nominal'!M17/'Producción - Nominal'!M31*100</f>
        <v>3.2807682914779868</v>
      </c>
      <c r="N44" s="46">
        <f>+'Producción - Nominal'!N17/'Producción - Nominal'!N31*100</f>
        <v>3.1353296501476757</v>
      </c>
      <c r="O44" s="46">
        <f>+'Producción - Nominal'!O17/'Producción - Nominal'!O31*100</f>
        <v>3.1933614713432972</v>
      </c>
      <c r="P44" s="46">
        <f>+'Producción - Nominal'!P17/'Producción - Nominal'!P31*100</f>
        <v>3.2125823513581362</v>
      </c>
      <c r="Q44" s="46">
        <f>+'Producción - Nominal'!Q17/'Producción - Nominal'!Q31*100</f>
        <v>3.3249184402374135</v>
      </c>
      <c r="R44" s="46">
        <f>+'Producción - Nominal'!R17/'Producción - Nominal'!R31*100</f>
        <v>3.1497436404275438</v>
      </c>
      <c r="S44" s="46">
        <f>+'Producción - Nominal'!S17/'Producción - Nominal'!S31*100</f>
        <v>3.1070684563391358</v>
      </c>
      <c r="T44" s="46">
        <f>+'Producción - Nominal'!T17/'Producción - Nominal'!T31*100</f>
        <v>3.1119797989438762</v>
      </c>
      <c r="U44" s="46">
        <f>+'Producción - Nominal'!U17/'Producción - Nominal'!U31*100</f>
        <v>2.7966534059874695</v>
      </c>
      <c r="V44" s="46">
        <f>+'Producción - Nominal'!V17/'Producción - Nominal'!V31*100</f>
        <v>2.8888808486768958</v>
      </c>
      <c r="W44" s="46">
        <f>+'Producción - Nominal'!W17/'Producción - Nominal'!W31*100</f>
        <v>2.8279348700225193</v>
      </c>
      <c r="X44" s="46">
        <f>+'Producción - Nominal'!X17/'Producción - Nominal'!X31*100</f>
        <v>2.8270584455815078</v>
      </c>
      <c r="Y44" s="46">
        <f>+'Producción - Nominal'!Y17/'Producción - Nominal'!Y31*100</f>
        <v>2.9401592219259327</v>
      </c>
      <c r="Z44" s="46">
        <f>+'Producción - Nominal'!Z17/'Producción - Nominal'!Z31*100</f>
        <v>3.0423849829964165</v>
      </c>
      <c r="AA44" s="46">
        <f>+'Producción - Nominal'!AA17/'Producción - Nominal'!AA31*100</f>
        <v>3.1825515254756702</v>
      </c>
      <c r="AB44" s="46">
        <f>+'Producción - Nominal'!AB17/'Producción - Nominal'!AB31*100</f>
        <v>3.3831026076791475</v>
      </c>
      <c r="AC44" s="46">
        <f>+'Producción - Nominal'!AC17/'Producción - Nominal'!AC31*100</f>
        <v>3.3482151179954087</v>
      </c>
      <c r="AD44" s="46">
        <f>+'Producción - Nominal'!AD17/'Producción - Nominal'!AD31*100</f>
        <v>3.3400667555231389</v>
      </c>
      <c r="AE44" s="46">
        <f>+'Producción - Nominal'!AE17/'Producción - Nominal'!AE31*100</f>
        <v>3.4021121529467035</v>
      </c>
      <c r="AF44" s="46">
        <f>+'Producción - Nominal'!AF17/'Producción - Nominal'!AF31*100</f>
        <v>2.3157460268880867</v>
      </c>
      <c r="AG44" s="46">
        <f>+'Producción - Nominal'!AG17/'Producción - Nominal'!AG31*100</f>
        <v>2.3726345439891805</v>
      </c>
      <c r="AH44" s="46">
        <f>+'Producción - Nominal'!AH17/'Producción - Nominal'!AH31*100</f>
        <v>2.6034256705868382</v>
      </c>
      <c r="AI44" s="46">
        <f>+'Producción - Nominal'!AI17/'Producción - Nominal'!AI31*100</f>
        <v>2.751798764040748</v>
      </c>
      <c r="AJ44" s="46">
        <f>+'Producción - Nominal'!AJ17/'Producción - Nominal'!AJ31*100</f>
        <v>2.8080598057819919</v>
      </c>
      <c r="AK44" s="46">
        <f>+'Producción - Nominal'!AK17/'Producción - Nominal'!AK31*100</f>
        <v>2.7236634211409299</v>
      </c>
      <c r="AL44" s="46">
        <f>+'Producción - Nominal'!AL17/'Producción - Nominal'!AL31*100</f>
        <v>2.7063948860062501</v>
      </c>
    </row>
    <row r="45" spans="1:38" x14ac:dyDescent="0.2">
      <c r="A45" s="9" t="s">
        <v>20</v>
      </c>
      <c r="B45" s="10" t="s">
        <v>21</v>
      </c>
      <c r="C45" s="46">
        <f>+'Producción - Nominal'!C18/'Producción - Nominal'!C31*100</f>
        <v>2.2154282824299862</v>
      </c>
      <c r="D45" s="46">
        <f>+'Producción - Nominal'!D18/'Producción - Nominal'!D31*100</f>
        <v>2.0699629690539099</v>
      </c>
      <c r="E45" s="46">
        <f>+'Producción - Nominal'!E18/'Producción - Nominal'!E31*100</f>
        <v>2.1015999305736845</v>
      </c>
      <c r="F45" s="46">
        <f>+'Producción - Nominal'!F18/'Producción - Nominal'!F31*100</f>
        <v>2.0216036348302304</v>
      </c>
      <c r="G45" s="46">
        <f>+'Producción - Nominal'!G18/'Producción - Nominal'!G31*100</f>
        <v>2.026551607585239</v>
      </c>
      <c r="H45" s="46">
        <f>+'Producción - Nominal'!H18/'Producción - Nominal'!H31*100</f>
        <v>2.1270511375360548</v>
      </c>
      <c r="I45" s="46">
        <f>+'Producción - Nominal'!I18/'Producción - Nominal'!I31*100</f>
        <v>2.1258593196166129</v>
      </c>
      <c r="J45" s="46">
        <f>+'Producción - Nominal'!J18/'Producción - Nominal'!J31*100</f>
        <v>2.0515153866252391</v>
      </c>
      <c r="K45" s="46">
        <f>+'Producción - Nominal'!K18/'Producción - Nominal'!K31*100</f>
        <v>1.9053511007873323</v>
      </c>
      <c r="L45" s="46">
        <f>+'Producción - Nominal'!L18/'Producción - Nominal'!L31*100</f>
        <v>2.0202763043097689</v>
      </c>
      <c r="M45" s="46">
        <f>+'Producción - Nominal'!M18/'Producción - Nominal'!M31*100</f>
        <v>2.1950724506014501</v>
      </c>
      <c r="N45" s="46">
        <f>+'Producción - Nominal'!N18/'Producción - Nominal'!N31*100</f>
        <v>2.4122329638191</v>
      </c>
      <c r="O45" s="46">
        <f>+'Producción - Nominal'!O18/'Producción - Nominal'!O31*100</f>
        <v>2.5766651220519474</v>
      </c>
      <c r="P45" s="46">
        <f>+'Producción - Nominal'!P18/'Producción - Nominal'!P31*100</f>
        <v>2.7008657241422878</v>
      </c>
      <c r="Q45" s="46">
        <f>+'Producción - Nominal'!Q18/'Producción - Nominal'!Q31*100</f>
        <v>2.8023698936690535</v>
      </c>
      <c r="R45" s="46">
        <f>+'Producción - Nominal'!R18/'Producción - Nominal'!R31*100</f>
        <v>3.0261871892992223</v>
      </c>
      <c r="S45" s="46">
        <f>+'Producción - Nominal'!S18/'Producción - Nominal'!S31*100</f>
        <v>2.9765403743166279</v>
      </c>
      <c r="T45" s="46">
        <f>+'Producción - Nominal'!T18/'Producción - Nominal'!T31*100</f>
        <v>3.0083123229133291</v>
      </c>
      <c r="U45" s="46">
        <f>+'Producción - Nominal'!U18/'Producción - Nominal'!U31*100</f>
        <v>3.0851535305196562</v>
      </c>
      <c r="V45" s="46">
        <f>+'Producción - Nominal'!V18/'Producción - Nominal'!V31*100</f>
        <v>3.3342717502361583</v>
      </c>
      <c r="W45" s="46">
        <f>+'Producción - Nominal'!W18/'Producción - Nominal'!W31*100</f>
        <v>3.4507639402341188</v>
      </c>
      <c r="X45" s="46">
        <f>+'Producción - Nominal'!X18/'Producción - Nominal'!X31*100</f>
        <v>3.4520148118308156</v>
      </c>
      <c r="Y45" s="46">
        <f>+'Producción - Nominal'!Y18/'Producción - Nominal'!Y31*100</f>
        <v>3.5517209090660065</v>
      </c>
      <c r="Z45" s="46">
        <f>+'Producción - Nominal'!Z18/'Producción - Nominal'!Z31*100</f>
        <v>3.9357152550462153</v>
      </c>
      <c r="AA45" s="46">
        <f>+'Producción - Nominal'!AA18/'Producción - Nominal'!AA31*100</f>
        <v>4.0880476395612959</v>
      </c>
      <c r="AB45" s="46">
        <f>+'Producción - Nominal'!AB18/'Producción - Nominal'!AB31*100</f>
        <v>4.1215416137073735</v>
      </c>
      <c r="AC45" s="46">
        <f>+'Producción - Nominal'!AC18/'Producción - Nominal'!AC31*100</f>
        <v>4.5146450618834306</v>
      </c>
      <c r="AD45" s="46">
        <f>+'Producción - Nominal'!AD18/'Producción - Nominal'!AD31*100</f>
        <v>4.3530415459036709</v>
      </c>
      <c r="AE45" s="46">
        <f>+'Producción - Nominal'!AE18/'Producción - Nominal'!AE31*100</f>
        <v>4.4091386266421919</v>
      </c>
      <c r="AF45" s="46">
        <f>+'Producción - Nominal'!AF18/'Producción - Nominal'!AF31*100</f>
        <v>4.627432200252489</v>
      </c>
      <c r="AG45" s="46">
        <f>+'Producción - Nominal'!AG18/'Producción - Nominal'!AG31*100</f>
        <v>4.6406418042108228</v>
      </c>
      <c r="AH45" s="46">
        <f>+'Producción - Nominal'!AH18/'Producción - Nominal'!AH31*100</f>
        <v>5.0655648830127351</v>
      </c>
      <c r="AI45" s="46">
        <f>+'Producción - Nominal'!AI18/'Producción - Nominal'!AI31*100</f>
        <v>5.1007499026432841</v>
      </c>
      <c r="AJ45" s="46">
        <f>+'Producción - Nominal'!AJ18/'Producción - Nominal'!AJ31*100</f>
        <v>5.23680791295953</v>
      </c>
      <c r="AK45" s="46">
        <f>+'Producción - Nominal'!AK18/'Producción - Nominal'!AK31*100</f>
        <v>5.3276226999856915</v>
      </c>
      <c r="AL45" s="46">
        <f>+'Producción - Nominal'!AL18/'Producción - Nominal'!AL31*100</f>
        <v>5.4346564735798459</v>
      </c>
    </row>
    <row r="46" spans="1:38" x14ac:dyDescent="0.2">
      <c r="A46" s="9" t="s">
        <v>22</v>
      </c>
      <c r="B46" s="10" t="s">
        <v>23</v>
      </c>
      <c r="C46" s="46">
        <f>+'Producción - Nominal'!C19/'Producción - Nominal'!C31*100</f>
        <v>3.4747232697867809</v>
      </c>
      <c r="D46" s="46">
        <f>+'Producción - Nominal'!D19/'Producción - Nominal'!D31*100</f>
        <v>3.5306662972736595</v>
      </c>
      <c r="E46" s="46">
        <f>+'Producción - Nominal'!E19/'Producción - Nominal'!E31*100</f>
        <v>3.9934017185227906</v>
      </c>
      <c r="F46" s="46">
        <f>+'Producción - Nominal'!F19/'Producción - Nominal'!F31*100</f>
        <v>4.1364519920928426</v>
      </c>
      <c r="G46" s="46">
        <f>+'Producción - Nominal'!G19/'Producción - Nominal'!G31*100</f>
        <v>4.2158469403950507</v>
      </c>
      <c r="H46" s="46">
        <f>+'Producción - Nominal'!H19/'Producción - Nominal'!H31*100</f>
        <v>3.7403739380065679</v>
      </c>
      <c r="I46" s="46">
        <f>+'Producción - Nominal'!I19/'Producción - Nominal'!I31*100</f>
        <v>3.4845279430037706</v>
      </c>
      <c r="J46" s="46">
        <f>+'Producción - Nominal'!J19/'Producción - Nominal'!J31*100</f>
        <v>3.4170436447915007</v>
      </c>
      <c r="K46" s="46">
        <f>+'Producción - Nominal'!K19/'Producción - Nominal'!K31*100</f>
        <v>3.6664025922104959</v>
      </c>
      <c r="L46" s="46">
        <f>+'Producción - Nominal'!L19/'Producción - Nominal'!L31*100</f>
        <v>4.2155969351182705</v>
      </c>
      <c r="M46" s="46">
        <f>+'Producción - Nominal'!M19/'Producción - Nominal'!M31*100</f>
        <v>4.204472103999719</v>
      </c>
      <c r="N46" s="46">
        <f>+'Producción - Nominal'!N19/'Producción - Nominal'!N31*100</f>
        <v>4.2957337588728182</v>
      </c>
      <c r="O46" s="46">
        <f>+'Producción - Nominal'!O19/'Producción - Nominal'!O31*100</f>
        <v>4.4624052869362991</v>
      </c>
      <c r="P46" s="46">
        <f>+'Producción - Nominal'!P19/'Producción - Nominal'!P31*100</f>
        <v>4.2748430497753853</v>
      </c>
      <c r="Q46" s="46">
        <f>+'Producción - Nominal'!Q19/'Producción - Nominal'!Q31*100</f>
        <v>4.6033755347805378</v>
      </c>
      <c r="R46" s="46">
        <f>+'Producción - Nominal'!R19/'Producción - Nominal'!R31*100</f>
        <v>4.6595816660547653</v>
      </c>
      <c r="S46" s="46">
        <f>+'Producción - Nominal'!S19/'Producción - Nominal'!S31*100</f>
        <v>4.5838457968697934</v>
      </c>
      <c r="T46" s="46">
        <f>+'Producción - Nominal'!T19/'Producción - Nominal'!T31*100</f>
        <v>4.7954790800478078</v>
      </c>
      <c r="U46" s="46">
        <f>+'Producción - Nominal'!U19/'Producción - Nominal'!U31*100</f>
        <v>5.2144362479454438</v>
      </c>
      <c r="V46" s="46">
        <f>+'Producción - Nominal'!V19/'Producción - Nominal'!V31*100</f>
        <v>4.7742855914392752</v>
      </c>
      <c r="W46" s="46">
        <f>+'Producción - Nominal'!W19/'Producción - Nominal'!W31*100</f>
        <v>4.7588541728170624</v>
      </c>
      <c r="X46" s="46">
        <f>+'Producción - Nominal'!X19/'Producción - Nominal'!X31*100</f>
        <v>5.0136136877322528</v>
      </c>
      <c r="Y46" s="46">
        <f>+'Producción - Nominal'!Y19/'Producción - Nominal'!Y31*100</f>
        <v>4.9731897555804814</v>
      </c>
      <c r="Z46" s="46">
        <f>+'Producción - Nominal'!Z19/'Producción - Nominal'!Z31*100</f>
        <v>5.1838107341841075</v>
      </c>
      <c r="AA46" s="46">
        <f>+'Producción - Nominal'!AA19/'Producción - Nominal'!AA31*100</f>
        <v>5.2253529457763079</v>
      </c>
      <c r="AB46" s="46">
        <f>+'Producción - Nominal'!AB19/'Producción - Nominal'!AB31*100</f>
        <v>5.4550846175081231</v>
      </c>
      <c r="AC46" s="46">
        <f>+'Producción - Nominal'!AC19/'Producción - Nominal'!AC31*100</f>
        <v>5.6018537090721621</v>
      </c>
      <c r="AD46" s="46">
        <f>+'Producción - Nominal'!AD19/'Producción - Nominal'!AD31*100</f>
        <v>5.5192784016727492</v>
      </c>
      <c r="AE46" s="46">
        <f>+'Producción - Nominal'!AE19/'Producción - Nominal'!AE31*100</f>
        <v>5.4993395585159561</v>
      </c>
      <c r="AF46" s="46">
        <f>+'Producción - Nominal'!AF19/'Producción - Nominal'!AF31*100</f>
        <v>5.7258007852189623</v>
      </c>
      <c r="AG46" s="46">
        <f>+'Producción - Nominal'!AG19/'Producción - Nominal'!AG31*100</f>
        <v>5.3777905627520513</v>
      </c>
      <c r="AH46" s="46">
        <f>+'Producción - Nominal'!AH19/'Producción - Nominal'!AH31*100</f>
        <v>5.3427859639026121</v>
      </c>
      <c r="AI46" s="46">
        <f>+'Producción - Nominal'!AI19/'Producción - Nominal'!AI31*100</f>
        <v>5.1398553043441533</v>
      </c>
      <c r="AJ46" s="46">
        <f>+'Producción - Nominal'!AJ19/'Producción - Nominal'!AJ31*100</f>
        <v>5.1156351955392791</v>
      </c>
      <c r="AK46" s="46">
        <f>+'Producción - Nominal'!AK19/'Producción - Nominal'!AK31*100</f>
        <v>5.1890624900391487</v>
      </c>
      <c r="AL46" s="46">
        <f>+'Producción - Nominal'!AL19/'Producción - Nominal'!AL31*100</f>
        <v>5.2402868000693283</v>
      </c>
    </row>
    <row r="47" spans="1:38" x14ac:dyDescent="0.2">
      <c r="A47" s="9" t="s">
        <v>24</v>
      </c>
      <c r="B47" s="10" t="s">
        <v>25</v>
      </c>
      <c r="C47" s="46">
        <f>+'Producción - Nominal'!C20/'Producción - Nominal'!C31*100</f>
        <v>6.0951046309609636</v>
      </c>
      <c r="D47" s="46">
        <f>+'Producción - Nominal'!D20/'Producción - Nominal'!D31*100</f>
        <v>5.8928336754176875</v>
      </c>
      <c r="E47" s="46">
        <f>+'Producción - Nominal'!E20/'Producción - Nominal'!E31*100</f>
        <v>6.0913102050911654</v>
      </c>
      <c r="F47" s="46">
        <f>+'Producción - Nominal'!F20/'Producción - Nominal'!F31*100</f>
        <v>6.3232297240127622</v>
      </c>
      <c r="G47" s="46">
        <f>+'Producción - Nominal'!G20/'Producción - Nominal'!G31*100</f>
        <v>6.4934349566242444</v>
      </c>
      <c r="H47" s="46">
        <f>+'Producción - Nominal'!H20/'Producción - Nominal'!H31*100</f>
        <v>7.3379776812759294</v>
      </c>
      <c r="I47" s="46">
        <f>+'Producción - Nominal'!I20/'Producción - Nominal'!I31*100</f>
        <v>7.9479264430970735</v>
      </c>
      <c r="J47" s="46">
        <f>+'Producción - Nominal'!J20/'Producción - Nominal'!J31*100</f>
        <v>8.3399683599908432</v>
      </c>
      <c r="K47" s="46">
        <f>+'Producción - Nominal'!K20/'Producción - Nominal'!K31*100</f>
        <v>8.9434791550044128</v>
      </c>
      <c r="L47" s="46">
        <f>+'Producción - Nominal'!L20/'Producción - Nominal'!L31*100</f>
        <v>8.749421861772861</v>
      </c>
      <c r="M47" s="46">
        <f>+'Producción - Nominal'!M20/'Producción - Nominal'!M31*100</f>
        <v>8.6232847272596231</v>
      </c>
      <c r="N47" s="46">
        <f>+'Producción - Nominal'!N20/'Producción - Nominal'!N31*100</f>
        <v>8.5155558811437544</v>
      </c>
      <c r="O47" s="46">
        <f>+'Producción - Nominal'!O20/'Producción - Nominal'!O31*100</f>
        <v>8.4813563281677684</v>
      </c>
      <c r="P47" s="46">
        <f>+'Producción - Nominal'!P20/'Producción - Nominal'!P31*100</f>
        <v>8.4724637612992826</v>
      </c>
      <c r="Q47" s="46">
        <f>+'Producción - Nominal'!Q20/'Producción - Nominal'!Q31*100</f>
        <v>8.6169452111398019</v>
      </c>
      <c r="R47" s="46">
        <f>+'Producción - Nominal'!R20/'Producción - Nominal'!R31*100</f>
        <v>8.6291125402216142</v>
      </c>
      <c r="S47" s="46">
        <f>+'Producción - Nominal'!S20/'Producción - Nominal'!S31*100</f>
        <v>8.2801496845726916</v>
      </c>
      <c r="T47" s="46">
        <f>+'Producción - Nominal'!T20/'Producción - Nominal'!T31*100</f>
        <v>8.1869733824035293</v>
      </c>
      <c r="U47" s="46">
        <f>+'Producción - Nominal'!U20/'Producción - Nominal'!U31*100</f>
        <v>8.3249101218192951</v>
      </c>
      <c r="V47" s="46">
        <f>+'Producción - Nominal'!V20/'Producción - Nominal'!V31*100</f>
        <v>8.3338457357489126</v>
      </c>
      <c r="W47" s="46">
        <f>+'Producción - Nominal'!W20/'Producción - Nominal'!W31*100</f>
        <v>8.5171616318572223</v>
      </c>
      <c r="X47" s="46">
        <f>+'Producción - Nominal'!X20/'Producción - Nominal'!X31*100</f>
        <v>9.0948149432633887</v>
      </c>
      <c r="Y47" s="46">
        <f>+'Producción - Nominal'!Y20/'Producción - Nominal'!Y31*100</f>
        <v>8.998036543790116</v>
      </c>
      <c r="Z47" s="46">
        <f>+'Producción - Nominal'!Z20/'Producción - Nominal'!Z31*100</f>
        <v>8.5848323159002238</v>
      </c>
      <c r="AA47" s="46">
        <f>+'Producción - Nominal'!AA20/'Producción - Nominal'!AA31*100</f>
        <v>8.3780069370036436</v>
      </c>
      <c r="AB47" s="46">
        <f>+'Producción - Nominal'!AB20/'Producción - Nominal'!AB31*100</f>
        <v>8.2863073003005105</v>
      </c>
      <c r="AC47" s="46">
        <f>+'Producción - Nominal'!AC20/'Producción - Nominal'!AC31*100</f>
        <v>8.2067027776869228</v>
      </c>
      <c r="AD47" s="46">
        <f>+'Producción - Nominal'!AD20/'Producción - Nominal'!AD31*100</f>
        <v>8.1403353587763103</v>
      </c>
      <c r="AE47" s="46">
        <f>+'Producción - Nominal'!AE20/'Producción - Nominal'!AE31*100</f>
        <v>7.9122413767803224</v>
      </c>
      <c r="AF47" s="46">
        <f>+'Producción - Nominal'!AF20/'Producción - Nominal'!AF31*100</f>
        <v>8.0938381505179748</v>
      </c>
      <c r="AG47" s="46">
        <f>+'Producción - Nominal'!AG20/'Producción - Nominal'!AG31*100</f>
        <v>7.6253334854625114</v>
      </c>
      <c r="AH47" s="46">
        <f>+'Producción - Nominal'!AH20/'Producción - Nominal'!AH31*100</f>
        <v>7.2525752242385071</v>
      </c>
      <c r="AI47" s="46">
        <f>+'Producción - Nominal'!AI20/'Producción - Nominal'!AI31*100</f>
        <v>7.5093232455099068</v>
      </c>
      <c r="AJ47" s="46">
        <f>+'Producción - Nominal'!AJ20/'Producción - Nominal'!AJ31*100</f>
        <v>7.8717046724375725</v>
      </c>
      <c r="AK47" s="46">
        <f>+'Producción - Nominal'!AK20/'Producción - Nominal'!AK31*100</f>
        <v>8.0357857909078199</v>
      </c>
      <c r="AL47" s="46">
        <f>+'Producción - Nominal'!AL20/'Producción - Nominal'!AL31*100</f>
        <v>8.2640583969194168</v>
      </c>
    </row>
    <row r="48" spans="1:38" x14ac:dyDescent="0.2">
      <c r="A48" s="9" t="s">
        <v>26</v>
      </c>
      <c r="B48" s="10" t="s">
        <v>27</v>
      </c>
      <c r="C48" s="46">
        <f>+'Producción - Nominal'!C21/'Producción - Nominal'!C31*100</f>
        <v>2.5091765204602425</v>
      </c>
      <c r="D48" s="46">
        <f>+'Producción - Nominal'!D21/'Producción - Nominal'!D31*100</f>
        <v>2.4023359881834612</v>
      </c>
      <c r="E48" s="46">
        <f>+'Producción - Nominal'!E21/'Producción - Nominal'!E31*100</f>
        <v>2.3624096031222992</v>
      </c>
      <c r="F48" s="46">
        <f>+'Producción - Nominal'!F21/'Producción - Nominal'!F31*100</f>
        <v>2.5833058800642088</v>
      </c>
      <c r="G48" s="46">
        <f>+'Producción - Nominal'!G21/'Producción - Nominal'!G31*100</f>
        <v>2.5596340662278476</v>
      </c>
      <c r="H48" s="46">
        <f>+'Producción - Nominal'!H21/'Producción - Nominal'!H31*100</f>
        <v>2.6853856069426296</v>
      </c>
      <c r="I48" s="46">
        <f>+'Producción - Nominal'!I21/'Producción - Nominal'!I31*100</f>
        <v>2.6464384704807862</v>
      </c>
      <c r="J48" s="46">
        <f>+'Producción - Nominal'!J21/'Producción - Nominal'!J31*100</f>
        <v>2.8422020674407613</v>
      </c>
      <c r="K48" s="46">
        <f>+'Producción - Nominal'!K21/'Producción - Nominal'!K31*100</f>
        <v>2.7625583307442567</v>
      </c>
      <c r="L48" s="46">
        <f>+'Producción - Nominal'!L21/'Producción - Nominal'!L31*100</f>
        <v>3.1084881755527949</v>
      </c>
      <c r="M48" s="46">
        <f>+'Producción - Nominal'!M21/'Producción - Nominal'!M31*100</f>
        <v>3.4157568865914527</v>
      </c>
      <c r="N48" s="46">
        <f>+'Producción - Nominal'!N21/'Producción - Nominal'!N31*100</f>
        <v>3.5044508766460285</v>
      </c>
      <c r="O48" s="46">
        <f>+'Producción - Nominal'!O21/'Producción - Nominal'!O31*100</f>
        <v>3.500846779039072</v>
      </c>
      <c r="P48" s="46">
        <f>+'Producción - Nominal'!P21/'Producción - Nominal'!P31*100</f>
        <v>3.6134717483940655</v>
      </c>
      <c r="Q48" s="46">
        <f>+'Producción - Nominal'!Q21/'Producción - Nominal'!Q31*100</f>
        <v>3.7890143690934206</v>
      </c>
      <c r="R48" s="46">
        <f>+'Producción - Nominal'!R21/'Producción - Nominal'!R31*100</f>
        <v>3.9397878227322018</v>
      </c>
      <c r="S48" s="46">
        <f>+'Producción - Nominal'!S21/'Producción - Nominal'!S31*100</f>
        <v>4.0998067845740591</v>
      </c>
      <c r="T48" s="46">
        <f>+'Producción - Nominal'!T21/'Producción - Nominal'!T31*100</f>
        <v>4.2174445568939802</v>
      </c>
      <c r="U48" s="46">
        <f>+'Producción - Nominal'!U21/'Producción - Nominal'!U31*100</f>
        <v>4.5376710639380393</v>
      </c>
      <c r="V48" s="46">
        <f>+'Producción - Nominal'!V21/'Producción - Nominal'!V31*100</f>
        <v>4.4978242158119377</v>
      </c>
      <c r="W48" s="46">
        <f>+'Producción - Nominal'!W21/'Producción - Nominal'!W31*100</f>
        <v>4.5442446579167335</v>
      </c>
      <c r="X48" s="46">
        <f>+'Producción - Nominal'!X21/'Producción - Nominal'!X31*100</f>
        <v>4.8142782165798321</v>
      </c>
      <c r="Y48" s="46">
        <f>+'Producción - Nominal'!Y21/'Producción - Nominal'!Y31*100</f>
        <v>4.8759806764021185</v>
      </c>
      <c r="Z48" s="46">
        <f>+'Producción - Nominal'!Z21/'Producción - Nominal'!Z31*100</f>
        <v>5.4219479009266145</v>
      </c>
      <c r="AA48" s="46">
        <f>+'Producción - Nominal'!AA21/'Producción - Nominal'!AA31*100</f>
        <v>6.1255082934653116</v>
      </c>
      <c r="AB48" s="46">
        <f>+'Producción - Nominal'!AB21/'Producción - Nominal'!AB31*100</f>
        <v>6.5451397788896495</v>
      </c>
      <c r="AC48" s="46">
        <f>+'Producción - Nominal'!AC21/'Producción - Nominal'!AC31*100</f>
        <v>6.349880769191631</v>
      </c>
      <c r="AD48" s="46">
        <f>+'Producción - Nominal'!AD21/'Producción - Nominal'!AD31*100</f>
        <v>6.9062033489228138</v>
      </c>
      <c r="AE48" s="46">
        <f>+'Producción - Nominal'!AE21/'Producción - Nominal'!AE31*100</f>
        <v>7.4584840098546685</v>
      </c>
      <c r="AF48" s="46">
        <f>+'Producción - Nominal'!AF21/'Producción - Nominal'!AF31*100</f>
        <v>8.202625878916681</v>
      </c>
      <c r="AG48" s="46">
        <f>+'Producción - Nominal'!AG21/'Producción - Nominal'!AG31*100</f>
        <v>8.1272113277032272</v>
      </c>
      <c r="AH48" s="46">
        <f>+'Producción - Nominal'!AH21/'Producción - Nominal'!AH31*100</f>
        <v>8.2998173765008243</v>
      </c>
      <c r="AI48" s="46">
        <f>+'Producción - Nominal'!AI21/'Producción - Nominal'!AI31*100</f>
        <v>8.8849276154356129</v>
      </c>
      <c r="AJ48" s="46">
        <f>+'Producción - Nominal'!AJ21/'Producción - Nominal'!AJ31*100</f>
        <v>9.3093042006491178</v>
      </c>
      <c r="AK48" s="46">
        <f>+'Producción - Nominal'!AK21/'Producción - Nominal'!AK31*100</f>
        <v>9.6267854993560196</v>
      </c>
      <c r="AL48" s="46">
        <f>+'Producción - Nominal'!AL21/'Producción - Nominal'!AL31*100</f>
        <v>9.9961071897274891</v>
      </c>
    </row>
    <row r="49" spans="1:38" x14ac:dyDescent="0.2">
      <c r="A49" s="9" t="s">
        <v>28</v>
      </c>
      <c r="B49" s="10" t="s">
        <v>29</v>
      </c>
      <c r="C49" s="46">
        <f>+'Producción - Nominal'!C22/'Producción - Nominal'!C31*100</f>
        <v>0.58725956483358965</v>
      </c>
      <c r="D49" s="46">
        <f>+'Producción - Nominal'!D22/'Producción - Nominal'!D31*100</f>
        <v>0.65911996823451047</v>
      </c>
      <c r="E49" s="46">
        <f>+'Producción - Nominal'!E22/'Producción - Nominal'!E31*100</f>
        <v>0.77782746303921546</v>
      </c>
      <c r="F49" s="46">
        <f>+'Producción - Nominal'!F22/'Producción - Nominal'!F31*100</f>
        <v>0.84845525121625254</v>
      </c>
      <c r="G49" s="46">
        <f>+'Producción - Nominal'!G22/'Producción - Nominal'!G31*100</f>
        <v>0.88980323790194116</v>
      </c>
      <c r="H49" s="46">
        <f>+'Producción - Nominal'!H22/'Producción - Nominal'!H31*100</f>
        <v>0.98782665271714321</v>
      </c>
      <c r="I49" s="46">
        <f>+'Producción - Nominal'!I22/'Producción - Nominal'!I31*100</f>
        <v>1.1446342652185273</v>
      </c>
      <c r="J49" s="46">
        <f>+'Producción - Nominal'!J22/'Producción - Nominal'!J31*100</f>
        <v>1.0770527427231638</v>
      </c>
      <c r="K49" s="46">
        <f>+'Producción - Nominal'!K22/'Producción - Nominal'!K31*100</f>
        <v>1.5212268570474001</v>
      </c>
      <c r="L49" s="46">
        <f>+'Producción - Nominal'!L22/'Producción - Nominal'!L31*100</f>
        <v>1.8107054463691847</v>
      </c>
      <c r="M49" s="46">
        <f>+'Producción - Nominal'!M22/'Producción - Nominal'!M31*100</f>
        <v>1.9592936867392656</v>
      </c>
      <c r="N49" s="46">
        <f>+'Producción - Nominal'!N22/'Producción - Nominal'!N31*100</f>
        <v>2.0978127321961204</v>
      </c>
      <c r="O49" s="46">
        <f>+'Producción - Nominal'!O22/'Producción - Nominal'!O31*100</f>
        <v>2.2036945888310493</v>
      </c>
      <c r="P49" s="46">
        <f>+'Producción - Nominal'!P22/'Producción - Nominal'!P31*100</f>
        <v>2.5471298351236569</v>
      </c>
      <c r="Q49" s="46">
        <f>+'Producción - Nominal'!Q22/'Producción - Nominal'!Q31*100</f>
        <v>2.691582855682086</v>
      </c>
      <c r="R49" s="46">
        <f>+'Producción - Nominal'!R22/'Producción - Nominal'!R31*100</f>
        <v>3.0317328071919127</v>
      </c>
      <c r="S49" s="46">
        <f>+'Producción - Nominal'!S22/'Producción - Nominal'!S31*100</f>
        <v>3.451145873340939</v>
      </c>
      <c r="T49" s="46">
        <f>+'Producción - Nominal'!T22/'Producción - Nominal'!T31*100</f>
        <v>3.9052695834979119</v>
      </c>
      <c r="U49" s="46">
        <f>+'Producción - Nominal'!U22/'Producción - Nominal'!U31*100</f>
        <v>4.2874243399359573</v>
      </c>
      <c r="V49" s="46">
        <f>+'Producción - Nominal'!V22/'Producción - Nominal'!V31*100</f>
        <v>4.5281646428539508</v>
      </c>
      <c r="W49" s="46">
        <f>+'Producción - Nominal'!W22/'Producción - Nominal'!W31*100</f>
        <v>4.8909266032301311</v>
      </c>
      <c r="X49" s="46">
        <f>+'Producción - Nominal'!X22/'Producción - Nominal'!X31*100</f>
        <v>5.1016120460158936</v>
      </c>
      <c r="Y49" s="46">
        <f>+'Producción - Nominal'!Y22/'Producción - Nominal'!Y31*100</f>
        <v>5.3080710336940289</v>
      </c>
      <c r="Z49" s="46">
        <f>+'Producción - Nominal'!Z22/'Producción - Nominal'!Z31*100</f>
        <v>5.1262073775243078</v>
      </c>
      <c r="AA49" s="46">
        <f>+'Producción - Nominal'!AA22/'Producción - Nominal'!AA31*100</f>
        <v>4.8507862108882591</v>
      </c>
      <c r="AB49" s="46">
        <f>+'Producción - Nominal'!AB22/'Producción - Nominal'!AB31*100</f>
        <v>4.5090134097911942</v>
      </c>
      <c r="AC49" s="46">
        <f>+'Producción - Nominal'!AC22/'Producción - Nominal'!AC31*100</f>
        <v>5.0132739288466208</v>
      </c>
      <c r="AD49" s="46">
        <f>+'Producción - Nominal'!AD22/'Producción - Nominal'!AD31*100</f>
        <v>4.8057256068692364</v>
      </c>
      <c r="AE49" s="46">
        <f>+'Producción - Nominal'!AE22/'Producción - Nominal'!AE31*100</f>
        <v>4.9553995802257962</v>
      </c>
      <c r="AF49" s="46">
        <f>+'Producción - Nominal'!AF22/'Producción - Nominal'!AF31*100</f>
        <v>4.3928700986361946</v>
      </c>
      <c r="AG49" s="46">
        <f>+'Producción - Nominal'!AG22/'Producción - Nominal'!AG31*100</f>
        <v>4.3289943689267698</v>
      </c>
      <c r="AH49" s="46">
        <f>+'Producción - Nominal'!AH22/'Producción - Nominal'!AH31*100</f>
        <v>4.6116222131210236</v>
      </c>
      <c r="AI49" s="46">
        <f>+'Producción - Nominal'!AI22/'Producción - Nominal'!AI31*100</f>
        <v>4.7881621904082881</v>
      </c>
      <c r="AJ49" s="46">
        <f>+'Producción - Nominal'!AJ22/'Producción - Nominal'!AJ31*100</f>
        <v>4.764196097163822</v>
      </c>
      <c r="AK49" s="46">
        <f>+'Producción - Nominal'!AK22/'Producción - Nominal'!AK31*100</f>
        <v>4.8091799626286393</v>
      </c>
      <c r="AL49" s="46">
        <f>+'Producción - Nominal'!AL22/'Producción - Nominal'!AL31*100</f>
        <v>4.8711470387489761</v>
      </c>
    </row>
    <row r="50" spans="1:38" x14ac:dyDescent="0.2">
      <c r="A50" s="9" t="s">
        <v>30</v>
      </c>
      <c r="B50" s="10" t="s">
        <v>31</v>
      </c>
      <c r="C50" s="46">
        <f>+'Producción - Nominal'!C23/'Producción - Nominal'!C31*100</f>
        <v>4.1018557979726449</v>
      </c>
      <c r="D50" s="46">
        <f>+'Producción - Nominal'!D23/'Producción - Nominal'!D31*100</f>
        <v>3.5529363087967827</v>
      </c>
      <c r="E50" s="46">
        <f>+'Producción - Nominal'!E23/'Producción - Nominal'!E31*100</f>
        <v>3.7596918669612798</v>
      </c>
      <c r="F50" s="46">
        <f>+'Producción - Nominal'!F23/'Producción - Nominal'!F31*100</f>
        <v>4.0366551114487015</v>
      </c>
      <c r="G50" s="46">
        <f>+'Producción - Nominal'!G23/'Producción - Nominal'!G31*100</f>
        <v>3.8797618326874548</v>
      </c>
      <c r="H50" s="46">
        <f>+'Producción - Nominal'!H23/'Producción - Nominal'!H31*100</f>
        <v>3.6816616168168337</v>
      </c>
      <c r="I50" s="46">
        <f>+'Producción - Nominal'!I23/'Producción - Nominal'!I31*100</f>
        <v>3.4191775017738326</v>
      </c>
      <c r="J50" s="46">
        <f>+'Producción - Nominal'!J23/'Producción - Nominal'!J31*100</f>
        <v>3.3964491702924864</v>
      </c>
      <c r="K50" s="46">
        <f>+'Producción - Nominal'!K23/'Producción - Nominal'!K31*100</f>
        <v>3.531268821420317</v>
      </c>
      <c r="L50" s="46">
        <f>+'Producción - Nominal'!L23/'Producción - Nominal'!L31*100</f>
        <v>3.6861636027745925</v>
      </c>
      <c r="M50" s="46">
        <f>+'Producción - Nominal'!M23/'Producción - Nominal'!M31*100</f>
        <v>3.8141703124722772</v>
      </c>
      <c r="N50" s="46">
        <f>+'Producción - Nominal'!N23/'Producción - Nominal'!N31*100</f>
        <v>4.0822512879288713</v>
      </c>
      <c r="O50" s="46">
        <f>+'Producción - Nominal'!O23/'Producción - Nominal'!O31*100</f>
        <v>3.9078465690915194</v>
      </c>
      <c r="P50" s="46">
        <f>+'Producción - Nominal'!P23/'Producción - Nominal'!P31*100</f>
        <v>3.7221930872825832</v>
      </c>
      <c r="Q50" s="46">
        <f>+'Producción - Nominal'!Q23/'Producción - Nominal'!Q31*100</f>
        <v>3.5455525731382305</v>
      </c>
      <c r="R50" s="46">
        <f>+'Producción - Nominal'!R23/'Producción - Nominal'!R31*100</f>
        <v>3.3707974784533876</v>
      </c>
      <c r="S50" s="46">
        <f>+'Producción - Nominal'!S23/'Producción - Nominal'!S31*100</f>
        <v>3.2341957924343365</v>
      </c>
      <c r="T50" s="46">
        <f>+'Producción - Nominal'!T23/'Producción - Nominal'!T31*100</f>
        <v>3.3841235410239561</v>
      </c>
      <c r="U50" s="46">
        <f>+'Producción - Nominal'!U23/'Producción - Nominal'!U31*100</f>
        <v>3.8588970587795446</v>
      </c>
      <c r="V50" s="46">
        <f>+'Producción - Nominal'!V23/'Producción - Nominal'!V31*100</f>
        <v>4.1437528652496711</v>
      </c>
      <c r="W50" s="46">
        <f>+'Producción - Nominal'!W23/'Producción - Nominal'!W31*100</f>
        <v>4.2660732495862534</v>
      </c>
      <c r="X50" s="46">
        <f>+'Producción - Nominal'!X23/'Producción - Nominal'!X31*100</f>
        <v>4.3361607400760098</v>
      </c>
      <c r="Y50" s="46">
        <f>+'Producción - Nominal'!Y23/'Producción - Nominal'!Y31*100</f>
        <v>4.4907524667561125</v>
      </c>
      <c r="Z50" s="46">
        <f>+'Producción - Nominal'!Z23/'Producción - Nominal'!Z31*100</f>
        <v>4.5259303581498314</v>
      </c>
      <c r="AA50" s="46">
        <f>+'Producción - Nominal'!AA23/'Producción - Nominal'!AA31*100</f>
        <v>4.4324014708559485</v>
      </c>
      <c r="AB50" s="46">
        <f>+'Producción - Nominal'!AB23/'Producción - Nominal'!AB31*100</f>
        <v>4.3687681208590883</v>
      </c>
      <c r="AC50" s="46">
        <f>+'Producción - Nominal'!AC23/'Producción - Nominal'!AC31*100</f>
        <v>4.2778985913730603</v>
      </c>
      <c r="AD50" s="46">
        <f>+'Producción - Nominal'!AD23/'Producción - Nominal'!AD31*100</f>
        <v>4.3223217641555367</v>
      </c>
      <c r="AE50" s="46">
        <f>+'Producción - Nominal'!AE23/'Producción - Nominal'!AE31*100</f>
        <v>4.1992430717162144</v>
      </c>
      <c r="AF50" s="46">
        <f>+'Producción - Nominal'!AF23/'Producción - Nominal'!AF31*100</f>
        <v>4.4110948642493382</v>
      </c>
      <c r="AG50" s="46">
        <f>+'Producción - Nominal'!AG23/'Producción - Nominal'!AG31*100</f>
        <v>4.1218724784529623</v>
      </c>
      <c r="AH50" s="46">
        <f>+'Producción - Nominal'!AH23/'Producción - Nominal'!AH31*100</f>
        <v>3.6983430716623751</v>
      </c>
      <c r="AI50" s="46">
        <f>+'Producción - Nominal'!AI23/'Producción - Nominal'!AI31*100</f>
        <v>3.5649398313799296</v>
      </c>
      <c r="AJ50" s="46">
        <f>+'Producción - Nominal'!AJ23/'Producción - Nominal'!AJ31*100</f>
        <v>3.5873044162277297</v>
      </c>
      <c r="AK50" s="46">
        <f>+'Producción - Nominal'!AK23/'Producción - Nominal'!AK31*100</f>
        <v>3.474833076892613</v>
      </c>
      <c r="AL50" s="46">
        <f>+'Producción - Nominal'!AL23/'Producción - Nominal'!AL31*100</f>
        <v>3.3738065435576265</v>
      </c>
    </row>
    <row r="51" spans="1:38" x14ac:dyDescent="0.2">
      <c r="A51" s="9" t="s">
        <v>32</v>
      </c>
      <c r="B51" s="10" t="s">
        <v>33</v>
      </c>
      <c r="C51" s="46">
        <f>+'Producción - Nominal'!C24/'Producción - Nominal'!C31*100</f>
        <v>4.1764045457679888</v>
      </c>
      <c r="D51" s="46">
        <f>+'Producción - Nominal'!D24/'Producción - Nominal'!D31*100</f>
        <v>4.1600215997872034</v>
      </c>
      <c r="E51" s="46">
        <f>+'Producción - Nominal'!E24/'Producción - Nominal'!E31*100</f>
        <v>4.4105814194941164</v>
      </c>
      <c r="F51" s="46">
        <f>+'Producción - Nominal'!F24/'Producción - Nominal'!F31*100</f>
        <v>4.6137738103475332</v>
      </c>
      <c r="G51" s="46">
        <f>+'Producción - Nominal'!G24/'Producción - Nominal'!G31*100</f>
        <v>4.6995331747767333</v>
      </c>
      <c r="H51" s="46">
        <f>+'Producción - Nominal'!H24/'Producción - Nominal'!H31*100</f>
        <v>5.2184972159261251</v>
      </c>
      <c r="I51" s="46">
        <f>+'Producción - Nominal'!I24/'Producción - Nominal'!I31*100</f>
        <v>5.2022459584424707</v>
      </c>
      <c r="J51" s="46">
        <f>+'Producción - Nominal'!J24/'Producción - Nominal'!J31*100</f>
        <v>5.4562135926653603</v>
      </c>
      <c r="K51" s="46">
        <f>+'Producción - Nominal'!K24/'Producción - Nominal'!K31*100</f>
        <v>5.8367182728404439</v>
      </c>
      <c r="L51" s="46">
        <f>+'Producción - Nominal'!L24/'Producción - Nominal'!L31*100</f>
        <v>6.2412491769344607</v>
      </c>
      <c r="M51" s="46">
        <f>+'Producción - Nominal'!M24/'Producción - Nominal'!M31*100</f>
        <v>6.430966924926623</v>
      </c>
      <c r="N51" s="46">
        <f>+'Producción - Nominal'!N24/'Producción - Nominal'!N31*100</f>
        <v>6.6146506222911903</v>
      </c>
      <c r="O51" s="46">
        <f>+'Producción - Nominal'!O24/'Producción - Nominal'!O31*100</f>
        <v>6.6570208487515314</v>
      </c>
      <c r="P51" s="46">
        <f>+'Producción - Nominal'!P24/'Producción - Nominal'!P31*100</f>
        <v>6.415209387142756</v>
      </c>
      <c r="Q51" s="46">
        <f>+'Producción - Nominal'!Q24/'Producción - Nominal'!Q31*100</f>
        <v>6.2381235566568805</v>
      </c>
      <c r="R51" s="46">
        <f>+'Producción - Nominal'!R24/'Producción - Nominal'!R31*100</f>
        <v>5.9114453460796801</v>
      </c>
      <c r="S51" s="46">
        <f>+'Producción - Nominal'!S24/'Producción - Nominal'!S31*100</f>
        <v>5.7459734720574671</v>
      </c>
      <c r="T51" s="46">
        <f>+'Producción - Nominal'!T24/'Producción - Nominal'!T31*100</f>
        <v>5.9270080433745713</v>
      </c>
      <c r="U51" s="46">
        <f>+'Producción - Nominal'!U24/'Producción - Nominal'!U31*100</f>
        <v>6.9170796569145852</v>
      </c>
      <c r="V51" s="46">
        <f>+'Producción - Nominal'!V24/'Producción - Nominal'!V31*100</f>
        <v>7.2551907774106983</v>
      </c>
      <c r="W51" s="46">
        <f>+'Producción - Nominal'!W24/'Producción - Nominal'!W31*100</f>
        <v>7.4167188573343727</v>
      </c>
      <c r="X51" s="46">
        <f>+'Producción - Nominal'!X24/'Producción - Nominal'!X31*100</f>
        <v>7.4050361552796859</v>
      </c>
      <c r="Y51" s="46">
        <f>+'Producción - Nominal'!Y24/'Producción - Nominal'!Y31*100</f>
        <v>7.6026917193353611</v>
      </c>
      <c r="Z51" s="46">
        <f>+'Producción - Nominal'!Z24/'Producción - Nominal'!Z31*100</f>
        <v>7.4937123384438102</v>
      </c>
      <c r="AA51" s="46">
        <f>+'Producción - Nominal'!AA24/'Producción - Nominal'!AA31*100</f>
        <v>7.6795719873620607</v>
      </c>
      <c r="AB51" s="46">
        <f>+'Producción - Nominal'!AB24/'Producción - Nominal'!AB31*100</f>
        <v>7.71776208426824</v>
      </c>
      <c r="AC51" s="46">
        <f>+'Producción - Nominal'!AC24/'Producción - Nominal'!AC31*100</f>
        <v>7.6519181876571736</v>
      </c>
      <c r="AD51" s="46">
        <f>+'Producción - Nominal'!AD24/'Producción - Nominal'!AD31*100</f>
        <v>7.5662321868024778</v>
      </c>
      <c r="AE51" s="46">
        <f>+'Producción - Nominal'!AE24/'Producción - Nominal'!AE31*100</f>
        <v>7.7952789371874598</v>
      </c>
      <c r="AF51" s="46">
        <f>+'Producción - Nominal'!AF24/'Producción - Nominal'!AF31*100</f>
        <v>7.8771196034954372</v>
      </c>
      <c r="AG51" s="46">
        <f>+'Producción - Nominal'!AG24/'Producción - Nominal'!AG31*100</f>
        <v>7.3038426476542186</v>
      </c>
      <c r="AH51" s="46">
        <f>+'Producción - Nominal'!AH24/'Producción - Nominal'!AH31*100</f>
        <v>6.9916658543095842</v>
      </c>
      <c r="AI51" s="46">
        <f>+'Producción - Nominal'!AI24/'Producción - Nominal'!AI31*100</f>
        <v>6.9082917443849814</v>
      </c>
      <c r="AJ51" s="46">
        <f>+'Producción - Nominal'!AJ24/'Producción - Nominal'!AJ31*100</f>
        <v>6.8805320840500324</v>
      </c>
      <c r="AK51" s="46">
        <f>+'Producción - Nominal'!AK24/'Producción - Nominal'!AK31*100</f>
        <v>6.7381799890325489</v>
      </c>
      <c r="AL51" s="46">
        <f>+'Producción - Nominal'!AL24/'Producción - Nominal'!AL31*100</f>
        <v>6.6282290121810057</v>
      </c>
    </row>
    <row r="52" spans="1:38" x14ac:dyDescent="0.2">
      <c r="A52" s="9" t="s">
        <v>34</v>
      </c>
      <c r="B52" s="10" t="s">
        <v>35</v>
      </c>
      <c r="C52" s="46">
        <f>+'Producción - Nominal'!C25/'Producción - Nominal'!C31*100</f>
        <v>3.5158039681654158</v>
      </c>
      <c r="D52" s="46">
        <f>+'Producción - Nominal'!D25/'Producción - Nominal'!D31*100</f>
        <v>3.2871386767281541</v>
      </c>
      <c r="E52" s="46">
        <f>+'Producción - Nominal'!E25/'Producción - Nominal'!E31*100</f>
        <v>3.5049768113388726</v>
      </c>
      <c r="F52" s="46">
        <f>+'Producción - Nominal'!F25/'Producción - Nominal'!F31*100</f>
        <v>3.904185049321534</v>
      </c>
      <c r="G52" s="46">
        <f>+'Producción - Nominal'!G25/'Producción - Nominal'!G31*100</f>
        <v>4.0462094461915248</v>
      </c>
      <c r="H52" s="46">
        <f>+'Producción - Nominal'!H25/'Producción - Nominal'!H31*100</f>
        <v>4.19023326746479</v>
      </c>
      <c r="I52" s="46">
        <f>+'Producción - Nominal'!I25/'Producción - Nominal'!I31*100</f>
        <v>4.1086008122675688</v>
      </c>
      <c r="J52" s="46">
        <f>+'Producción - Nominal'!J25/'Producción - Nominal'!J31*100</f>
        <v>4.2639859309778361</v>
      </c>
      <c r="K52" s="46">
        <f>+'Producción - Nominal'!K25/'Producción - Nominal'!K31*100</f>
        <v>4.6694086497929801</v>
      </c>
      <c r="L52" s="46">
        <f>+'Producción - Nominal'!L25/'Producción - Nominal'!L31*100</f>
        <v>4.7424335017328323</v>
      </c>
      <c r="M52" s="46">
        <f>+'Producción - Nominal'!M25/'Producción - Nominal'!M31*100</f>
        <v>4.8869131582366112</v>
      </c>
      <c r="N52" s="46">
        <f>+'Producción - Nominal'!N25/'Producción - Nominal'!N31*100</f>
        <v>5.0886411387694812</v>
      </c>
      <c r="O52" s="46">
        <f>+'Producción - Nominal'!O25/'Producción - Nominal'!O31*100</f>
        <v>5.1296454704136663</v>
      </c>
      <c r="P52" s="46">
        <f>+'Producción - Nominal'!P25/'Producción - Nominal'!P31*100</f>
        <v>5.0335586932107841</v>
      </c>
      <c r="Q52" s="46">
        <f>+'Producción - Nominal'!Q25/'Producción - Nominal'!Q31*100</f>
        <v>4.9820983298122439</v>
      </c>
      <c r="R52" s="46">
        <f>+'Producción - Nominal'!R25/'Producción - Nominal'!R31*100</f>
        <v>5.0121935017661903</v>
      </c>
      <c r="S52" s="46">
        <f>+'Producción - Nominal'!S25/'Producción - Nominal'!S31*100</f>
        <v>4.9704230725520464</v>
      </c>
      <c r="T52" s="46">
        <f>+'Producción - Nominal'!T25/'Producción - Nominal'!T31*100</f>
        <v>5.3032610619151281</v>
      </c>
      <c r="U52" s="46">
        <f>+'Producción - Nominal'!U25/'Producción - Nominal'!U31*100</f>
        <v>6.0666106271640619</v>
      </c>
      <c r="V52" s="46">
        <f>+'Producción - Nominal'!V25/'Producción - Nominal'!V31*100</f>
        <v>6.4470491005505064</v>
      </c>
      <c r="W52" s="46">
        <f>+'Producción - Nominal'!W25/'Producción - Nominal'!W31*100</f>
        <v>6.4098079134647339</v>
      </c>
      <c r="X52" s="46">
        <f>+'Producción - Nominal'!X25/'Producción - Nominal'!X31*100</f>
        <v>6.3075308469393532</v>
      </c>
      <c r="Y52" s="46">
        <f>+'Producción - Nominal'!Y25/'Producción - Nominal'!Y31*100</f>
        <v>6.5837863812948223</v>
      </c>
      <c r="Z52" s="46">
        <f>+'Producción - Nominal'!Z25/'Producción - Nominal'!Z31*100</f>
        <v>6.5493780667298278</v>
      </c>
      <c r="AA52" s="46">
        <f>+'Producción - Nominal'!AA25/'Producción - Nominal'!AA31*100</f>
        <v>6.5861498177324922</v>
      </c>
      <c r="AB52" s="46">
        <f>+'Producción - Nominal'!AB25/'Producción - Nominal'!AB31*100</f>
        <v>6.5456317605657333</v>
      </c>
      <c r="AC52" s="46">
        <f>+'Producción - Nominal'!AC25/'Producción - Nominal'!AC31*100</f>
        <v>6.2746194825088226</v>
      </c>
      <c r="AD52" s="46">
        <f>+'Producción - Nominal'!AD25/'Producción - Nominal'!AD31*100</f>
        <v>6.2811486706809916</v>
      </c>
      <c r="AE52" s="46">
        <f>+'Producción - Nominal'!AE25/'Producción - Nominal'!AE31*100</f>
        <v>6.4751730824301026</v>
      </c>
      <c r="AF52" s="46">
        <f>+'Producción - Nominal'!AF25/'Producción - Nominal'!AF31*100</f>
        <v>6.9118585896995128</v>
      </c>
      <c r="AG52" s="46">
        <f>+'Producción - Nominal'!AG25/'Producción - Nominal'!AG31*100</f>
        <v>6.7082865395416578</v>
      </c>
      <c r="AH52" s="46">
        <f>+'Producción - Nominal'!AH25/'Producción - Nominal'!AH31*100</f>
        <v>6.2756504997247458</v>
      </c>
      <c r="AI52" s="46">
        <f>+'Producción - Nominal'!AI25/'Producción - Nominal'!AI31*100</f>
        <v>6.1641758089443037</v>
      </c>
      <c r="AJ52" s="46">
        <f>+'Producción - Nominal'!AJ25/'Producción - Nominal'!AJ31*100</f>
        <v>6.1177490363466012</v>
      </c>
      <c r="AK52" s="46">
        <f>+'Producción - Nominal'!AK25/'Producción - Nominal'!AK31*100</f>
        <v>6.2162121408472961</v>
      </c>
      <c r="AL52" s="46">
        <f>+'Producción - Nominal'!AL25/'Producción - Nominal'!AL31*100</f>
        <v>6.1304759143214946</v>
      </c>
    </row>
    <row r="53" spans="1:38" x14ac:dyDescent="0.2">
      <c r="A53" s="9" t="s">
        <v>36</v>
      </c>
      <c r="B53" s="10" t="s">
        <v>37</v>
      </c>
      <c r="C53" s="46">
        <f>+'Producción - Nominal'!C26/'Producción - Nominal'!C31*100</f>
        <v>2.0051165526429755</v>
      </c>
      <c r="D53" s="46">
        <f>+'Producción - Nominal'!D26/'Producción - Nominal'!D31*100</f>
        <v>1.9454331046429629</v>
      </c>
      <c r="E53" s="46">
        <f>+'Producción - Nominal'!E26/'Producción - Nominal'!E31*100</f>
        <v>1.843970093320499</v>
      </c>
      <c r="F53" s="46">
        <f>+'Producción - Nominal'!F26/'Producción - Nominal'!F31*100</f>
        <v>1.6428866176481285</v>
      </c>
      <c r="G53" s="46">
        <f>+'Producción - Nominal'!G26/'Producción - Nominal'!G31*100</f>
        <v>1.4342663606363695</v>
      </c>
      <c r="H53" s="46">
        <f>+'Producción - Nominal'!H26/'Producción - Nominal'!H31*100</f>
        <v>1.2492458842006009</v>
      </c>
      <c r="I53" s="46">
        <f>+'Producción - Nominal'!I26/'Producción - Nominal'!I31*100</f>
        <v>0.98644537535161214</v>
      </c>
      <c r="J53" s="46">
        <f>+'Producción - Nominal'!J26/'Producción - Nominal'!J31*100</f>
        <v>0.75828110913662139</v>
      </c>
      <c r="K53" s="46">
        <f>+'Producción - Nominal'!K26/'Producción - Nominal'!K31*100</f>
        <v>0.66838359801890235</v>
      </c>
      <c r="L53" s="46">
        <f>+'Producción - Nominal'!L26/'Producción - Nominal'!L31*100</f>
        <v>0.65422764046184212</v>
      </c>
      <c r="M53" s="46">
        <f>+'Producción - Nominal'!M26/'Producción - Nominal'!M31*100</f>
        <v>0.64243369990161603</v>
      </c>
      <c r="N53" s="46">
        <f>+'Producción - Nominal'!N26/'Producción - Nominal'!N31*100</f>
        <v>0.66816164593961391</v>
      </c>
      <c r="O53" s="46">
        <f>+'Producción - Nominal'!O26/'Producción - Nominal'!O31*100</f>
        <v>0.59869514481754371</v>
      </c>
      <c r="P53" s="46">
        <f>+'Producción - Nominal'!P26/'Producción - Nominal'!P31*100</f>
        <v>0.56789452396613538</v>
      </c>
      <c r="Q53" s="46">
        <f>+'Producción - Nominal'!Q26/'Producción - Nominal'!Q31*100</f>
        <v>0.56640984316434384</v>
      </c>
      <c r="R53" s="46">
        <f>+'Producción - Nominal'!R26/'Producción - Nominal'!R31*100</f>
        <v>0.54950486031101298</v>
      </c>
      <c r="S53" s="46">
        <f>+'Producción - Nominal'!S26/'Producción - Nominal'!S31*100</f>
        <v>0.53773365652022476</v>
      </c>
      <c r="T53" s="46">
        <f>+'Producción - Nominal'!T26/'Producción - Nominal'!T31*100</f>
        <v>0.54814441069125075</v>
      </c>
      <c r="U53" s="46">
        <f>+'Producción - Nominal'!U26/'Producción - Nominal'!U31*100</f>
        <v>0.56590733441301011</v>
      </c>
      <c r="V53" s="46">
        <f>+'Producción - Nominal'!V26/'Producción - Nominal'!V31*100</f>
        <v>0.57540359703632982</v>
      </c>
      <c r="W53" s="46">
        <f>+'Producción - Nominal'!W26/'Producción - Nominal'!W31*100</f>
        <v>0.58740770977099932</v>
      </c>
      <c r="X53" s="46">
        <f>+'Producción - Nominal'!X26/'Producción - Nominal'!X31*100</f>
        <v>0.63994757228373911</v>
      </c>
      <c r="Y53" s="46">
        <f>+'Producción - Nominal'!Y26/'Producción - Nominal'!Y31*100</f>
        <v>0.69523546628525001</v>
      </c>
      <c r="Z53" s="46">
        <f>+'Producción - Nominal'!Z26/'Producción - Nominal'!Z31*100</f>
        <v>0.89419038773143666</v>
      </c>
      <c r="AA53" s="46">
        <f>+'Producción - Nominal'!AA26/'Producción - Nominal'!AA31*100</f>
        <v>0.82772948118252676</v>
      </c>
      <c r="AB53" s="46">
        <f>+'Producción - Nominal'!AB26/'Producción - Nominal'!AB31*100</f>
        <v>0.88439471566825745</v>
      </c>
      <c r="AC53" s="46">
        <f>+'Producción - Nominal'!AC26/'Producción - Nominal'!AC31*100</f>
        <v>0.89776841968811538</v>
      </c>
      <c r="AD53" s="46">
        <f>+'Producción - Nominal'!AD26/'Producción - Nominal'!AD31*100</f>
        <v>0.94239624745482942</v>
      </c>
      <c r="AE53" s="46">
        <f>+'Producción - Nominal'!AE26/'Producción - Nominal'!AE31*100</f>
        <v>0.99473865362730418</v>
      </c>
      <c r="AF53" s="46">
        <f>+'Producción - Nominal'!AF26/'Producción - Nominal'!AF31*100</f>
        <v>0.60044802073906511</v>
      </c>
      <c r="AG53" s="46">
        <f>+'Producción - Nominal'!AG26/'Producción - Nominal'!AG31*100</f>
        <v>0.65355017174400654</v>
      </c>
      <c r="AH53" s="46">
        <f>+'Producción - Nominal'!AH26/'Producción - Nominal'!AH31*100</f>
        <v>0.76354242458812871</v>
      </c>
      <c r="AI53" s="46">
        <f>+'Producción - Nominal'!AI26/'Producción - Nominal'!AI31*100</f>
        <v>0.7657358692538303</v>
      </c>
      <c r="AJ53" s="46">
        <f>+'Producción - Nominal'!AJ26/'Producción - Nominal'!AJ31*100</f>
        <v>0.77448940913243691</v>
      </c>
      <c r="AK53" s="46">
        <f>+'Producción - Nominal'!AK26/'Producción - Nominal'!AK31*100</f>
        <v>0.78635044412686073</v>
      </c>
      <c r="AL53" s="46">
        <f>+'Producción - Nominal'!AL26/'Producción - Nominal'!AL31*100</f>
        <v>0.80186931252559679</v>
      </c>
    </row>
    <row r="54" spans="1:38" x14ac:dyDescent="0.2">
      <c r="A54" s="9" t="s">
        <v>38</v>
      </c>
      <c r="B54" s="10" t="s">
        <v>39</v>
      </c>
      <c r="C54" s="46">
        <f>+'Producción - Nominal'!C27/'Producción - Nominal'!C31*100</f>
        <v>0.4423672345872251</v>
      </c>
      <c r="D54" s="46">
        <f>+'Producción - Nominal'!D27/'Producción - Nominal'!D31*100</f>
        <v>0.46854820269402203</v>
      </c>
      <c r="E54" s="46">
        <f>+'Producción - Nominal'!E27/'Producción - Nominal'!E31*100</f>
        <v>0.50612567039689627</v>
      </c>
      <c r="F54" s="46">
        <f>+'Producción - Nominal'!F27/'Producción - Nominal'!F31*100</f>
        <v>0.53856886901833034</v>
      </c>
      <c r="G54" s="46">
        <f>+'Producción - Nominal'!G27/'Producción - Nominal'!G31*100</f>
        <v>0.59271146627430804</v>
      </c>
      <c r="H54" s="46">
        <f>+'Producción - Nominal'!H27/'Producción - Nominal'!H31*100</f>
        <v>0.69309790390665005</v>
      </c>
      <c r="I54" s="46">
        <f>+'Producción - Nominal'!I27/'Producción - Nominal'!I31*100</f>
        <v>0.7646428531525804</v>
      </c>
      <c r="J54" s="46">
        <f>+'Producción - Nominal'!J27/'Producción - Nominal'!J31*100</f>
        <v>0.81060778666590216</v>
      </c>
      <c r="K54" s="46">
        <f>+'Producción - Nominal'!K27/'Producción - Nominal'!K31*100</f>
        <v>0.94393065953409139</v>
      </c>
      <c r="L54" s="46">
        <f>+'Producción - Nominal'!L27/'Producción - Nominal'!L31*100</f>
        <v>0.95468944603675965</v>
      </c>
      <c r="M54" s="46">
        <f>+'Producción - Nominal'!M27/'Producción - Nominal'!M31*100</f>
        <v>0.98584563909043144</v>
      </c>
      <c r="N54" s="46">
        <f>+'Producción - Nominal'!N27/'Producción - Nominal'!N31*100</f>
        <v>0.99212589936835194</v>
      </c>
      <c r="O54" s="46">
        <f>+'Producción - Nominal'!O27/'Producción - Nominal'!O31*100</f>
        <v>0.93615225106811251</v>
      </c>
      <c r="P54" s="46">
        <f>+'Producción - Nominal'!P27/'Producción - Nominal'!P31*100</f>
        <v>0.89871140869182198</v>
      </c>
      <c r="Q54" s="46">
        <f>+'Producción - Nominal'!Q27/'Producción - Nominal'!Q31*100</f>
        <v>0.88953342983444472</v>
      </c>
      <c r="R54" s="46">
        <f>+'Producción - Nominal'!R27/'Producción - Nominal'!R31*100</f>
        <v>0.88614345956219054</v>
      </c>
      <c r="S54" s="46">
        <f>+'Producción - Nominal'!S27/'Producción - Nominal'!S31*100</f>
        <v>0.91724784505483303</v>
      </c>
      <c r="T54" s="46">
        <f>+'Producción - Nominal'!T27/'Producción - Nominal'!T31*100</f>
        <v>0.91115503914396423</v>
      </c>
      <c r="U54" s="46">
        <f>+'Producción - Nominal'!U27/'Producción - Nominal'!U31*100</f>
        <v>0.93447865910664973</v>
      </c>
      <c r="V54" s="46">
        <f>+'Producción - Nominal'!V27/'Producción - Nominal'!V31*100</f>
        <v>0.93336574139759909</v>
      </c>
      <c r="W54" s="46">
        <f>+'Producción - Nominal'!W27/'Producción - Nominal'!W31*100</f>
        <v>0.94753845786270907</v>
      </c>
      <c r="X54" s="46">
        <f>+'Producción - Nominal'!X27/'Producción - Nominal'!X31*100</f>
        <v>0.94775109403575863</v>
      </c>
      <c r="Y54" s="46">
        <f>+'Producción - Nominal'!Y27/'Producción - Nominal'!Y31*100</f>
        <v>1.2182983484210002</v>
      </c>
      <c r="Z54" s="46">
        <f>+'Producción - Nominal'!Z27/'Producción - Nominal'!Z31*100</f>
        <v>1.1311992936715796</v>
      </c>
      <c r="AA54" s="46">
        <f>+'Producción - Nominal'!AA27/'Producción - Nominal'!AA31*100</f>
        <v>1.1229218008384261</v>
      </c>
      <c r="AB54" s="46">
        <f>+'Producción - Nominal'!AB27/'Producción - Nominal'!AB31*100</f>
        <v>1.1554042619169742</v>
      </c>
      <c r="AC54" s="46">
        <f>+'Producción - Nominal'!AC27/'Producción - Nominal'!AC31*100</f>
        <v>1.2247169707003038</v>
      </c>
      <c r="AD54" s="46">
        <f>+'Producción - Nominal'!AD27/'Producción - Nominal'!AD31*100</f>
        <v>1.401673440541072</v>
      </c>
      <c r="AE54" s="46">
        <f>+'Producción - Nominal'!AE27/'Producción - Nominal'!AE31*100</f>
        <v>1.3528677488787137</v>
      </c>
      <c r="AF54" s="46">
        <f>+'Producción - Nominal'!AF27/'Producción - Nominal'!AF31*100</f>
        <v>1.2667188506011005</v>
      </c>
      <c r="AG54" s="46">
        <f>+'Producción - Nominal'!AG27/'Producción - Nominal'!AG31*100</f>
        <v>1.2845150474923397</v>
      </c>
      <c r="AH54" s="46">
        <f>+'Producción - Nominal'!AH27/'Producción - Nominal'!AH31*100</f>
        <v>1.2344853134464029</v>
      </c>
      <c r="AI54" s="46">
        <f>+'Producción - Nominal'!AI27/'Producción - Nominal'!AI31*100</f>
        <v>1.2055463783275255</v>
      </c>
      <c r="AJ54" s="46">
        <f>+'Producción - Nominal'!AJ27/'Producción - Nominal'!AJ31*100</f>
        <v>1.1703314284737334</v>
      </c>
      <c r="AK54" s="46">
        <f>+'Producción - Nominal'!AK27/'Producción - Nominal'!AK31*100</f>
        <v>1.1523041989689544</v>
      </c>
      <c r="AL54" s="46">
        <f>+'Producción - Nominal'!AL27/'Producción - Nominal'!AL31*100</f>
        <v>1.1391273525855399</v>
      </c>
    </row>
    <row r="55" spans="1:38" x14ac:dyDescent="0.2">
      <c r="A55" s="9" t="s">
        <v>40</v>
      </c>
      <c r="B55" s="10" t="s">
        <v>41</v>
      </c>
      <c r="C55" s="46">
        <f>+'Producción - Nominal'!C28/'Producción - Nominal'!C31*100</f>
        <v>0.57129488019030028</v>
      </c>
      <c r="D55" s="46">
        <f>+'Producción - Nominal'!D28/'Producción - Nominal'!D31*100</f>
        <v>0.69655644591248822</v>
      </c>
      <c r="E55" s="46">
        <f>+'Producción - Nominal'!E28/'Producción - Nominal'!E31*100</f>
        <v>0.7724795512356265</v>
      </c>
      <c r="F55" s="46">
        <f>+'Producción - Nominal'!F28/'Producción - Nominal'!F31*100</f>
        <v>0.90772695477494103</v>
      </c>
      <c r="G55" s="46">
        <f>+'Producción - Nominal'!G28/'Producción - Nominal'!G31*100</f>
        <v>0.9241649233107454</v>
      </c>
      <c r="H55" s="46">
        <f>+'Producción - Nominal'!H28/'Producción - Nominal'!H31*100</f>
        <v>1.0515065243286468</v>
      </c>
      <c r="I55" s="46">
        <f>+'Producción - Nominal'!I28/'Producción - Nominal'!I31*100</f>
        <v>1.1344755471635171</v>
      </c>
      <c r="J55" s="46">
        <f>+'Producción - Nominal'!J28/'Producción - Nominal'!J31*100</f>
        <v>1.1947069644435724</v>
      </c>
      <c r="K55" s="46">
        <f>+'Producción - Nominal'!K28/'Producción - Nominal'!K31*100</f>
        <v>1.2368288510931147</v>
      </c>
      <c r="L55" s="46">
        <f>+'Producción - Nominal'!L28/'Producción - Nominal'!L31*100</f>
        <v>1.2322214400546618</v>
      </c>
      <c r="M55" s="46">
        <f>+'Producción - Nominal'!M28/'Producción - Nominal'!M31*100</f>
        <v>1.2460264636140643</v>
      </c>
      <c r="N55" s="46">
        <f>+'Producción - Nominal'!N28/'Producción - Nominal'!N31*100</f>
        <v>1.2291029249574816</v>
      </c>
      <c r="O55" s="46">
        <f>+'Producción - Nominal'!O28/'Producción - Nominal'!O31*100</f>
        <v>1.1757485352769965</v>
      </c>
      <c r="P55" s="46">
        <f>+'Producción - Nominal'!P28/'Producción - Nominal'!P31*100</f>
        <v>1.1091917118601566</v>
      </c>
      <c r="Q55" s="46">
        <f>+'Producción - Nominal'!Q28/'Producción - Nominal'!Q31*100</f>
        <v>1.0932765390620403</v>
      </c>
      <c r="R55" s="46">
        <f>+'Producción - Nominal'!R28/'Producción - Nominal'!R31*100</f>
        <v>1.0729888959069376</v>
      </c>
      <c r="S55" s="46">
        <f>+'Producción - Nominal'!S28/'Producción - Nominal'!S31*100</f>
        <v>1.0775677168082614</v>
      </c>
      <c r="T55" s="46">
        <f>+'Producción - Nominal'!T28/'Producción - Nominal'!T31*100</f>
        <v>1.0741253227616658</v>
      </c>
      <c r="U55" s="46">
        <f>+'Producción - Nominal'!U28/'Producción - Nominal'!U31*100</f>
        <v>1.0994877592968046</v>
      </c>
      <c r="V55" s="46">
        <f>+'Producción - Nominal'!V28/'Producción - Nominal'!V31*100</f>
        <v>1.0931429786166937</v>
      </c>
      <c r="W55" s="46">
        <f>+'Producción - Nominal'!W28/'Producción - Nominal'!W31*100</f>
        <v>1.1885583125357786</v>
      </c>
      <c r="X55" s="46">
        <f>+'Producción - Nominal'!X28/'Producción - Nominal'!X31*100</f>
        <v>1.1886479676671997</v>
      </c>
      <c r="Y55" s="46">
        <f>+'Producción - Nominal'!Y28/'Producción - Nominal'!Y31*100</f>
        <v>1.2000795428103004</v>
      </c>
      <c r="Z55" s="46">
        <f>+'Producción - Nominal'!Z28/'Producción - Nominal'!Z31*100</f>
        <v>1.2290865304124119</v>
      </c>
      <c r="AA55" s="46">
        <f>+'Producción - Nominal'!AA28/'Producción - Nominal'!AA31*100</f>
        <v>1.2861130329574466</v>
      </c>
      <c r="AB55" s="46">
        <f>+'Producción - Nominal'!AB28/'Producción - Nominal'!AB31*100</f>
        <v>1.2898179137447241</v>
      </c>
      <c r="AC55" s="46">
        <f>+'Producción - Nominal'!AC28/'Producción - Nominal'!AC31*100</f>
        <v>1.2569463349302799</v>
      </c>
      <c r="AD55" s="46">
        <f>+'Producción - Nominal'!AD28/'Producción - Nominal'!AD31*100</f>
        <v>1.2772245044294643</v>
      </c>
      <c r="AE55" s="46">
        <f>+'Producción - Nominal'!AE28/'Producción - Nominal'!AE31*100</f>
        <v>1.254156563502469</v>
      </c>
      <c r="AF55" s="46">
        <f>+'Producción - Nominal'!AF28/'Producción - Nominal'!AF31*100</f>
        <v>1.2170171554210503</v>
      </c>
      <c r="AG55" s="46">
        <f>+'Producción - Nominal'!AG28/'Producción - Nominal'!AG31*100</f>
        <v>1.1834642741508643</v>
      </c>
      <c r="AH55" s="46">
        <f>+'Producción - Nominal'!AH28/'Producción - Nominal'!AH31*100</f>
        <v>1.1689210578284228</v>
      </c>
      <c r="AI55" s="46">
        <f>+'Producción - Nominal'!AI28/'Producción - Nominal'!AI31*100</f>
        <v>1.1211508051684989</v>
      </c>
      <c r="AJ55" s="46">
        <f>+'Producción - Nominal'!AJ28/'Producción - Nominal'!AJ31*100</f>
        <v>1.0873192061645196</v>
      </c>
      <c r="AK55" s="46">
        <f>+'Producción - Nominal'!AK28/'Producción - Nominal'!AK31*100</f>
        <v>1.0731106938314536</v>
      </c>
      <c r="AL55" s="46">
        <f>+'Producción - Nominal'!AL28/'Producción - Nominal'!AL31*100</f>
        <v>1.0633534513132783</v>
      </c>
    </row>
    <row r="56" spans="1:38" x14ac:dyDescent="0.2">
      <c r="A56" s="12"/>
      <c r="B56" s="13" t="s">
        <v>72</v>
      </c>
      <c r="C56" s="47">
        <f>+'Producción - Nominal'!C29/'Producción - Nominal'!C31*100</f>
        <v>92.112055652662633</v>
      </c>
      <c r="D56" s="47">
        <f>+'Producción - Nominal'!D29/'Producción - Nominal'!D31*100</f>
        <v>91.158114017443211</v>
      </c>
      <c r="E56" s="47">
        <f>+'Producción - Nominal'!E29/'Producción - Nominal'!E31*100</f>
        <v>91.949642592539675</v>
      </c>
      <c r="F56" s="47">
        <f>+'Producción - Nominal'!F29/'Producción - Nominal'!F31*100</f>
        <v>91.778631691759344</v>
      </c>
      <c r="G56" s="47">
        <f>+'Producción - Nominal'!G29/'Producción - Nominal'!G31*100</f>
        <v>91.583822461845216</v>
      </c>
      <c r="H56" s="47">
        <f>+'Producción - Nominal'!H29/'Producción - Nominal'!H31*100</f>
        <v>91.0620450175701</v>
      </c>
      <c r="I56" s="47">
        <f>+'Producción - Nominal'!I29/'Producción - Nominal'!I31*100</f>
        <v>91.239169602716572</v>
      </c>
      <c r="J56" s="47">
        <f>+'Producción - Nominal'!J29/'Producción - Nominal'!J31*100</f>
        <v>91.541679683321249</v>
      </c>
      <c r="K56" s="47">
        <f>+'Producción - Nominal'!K29/'Producción - Nominal'!K31*100</f>
        <v>91.055373281430676</v>
      </c>
      <c r="L56" s="47">
        <f>+'Producción - Nominal'!L29/'Producción - Nominal'!L31*100</f>
        <v>90.577194445679638</v>
      </c>
      <c r="M56" s="47">
        <f>+'Producción - Nominal'!M29/'Producción - Nominal'!M31*100</f>
        <v>90.286903893120098</v>
      </c>
      <c r="N56" s="47">
        <f>+'Producción - Nominal'!N29/'Producción - Nominal'!N31*100</f>
        <v>90.450352911239946</v>
      </c>
      <c r="O56" s="47">
        <f>+'Producción - Nominal'!O29/'Producción - Nominal'!O31*100</f>
        <v>90.792439656435846</v>
      </c>
      <c r="P56" s="47">
        <f>+'Producción - Nominal'!P29/'Producción - Nominal'!P31*100</f>
        <v>90.820286119913192</v>
      </c>
      <c r="Q56" s="47">
        <f>+'Producción - Nominal'!Q29/'Producción - Nominal'!Q31*100</f>
        <v>90.683414701023651</v>
      </c>
      <c r="R56" s="47">
        <f>+'Producción - Nominal'!R29/'Producción - Nominal'!R31*100</f>
        <v>90.32747815331733</v>
      </c>
      <c r="S56" s="47">
        <f>+'Producción - Nominal'!S29/'Producción - Nominal'!S31*100</f>
        <v>89.785001172563696</v>
      </c>
      <c r="T56" s="47">
        <f>+'Producción - Nominal'!T29/'Producción - Nominal'!T31*100</f>
        <v>89.955972037976764</v>
      </c>
      <c r="U56" s="47">
        <f>+'Producción - Nominal'!U29/'Producción - Nominal'!U31*100</f>
        <v>91.632130673825287</v>
      </c>
      <c r="V56" s="47">
        <f>+'Producción - Nominal'!V29/'Producción - Nominal'!V31*100</f>
        <v>91.715907680524211</v>
      </c>
      <c r="W56" s="47">
        <f>+'Producción - Nominal'!W29/'Producción - Nominal'!W31*100</f>
        <v>91.371828821146664</v>
      </c>
      <c r="X56" s="47">
        <f>+'Producción - Nominal'!X29/'Producción - Nominal'!X31*100</f>
        <v>91.62181200726414</v>
      </c>
      <c r="Y56" s="47">
        <f>+'Producción - Nominal'!Y29/'Producción - Nominal'!Y31*100</f>
        <v>91.698760675728451</v>
      </c>
      <c r="Z56" s="47">
        <f>+'Producción - Nominal'!Z29/'Producción - Nominal'!Z31*100</f>
        <v>91.902710631142497</v>
      </c>
      <c r="AA56" s="47">
        <f>+'Producción - Nominal'!AA29/'Producción - Nominal'!AA31*100</f>
        <v>92.01494797039372</v>
      </c>
      <c r="AB56" s="47">
        <f>+'Producción - Nominal'!AB29/'Producción - Nominal'!AB31*100</f>
        <v>92.019575073498189</v>
      </c>
      <c r="AC56" s="47">
        <f>+'Producción - Nominal'!AC29/'Producción - Nominal'!AC31*100</f>
        <v>92.357317592706849</v>
      </c>
      <c r="AD56" s="47">
        <f>+'Producción - Nominal'!AD29/'Producción - Nominal'!AD31*100</f>
        <v>92.712582231803495</v>
      </c>
      <c r="AE56" s="47">
        <f>+'Producción - Nominal'!AE29/'Producción - Nominal'!AE31*100</f>
        <v>92.640702117599346</v>
      </c>
      <c r="AF56" s="47">
        <f>+'Producción - Nominal'!AF29/'Producción - Nominal'!AF31*100</f>
        <v>92.944483976718288</v>
      </c>
      <c r="AG56" s="47">
        <f>+'Producción - Nominal'!AG29/'Producción - Nominal'!AG31*100</f>
        <v>92.051921758776771</v>
      </c>
      <c r="AH56" s="47">
        <f>+'Producción - Nominal'!AH29/'Producción - Nominal'!AH31*100</f>
        <v>92.069601969143193</v>
      </c>
      <c r="AI56" s="47">
        <f>+'Producción - Nominal'!AI29/'Producción - Nominal'!AI31*100</f>
        <v>92.252808851906437</v>
      </c>
      <c r="AJ56" s="47">
        <f>+'Producción - Nominal'!AJ29/'Producción - Nominal'!AJ31*100</f>
        <v>92.052694900796723</v>
      </c>
      <c r="AK56" s="47">
        <f>+'Producción - Nominal'!AK29/'Producción - Nominal'!AK31*100</f>
        <v>92.237954954898015</v>
      </c>
      <c r="AL56" s="47">
        <f>+'Producción - Nominal'!AL29/'Producción - Nominal'!AL31*100</f>
        <v>92.278795890347567</v>
      </c>
    </row>
    <row r="57" spans="1:38" x14ac:dyDescent="0.2">
      <c r="A57" s="12"/>
      <c r="B57" s="14" t="s">
        <v>73</v>
      </c>
      <c r="C57" s="47">
        <f>+'Producción - Nominal'!C30/'Producción - Nominal'!C31*100</f>
        <v>7.8879443473373616</v>
      </c>
      <c r="D57" s="47">
        <f>+'Producción - Nominal'!D30/'Producción - Nominal'!D31*100</f>
        <v>8.8418859825567928</v>
      </c>
      <c r="E57" s="47">
        <f>+'Producción - Nominal'!E30/'Producción - Nominal'!E31*100</f>
        <v>8.0503574074603304</v>
      </c>
      <c r="F57" s="47">
        <f>+'Producción - Nominal'!F30/'Producción - Nominal'!F31*100</f>
        <v>8.2213683082406543</v>
      </c>
      <c r="G57" s="47">
        <f>+'Producción - Nominal'!G30/'Producción - Nominal'!G31*100</f>
        <v>8.4161775381547805</v>
      </c>
      <c r="H57" s="47">
        <f>+'Producción - Nominal'!H30/'Producción - Nominal'!H31*100</f>
        <v>8.9379549824298916</v>
      </c>
      <c r="I57" s="47">
        <f>+'Producción - Nominal'!I30/'Producción - Nominal'!I31*100</f>
        <v>8.7608303972834261</v>
      </c>
      <c r="J57" s="47">
        <f>+'Producción - Nominal'!J30/'Producción - Nominal'!J31*100</f>
        <v>8.4583203166787655</v>
      </c>
      <c r="K57" s="47">
        <f>+'Producción - Nominal'!K30/'Producción - Nominal'!K31*100</f>
        <v>8.9446267185693191</v>
      </c>
      <c r="L57" s="47">
        <f>+'Producción - Nominal'!L30/'Producción - Nominal'!L31*100</f>
        <v>9.4228055543203624</v>
      </c>
      <c r="M57" s="47">
        <f>+'Producción - Nominal'!M30/'Producción - Nominal'!M31*100</f>
        <v>9.7130961068798971</v>
      </c>
      <c r="N57" s="47">
        <f>+'Producción - Nominal'!N30/'Producción - Nominal'!N31*100</f>
        <v>9.5496470887600431</v>
      </c>
      <c r="O57" s="47">
        <f>+'Producción - Nominal'!O30/'Producción - Nominal'!O31*100</f>
        <v>9.2075603435641575</v>
      </c>
      <c r="P57" s="47">
        <f>+'Producción - Nominal'!P30/'Producción - Nominal'!P31*100</f>
        <v>9.1797138800868172</v>
      </c>
      <c r="Q57" s="47">
        <f>+'Producción - Nominal'!Q30/'Producción - Nominal'!Q31*100</f>
        <v>9.3165852989763298</v>
      </c>
      <c r="R57" s="47">
        <f>+'Producción - Nominal'!R30/'Producción - Nominal'!R31*100</f>
        <v>9.672521846682665</v>
      </c>
      <c r="S57" s="47">
        <f>+'Producción - Nominal'!S30/'Producción - Nominal'!S31*100</f>
        <v>10.214998827436309</v>
      </c>
      <c r="T57" s="47">
        <f>+'Producción - Nominal'!T30/'Producción - Nominal'!T31*100</f>
        <v>10.044027962023236</v>
      </c>
      <c r="U57" s="47">
        <f>+'Producción - Nominal'!U30/'Producción - Nominal'!U31*100</f>
        <v>8.3678693261747181</v>
      </c>
      <c r="V57" s="47">
        <f>+'Producción - Nominal'!V30/'Producción - Nominal'!V31*100</f>
        <v>8.2840923194758016</v>
      </c>
      <c r="W57" s="47">
        <f>+'Producción - Nominal'!W30/'Producción - Nominal'!W31*100</f>
        <v>8.6281711788533322</v>
      </c>
      <c r="X57" s="47">
        <f>+'Producción - Nominal'!X30/'Producción - Nominal'!X31*100</f>
        <v>8.3781879927358585</v>
      </c>
      <c r="Y57" s="47">
        <f>+'Producción - Nominal'!Y30/'Producción - Nominal'!Y31*100</f>
        <v>8.3012393242715419</v>
      </c>
      <c r="Z57" s="47">
        <f>+'Producción - Nominal'!Z30/'Producción - Nominal'!Z31*100</f>
        <v>8.0972893688575134</v>
      </c>
      <c r="AA57" s="47">
        <f>+'Producción - Nominal'!AA30/'Producción - Nominal'!AA31*100</f>
        <v>7.9850520296062797</v>
      </c>
      <c r="AB57" s="47">
        <f>+'Producción - Nominal'!AB30/'Producción - Nominal'!AB31*100</f>
        <v>7.9804249265018168</v>
      </c>
      <c r="AC57" s="47">
        <f>+'Producción - Nominal'!AC30/'Producción - Nominal'!AC31*100</f>
        <v>7.6426824072931456</v>
      </c>
      <c r="AD57" s="47">
        <f>+'Producción - Nominal'!AD30/'Producción - Nominal'!AD31*100</f>
        <v>7.2874177681965069</v>
      </c>
      <c r="AE57" s="47">
        <f>+'Producción - Nominal'!AE30/'Producción - Nominal'!AE31*100</f>
        <v>7.3592978824006572</v>
      </c>
      <c r="AF57" s="47">
        <f>+'Producción - Nominal'!AF30/'Producción - Nominal'!AF31*100</f>
        <v>7.0555160232817142</v>
      </c>
      <c r="AG57" s="47">
        <f>+'Producción - Nominal'!AG30/'Producción - Nominal'!AG31*100</f>
        <v>7.9480782412232349</v>
      </c>
      <c r="AH57" s="47">
        <f>+'Producción - Nominal'!AH30/'Producción - Nominal'!AH31*100</f>
        <v>7.9303980308568072</v>
      </c>
      <c r="AI57" s="47">
        <f>+'Producción - Nominal'!AI30/'Producción - Nominal'!AI31*100</f>
        <v>7.7471911480935667</v>
      </c>
      <c r="AJ57" s="47">
        <f>+'Producción - Nominal'!AJ30/'Producción - Nominal'!AJ31*100</f>
        <v>7.9473050992032919</v>
      </c>
      <c r="AK57" s="47">
        <f>+'Producción - Nominal'!AK30/'Producción - Nominal'!AK31*100</f>
        <v>7.7620450451019884</v>
      </c>
      <c r="AL57" s="47">
        <f>+'Producción - Nominal'!AL30/'Producción - Nominal'!AL31*100</f>
        <v>7.7212041096524366</v>
      </c>
    </row>
    <row r="58" spans="1:38" x14ac:dyDescent="0.2">
      <c r="A58" s="12"/>
      <c r="B58" s="14" t="s">
        <v>67</v>
      </c>
      <c r="C58" s="47">
        <f>+'Producción - Nominal'!C31/'Producción - Nominal'!C31*100</f>
        <v>100</v>
      </c>
      <c r="D58" s="47">
        <f>+'Producción - Nominal'!D31/'Producción - Nominal'!D31*100</f>
        <v>100</v>
      </c>
      <c r="E58" s="47">
        <f>+'Producción - Nominal'!E31/'Producción - Nominal'!E31*100</f>
        <v>100</v>
      </c>
      <c r="F58" s="47">
        <f>+'Producción - Nominal'!F31/'Producción - Nominal'!F31*100</f>
        <v>100</v>
      </c>
      <c r="G58" s="47">
        <f>+'Producción - Nominal'!G31/'Producción - Nominal'!G31*100</f>
        <v>100</v>
      </c>
      <c r="H58" s="47">
        <f>+'Producción - Nominal'!H31/'Producción - Nominal'!H31*100</f>
        <v>100</v>
      </c>
      <c r="I58" s="47">
        <f>+'Producción - Nominal'!I31/'Producción - Nominal'!I31*100</f>
        <v>100</v>
      </c>
      <c r="J58" s="47">
        <f>+'Producción - Nominal'!J31/'Producción - Nominal'!J31*100</f>
        <v>100</v>
      </c>
      <c r="K58" s="47">
        <f>+'Producción - Nominal'!K31/'Producción - Nominal'!K31*100</f>
        <v>100</v>
      </c>
      <c r="L58" s="47">
        <f>+'Producción - Nominal'!L31/'Producción - Nominal'!L31*100</f>
        <v>100</v>
      </c>
      <c r="M58" s="47">
        <f>+'Producción - Nominal'!M31/'Producción - Nominal'!M31*100</f>
        <v>100</v>
      </c>
      <c r="N58" s="47">
        <f>+'Producción - Nominal'!N31/'Producción - Nominal'!N31*100</f>
        <v>100</v>
      </c>
      <c r="O58" s="47">
        <f>+'Producción - Nominal'!O31/'Producción - Nominal'!O31*100</f>
        <v>100</v>
      </c>
      <c r="P58" s="47">
        <f>+'Producción - Nominal'!P31/'Producción - Nominal'!P31*100</f>
        <v>100</v>
      </c>
      <c r="Q58" s="47">
        <f>+'Producción - Nominal'!Q31/'Producción - Nominal'!Q31*100</f>
        <v>100</v>
      </c>
      <c r="R58" s="47">
        <f>+'Producción - Nominal'!R31/'Producción - Nominal'!R31*100</f>
        <v>100</v>
      </c>
      <c r="S58" s="47">
        <f>+'Producción - Nominal'!S31/'Producción - Nominal'!S31*100</f>
        <v>100</v>
      </c>
      <c r="T58" s="47">
        <f>+'Producción - Nominal'!T31/'Producción - Nominal'!T31*100</f>
        <v>100</v>
      </c>
      <c r="U58" s="47">
        <f>+'Producción - Nominal'!U31/'Producción - Nominal'!U31*100</f>
        <v>100</v>
      </c>
      <c r="V58" s="47">
        <f>+'Producción - Nominal'!V31/'Producción - Nominal'!V31*100</f>
        <v>100</v>
      </c>
      <c r="W58" s="47">
        <f>+'Producción - Nominal'!W31/'Producción - Nominal'!W31*100</f>
        <v>100</v>
      </c>
      <c r="X58" s="47">
        <f>+'Producción - Nominal'!X31/'Producción - Nominal'!X31*100</f>
        <v>100</v>
      </c>
      <c r="Y58" s="47">
        <f>+'Producción - Nominal'!Y31/'Producción - Nominal'!Y31*100</f>
        <v>100</v>
      </c>
      <c r="Z58" s="47">
        <f>+'Producción - Nominal'!Z31/'Producción - Nominal'!Z31*100</f>
        <v>100</v>
      </c>
      <c r="AA58" s="47">
        <f>+'Producción - Nominal'!AA31/'Producción - Nominal'!AA31*100</f>
        <v>100</v>
      </c>
      <c r="AB58" s="47">
        <f>+'Producción - Nominal'!AB31/'Producción - Nominal'!AB31*100</f>
        <v>100</v>
      </c>
      <c r="AC58" s="47">
        <f>+'Producción - Nominal'!AC31/'Producción - Nominal'!AC31*100</f>
        <v>100</v>
      </c>
      <c r="AD58" s="47">
        <f>+'Producción - Nominal'!AD31/'Producción - Nominal'!AD31*100</f>
        <v>100</v>
      </c>
      <c r="AE58" s="47">
        <f>+'Producción - Nominal'!AE31/'Producción - Nominal'!AE31*100</f>
        <v>100</v>
      </c>
      <c r="AF58" s="47">
        <f>+'Producción - Nominal'!AF31/'Producción - Nominal'!AF31*100</f>
        <v>100</v>
      </c>
      <c r="AG58" s="47">
        <f>+'Producción - Nominal'!AG31/'Producción - Nominal'!AG31*100</f>
        <v>100</v>
      </c>
      <c r="AH58" s="47">
        <f>+'Producción - Nominal'!AH31/'Producción - Nominal'!AH31*100</f>
        <v>100</v>
      </c>
      <c r="AI58" s="47">
        <f>+'Producción - Nominal'!AI31/'Producción - Nominal'!AI31*100</f>
        <v>100</v>
      </c>
      <c r="AJ58" s="47">
        <f>+'Producción - Nominal'!AJ31/'Producción - Nominal'!AJ31*100</f>
        <v>100</v>
      </c>
      <c r="AK58" s="47">
        <f>+'Producción - Nominal'!AK31/'Producción - Nominal'!AK31*100</f>
        <v>100</v>
      </c>
      <c r="AL58" s="47">
        <f>+'Producción - Nominal'!AL31/'Producción - Nominal'!AL31*100</f>
        <v>100</v>
      </c>
    </row>
    <row r="61" spans="1:38" ht="13.5" thickBot="1" x14ac:dyDescent="0.25">
      <c r="B61" s="27" t="s">
        <v>55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ht="15" thickTop="1" x14ac:dyDescent="0.2">
      <c r="A62" s="6" t="s">
        <v>0</v>
      </c>
      <c r="B62" s="7" t="s">
        <v>1</v>
      </c>
      <c r="C62" s="8">
        <v>1991</v>
      </c>
      <c r="D62" s="8">
        <v>1992</v>
      </c>
      <c r="E62" s="8">
        <v>1993</v>
      </c>
      <c r="F62" s="8">
        <v>1994</v>
      </c>
      <c r="G62" s="8">
        <v>1995</v>
      </c>
      <c r="H62" s="8">
        <v>1996</v>
      </c>
      <c r="I62" s="8">
        <v>1997</v>
      </c>
      <c r="J62" s="8">
        <v>1998</v>
      </c>
      <c r="K62" s="8">
        <v>1999</v>
      </c>
      <c r="L62" s="8">
        <v>2000</v>
      </c>
      <c r="M62" s="8">
        <v>2001</v>
      </c>
      <c r="N62" s="8">
        <v>2002</v>
      </c>
      <c r="O62" s="8">
        <v>2003</v>
      </c>
      <c r="P62" s="8">
        <v>2004</v>
      </c>
      <c r="Q62" s="8">
        <v>2005</v>
      </c>
      <c r="R62" s="8">
        <v>2006</v>
      </c>
      <c r="S62" s="8">
        <v>2007</v>
      </c>
      <c r="T62" s="8">
        <v>2008</v>
      </c>
      <c r="U62" s="8">
        <v>2009</v>
      </c>
      <c r="V62" s="8">
        <v>2010</v>
      </c>
      <c r="W62" s="8">
        <v>2011</v>
      </c>
      <c r="X62" s="8">
        <v>2012</v>
      </c>
      <c r="Y62" s="8">
        <v>2013</v>
      </c>
      <c r="Z62" s="8">
        <v>2014</v>
      </c>
      <c r="AA62" s="8">
        <v>2015</v>
      </c>
      <c r="AB62" s="8">
        <v>2016</v>
      </c>
      <c r="AC62" s="8">
        <v>2017</v>
      </c>
      <c r="AD62" s="8">
        <v>2018</v>
      </c>
      <c r="AE62" s="8">
        <v>2019</v>
      </c>
      <c r="AF62" s="8">
        <v>2020</v>
      </c>
      <c r="AG62" s="37">
        <v>2021</v>
      </c>
      <c r="AH62" s="37" t="s">
        <v>78</v>
      </c>
      <c r="AI62" s="37" t="s">
        <v>79</v>
      </c>
      <c r="AJ62" s="37" t="s">
        <v>80</v>
      </c>
      <c r="AK62" s="37" t="s">
        <v>81</v>
      </c>
      <c r="AL62" s="37" t="s">
        <v>82</v>
      </c>
    </row>
    <row r="63" spans="1:38" x14ac:dyDescent="0.2">
      <c r="A63" s="9" t="s">
        <v>2</v>
      </c>
      <c r="B63" s="10" t="s">
        <v>3</v>
      </c>
      <c r="C63" s="46"/>
      <c r="D63" s="48">
        <f>+D9*C36/100</f>
        <v>0.60019893176581451</v>
      </c>
      <c r="E63" s="48">
        <f t="shared" ref="E63:AC73" si="0">+E9*D36/100</f>
        <v>0.4951777050850294</v>
      </c>
      <c r="F63" s="48">
        <f t="shared" si="0"/>
        <v>0.63499892537063918</v>
      </c>
      <c r="G63" s="48">
        <f t="shared" si="0"/>
        <v>1.173511754641485</v>
      </c>
      <c r="H63" s="48">
        <f t="shared" si="0"/>
        <v>0.28024612617853412</v>
      </c>
      <c r="I63" s="48">
        <f t="shared" si="0"/>
        <v>0.65032846031783731</v>
      </c>
      <c r="J63" s="48">
        <f t="shared" si="0"/>
        <v>1.0078879260231981</v>
      </c>
      <c r="K63" s="48">
        <f t="shared" si="0"/>
        <v>0.4707789683147624</v>
      </c>
      <c r="L63" s="48">
        <f t="shared" si="0"/>
        <v>-0.14658154930646269</v>
      </c>
      <c r="M63" s="48">
        <f t="shared" si="0"/>
        <v>5.438418866838713E-2</v>
      </c>
      <c r="N63" s="48">
        <f t="shared" si="0"/>
        <v>-0.20930245573114803</v>
      </c>
      <c r="O63" s="48">
        <f t="shared" si="0"/>
        <v>0.64625043947281047</v>
      </c>
      <c r="P63" s="48">
        <f t="shared" si="0"/>
        <v>0.20237724809570107</v>
      </c>
      <c r="Q63" s="48">
        <f t="shared" si="0"/>
        <v>0.18763044680448818</v>
      </c>
      <c r="R63" s="48">
        <f t="shared" si="0"/>
        <v>0.78621430757468558</v>
      </c>
      <c r="S63" s="48">
        <f t="shared" si="0"/>
        <v>0.38818481581390046</v>
      </c>
      <c r="T63" s="48">
        <f t="shared" si="0"/>
        <v>-0.25640891056518345</v>
      </c>
      <c r="U63" s="48">
        <f t="shared" si="0"/>
        <v>-0.23409390372446393</v>
      </c>
      <c r="V63" s="48">
        <f t="shared" si="0"/>
        <v>0.44643180073042776</v>
      </c>
      <c r="W63" s="48">
        <f t="shared" si="0"/>
        <v>-1.0411407043479638E-2</v>
      </c>
      <c r="X63" s="48">
        <f t="shared" si="0"/>
        <v>0.27665536552325348</v>
      </c>
      <c r="Y63" s="48">
        <f t="shared" si="0"/>
        <v>5.6773967104116604E-4</v>
      </c>
      <c r="Z63" s="48">
        <f t="shared" si="0"/>
        <v>0.10685908693582735</v>
      </c>
      <c r="AA63" s="48">
        <f t="shared" si="0"/>
        <v>-0.12140493783442663</v>
      </c>
      <c r="AB63" s="48">
        <f t="shared" si="0"/>
        <v>0.25095903050676938</v>
      </c>
      <c r="AC63" s="48">
        <f t="shared" si="0"/>
        <v>0.18401002420233925</v>
      </c>
      <c r="AD63" s="48">
        <f t="shared" ref="AD63:AL84" si="1">+AD9*AC36/100</f>
        <v>0.18837461010101447</v>
      </c>
      <c r="AE63" s="48">
        <f t="shared" si="1"/>
        <v>-6.5698381466741979E-2</v>
      </c>
      <c r="AF63" s="48">
        <f t="shared" si="1"/>
        <v>-5.7618212588034165E-2</v>
      </c>
      <c r="AG63" s="48">
        <f t="shared" si="1"/>
        <v>9.6665960165178075E-2</v>
      </c>
      <c r="AH63" s="48">
        <f t="shared" si="1"/>
        <v>-0.10171800121755137</v>
      </c>
      <c r="AI63" s="48">
        <f t="shared" si="1"/>
        <v>0.14288272451863629</v>
      </c>
      <c r="AJ63" s="48">
        <f t="shared" si="1"/>
        <v>7.529672182432938E-2</v>
      </c>
      <c r="AK63" s="48">
        <f t="shared" si="1"/>
        <v>-5.1885618984681602E-2</v>
      </c>
      <c r="AL63" s="48">
        <f t="shared" si="1"/>
        <v>3.2791979251670142E-2</v>
      </c>
    </row>
    <row r="64" spans="1:38" x14ac:dyDescent="0.2">
      <c r="A64" s="9" t="s">
        <v>4</v>
      </c>
      <c r="B64" s="10" t="s">
        <v>5</v>
      </c>
      <c r="C64" s="46"/>
      <c r="D64" s="48">
        <f t="shared" ref="D64:S84" si="2">+D10*C37/100</f>
        <v>6.7486477497707198E-2</v>
      </c>
      <c r="E64" s="48">
        <f t="shared" si="2"/>
        <v>-5.2989712306217733E-2</v>
      </c>
      <c r="F64" s="48">
        <f t="shared" si="2"/>
        <v>2.8431371354387745E-2</v>
      </c>
      <c r="G64" s="48">
        <f t="shared" si="2"/>
        <v>-1.3773199703605594E-2</v>
      </c>
      <c r="H64" s="48">
        <f t="shared" si="2"/>
        <v>-1.6966226411834873E-2</v>
      </c>
      <c r="I64" s="48">
        <f t="shared" si="2"/>
        <v>4.2729742348967169E-2</v>
      </c>
      <c r="J64" s="48">
        <f t="shared" si="2"/>
        <v>3.4348780480366901E-2</v>
      </c>
      <c r="K64" s="48">
        <f t="shared" si="2"/>
        <v>-2.4014235826470061E-2</v>
      </c>
      <c r="L64" s="48">
        <f t="shared" si="2"/>
        <v>2.1580232339655083E-2</v>
      </c>
      <c r="M64" s="48">
        <f t="shared" si="2"/>
        <v>5.6999392608676015E-2</v>
      </c>
      <c r="N64" s="48">
        <f t="shared" si="2"/>
        <v>-8.9953134880077449E-3</v>
      </c>
      <c r="O64" s="48">
        <f t="shared" si="2"/>
        <v>1.0728801069971296E-2</v>
      </c>
      <c r="P64" s="48">
        <f t="shared" si="2"/>
        <v>3.2023115329273051E-2</v>
      </c>
      <c r="Q64" s="48">
        <f t="shared" si="2"/>
        <v>-1.7632112645892671E-2</v>
      </c>
      <c r="R64" s="48">
        <f t="shared" si="2"/>
        <v>4.1668621385381861E-2</v>
      </c>
      <c r="S64" s="48">
        <f t="shared" si="2"/>
        <v>2.5858861515310378E-2</v>
      </c>
      <c r="T64" s="48">
        <f t="shared" si="0"/>
        <v>3.5615138661500928E-2</v>
      </c>
      <c r="U64" s="48">
        <f t="shared" si="0"/>
        <v>-9.296844723959706E-2</v>
      </c>
      <c r="V64" s="48">
        <f t="shared" si="0"/>
        <v>2.8616669491166247E-2</v>
      </c>
      <c r="W64" s="48">
        <f t="shared" si="0"/>
        <v>-3.6053997218817212E-2</v>
      </c>
      <c r="X64" s="48">
        <f t="shared" si="0"/>
        <v>1.4976473073439007E-2</v>
      </c>
      <c r="Y64" s="48">
        <f t="shared" si="0"/>
        <v>1.7245655470027769E-2</v>
      </c>
      <c r="Z64" s="48">
        <f t="shared" si="0"/>
        <v>5.1750281257533018E-3</v>
      </c>
      <c r="AA64" s="48">
        <f t="shared" si="0"/>
        <v>2.2287866254992544E-2</v>
      </c>
      <c r="AB64" s="48">
        <f t="shared" si="0"/>
        <v>1.5457333076738172E-2</v>
      </c>
      <c r="AC64" s="48">
        <f t="shared" si="0"/>
        <v>-1.664273016259438E-2</v>
      </c>
      <c r="AD64" s="48">
        <f t="shared" si="1"/>
        <v>4.1511188527802438E-2</v>
      </c>
      <c r="AE64" s="48">
        <f t="shared" si="1"/>
        <v>-4.2912837267120529E-2</v>
      </c>
      <c r="AF64" s="48">
        <f t="shared" si="1"/>
        <v>6.2859293051245827E-3</v>
      </c>
      <c r="AG64" s="48">
        <f t="shared" si="1"/>
        <v>-2.4091840908324882E-3</v>
      </c>
      <c r="AH64" s="48">
        <f t="shared" si="1"/>
        <v>-1.4799308048390155E-3</v>
      </c>
      <c r="AI64" s="48">
        <f t="shared" si="1"/>
        <v>2.1814852394540465E-2</v>
      </c>
      <c r="AJ64" s="48">
        <f t="shared" si="1"/>
        <v>7.4438744491071651E-3</v>
      </c>
      <c r="AK64" s="48">
        <f t="shared" si="1"/>
        <v>8.6662288838711393E-3</v>
      </c>
      <c r="AL64" s="48">
        <f t="shared" si="1"/>
        <v>9.11111609914287E-3</v>
      </c>
    </row>
    <row r="65" spans="1:38" x14ac:dyDescent="0.2">
      <c r="A65" s="9" t="s">
        <v>6</v>
      </c>
      <c r="B65" s="10" t="s">
        <v>7</v>
      </c>
      <c r="C65" s="46"/>
      <c r="D65" s="48">
        <f t="shared" si="2"/>
        <v>2.0413763835671159</v>
      </c>
      <c r="E65" s="48">
        <f t="shared" si="0"/>
        <v>1.0590821179082979</v>
      </c>
      <c r="F65" s="48">
        <f t="shared" si="0"/>
        <v>0.36437794482382246</v>
      </c>
      <c r="G65" s="48">
        <f t="shared" si="0"/>
        <v>0.6673302788286618</v>
      </c>
      <c r="H65" s="48">
        <f t="shared" si="0"/>
        <v>-0.10079992016230431</v>
      </c>
      <c r="I65" s="48">
        <f t="shared" si="0"/>
        <v>1.4391137270351897</v>
      </c>
      <c r="J65" s="48">
        <f t="shared" si="0"/>
        <v>1.1487201528729505</v>
      </c>
      <c r="K65" s="48">
        <f t="shared" si="0"/>
        <v>0.40624271907473203</v>
      </c>
      <c r="L65" s="48">
        <f t="shared" si="0"/>
        <v>0.5961624919124956</v>
      </c>
      <c r="M65" s="48">
        <f t="shared" si="0"/>
        <v>-0.10366363849407824</v>
      </c>
      <c r="N65" s="48">
        <f t="shared" si="0"/>
        <v>0.60430612465430866</v>
      </c>
      <c r="O65" s="48">
        <f t="shared" si="0"/>
        <v>0.23842578315089435</v>
      </c>
      <c r="P65" s="48">
        <f t="shared" si="0"/>
        <v>0.68761560053198234</v>
      </c>
      <c r="Q65" s="48">
        <f t="shared" si="0"/>
        <v>0.60664493102583839</v>
      </c>
      <c r="R65" s="48">
        <f t="shared" si="0"/>
        <v>0.68316901214258152</v>
      </c>
      <c r="S65" s="48">
        <f t="shared" si="0"/>
        <v>0.46711052623657884</v>
      </c>
      <c r="T65" s="48">
        <f t="shared" si="0"/>
        <v>-0.3689070335802615</v>
      </c>
      <c r="U65" s="48">
        <f t="shared" si="0"/>
        <v>-1.2088461310596124</v>
      </c>
      <c r="V65" s="48">
        <f t="shared" si="0"/>
        <v>0.96724806120095019</v>
      </c>
      <c r="W65" s="48">
        <f t="shared" si="0"/>
        <v>0.54801832076340162</v>
      </c>
      <c r="X65" s="48">
        <f t="shared" si="0"/>
        <v>0.58622431049865109</v>
      </c>
      <c r="Y65" s="48">
        <f t="shared" si="0"/>
        <v>-9.0116054874724832E-3</v>
      </c>
      <c r="Z65" s="48">
        <f t="shared" si="0"/>
        <v>3.1296563199477268E-2</v>
      </c>
      <c r="AA65" s="48">
        <f t="shared" si="0"/>
        <v>-0.50261450606305946</v>
      </c>
      <c r="AB65" s="48">
        <f t="shared" si="0"/>
        <v>0.49331088218913804</v>
      </c>
      <c r="AC65" s="48">
        <f t="shared" si="0"/>
        <v>0.4591298587202981</v>
      </c>
      <c r="AD65" s="48">
        <f t="shared" si="1"/>
        <v>0.49336844387844975</v>
      </c>
      <c r="AE65" s="48">
        <f t="shared" si="1"/>
        <v>0.35877691456601207</v>
      </c>
      <c r="AF65" s="48">
        <f t="shared" si="1"/>
        <v>0.25812414739603701</v>
      </c>
      <c r="AG65" s="48">
        <f t="shared" si="1"/>
        <v>2.3079504709302219</v>
      </c>
      <c r="AH65" s="48">
        <f t="shared" si="1"/>
        <v>0.46665169010491736</v>
      </c>
      <c r="AI65" s="48">
        <f t="shared" si="1"/>
        <v>1.1826893843875541</v>
      </c>
      <c r="AJ65" s="48">
        <f t="shared" si="1"/>
        <v>0.74308722805242855</v>
      </c>
      <c r="AK65" s="48">
        <f t="shared" si="1"/>
        <v>0.86528182439138945</v>
      </c>
      <c r="AL65" s="48">
        <f t="shared" si="1"/>
        <v>0.26462932931788946</v>
      </c>
    </row>
    <row r="66" spans="1:38" x14ac:dyDescent="0.2">
      <c r="A66" s="9" t="s">
        <v>8</v>
      </c>
      <c r="B66" s="10" t="s">
        <v>9</v>
      </c>
      <c r="C66" s="46"/>
      <c r="D66" s="48">
        <f t="shared" si="2"/>
        <v>0.16879577595933359</v>
      </c>
      <c r="E66" s="48">
        <f t="shared" si="0"/>
        <v>5.9083850608261497E-2</v>
      </c>
      <c r="F66" s="48">
        <f t="shared" si="0"/>
        <v>0.20432801121640151</v>
      </c>
      <c r="G66" s="48">
        <f t="shared" si="0"/>
        <v>7.4588745648230648E-2</v>
      </c>
      <c r="H66" s="48">
        <f t="shared" si="0"/>
        <v>4.6096048249644743E-2</v>
      </c>
      <c r="I66" s="48">
        <f t="shared" si="0"/>
        <v>0.1369855338355731</v>
      </c>
      <c r="J66" s="48">
        <f t="shared" si="0"/>
        <v>0.17622006455027364</v>
      </c>
      <c r="K66" s="48">
        <f t="shared" si="0"/>
        <v>0.12519067137684961</v>
      </c>
      <c r="L66" s="48">
        <f t="shared" si="0"/>
        <v>0.12390133659960544</v>
      </c>
      <c r="M66" s="48">
        <f t="shared" si="0"/>
        <v>9.1659042956311249E-2</v>
      </c>
      <c r="N66" s="48">
        <f t="shared" si="0"/>
        <v>0.14339265446243538</v>
      </c>
      <c r="O66" s="48">
        <f t="shared" si="0"/>
        <v>0.1387466314805843</v>
      </c>
      <c r="P66" s="48">
        <f t="shared" si="0"/>
        <v>9.1164579152197167E-2</v>
      </c>
      <c r="Q66" s="48">
        <f t="shared" si="0"/>
        <v>0.14490141970946818</v>
      </c>
      <c r="R66" s="48">
        <f t="shared" si="0"/>
        <v>0.13252875179763357</v>
      </c>
      <c r="S66" s="48">
        <f t="shared" si="0"/>
        <v>3.9381918435230243E-2</v>
      </c>
      <c r="T66" s="48">
        <f t="shared" si="0"/>
        <v>-2.5534834426340202E-2</v>
      </c>
      <c r="U66" s="48">
        <f t="shared" si="0"/>
        <v>5.2680938137654544E-2</v>
      </c>
      <c r="V66" s="48">
        <f t="shared" si="0"/>
        <v>5.5382338358555626E-2</v>
      </c>
      <c r="W66" s="48">
        <f t="shared" si="0"/>
        <v>7.5675198520308531E-2</v>
      </c>
      <c r="X66" s="48">
        <f t="shared" si="0"/>
        <v>0.1215845396729222</v>
      </c>
      <c r="Y66" s="48">
        <f t="shared" si="0"/>
        <v>-0.32370712924257211</v>
      </c>
      <c r="Z66" s="48">
        <f t="shared" si="0"/>
        <v>0.12716474558005164</v>
      </c>
      <c r="AA66" s="48">
        <f t="shared" si="0"/>
        <v>0.4426394837592984</v>
      </c>
      <c r="AB66" s="48">
        <f t="shared" si="0"/>
        <v>0.10800883726486669</v>
      </c>
      <c r="AC66" s="48">
        <f t="shared" si="0"/>
        <v>0.20505866018143312</v>
      </c>
      <c r="AD66" s="48">
        <f t="shared" si="1"/>
        <v>-3.2837574806134293E-2</v>
      </c>
      <c r="AE66" s="48">
        <f t="shared" si="1"/>
        <v>3.6623171876378128E-3</v>
      </c>
      <c r="AF66" s="48">
        <f t="shared" si="1"/>
        <v>0.17127461048962286</v>
      </c>
      <c r="AG66" s="48">
        <f t="shared" si="1"/>
        <v>0.10744113051984686</v>
      </c>
      <c r="AH66" s="48">
        <f t="shared" si="1"/>
        <v>0.1456252335672564</v>
      </c>
      <c r="AI66" s="48">
        <f t="shared" si="1"/>
        <v>-4.8357649489054258E-3</v>
      </c>
      <c r="AJ66" s="48">
        <f t="shared" si="1"/>
        <v>-5.592691984343795E-2</v>
      </c>
      <c r="AK66" s="48">
        <f t="shared" si="1"/>
        <v>9.6464620203884494E-2</v>
      </c>
      <c r="AL66" s="48">
        <f t="shared" si="1"/>
        <v>7.0136524791895125E-2</v>
      </c>
    </row>
    <row r="67" spans="1:38" x14ac:dyDescent="0.2">
      <c r="A67" s="9" t="s">
        <v>10</v>
      </c>
      <c r="B67" s="10" t="s">
        <v>11</v>
      </c>
      <c r="C67" s="46"/>
      <c r="D67" s="48">
        <f t="shared" si="2"/>
        <v>4.3889600941565819E-2</v>
      </c>
      <c r="E67" s="48">
        <f t="shared" si="0"/>
        <v>4.1509774292323075E-2</v>
      </c>
      <c r="F67" s="48">
        <f t="shared" si="0"/>
        <v>3.7114635684728142E-2</v>
      </c>
      <c r="G67" s="48">
        <f t="shared" si="0"/>
        <v>4.3173472964215413E-2</v>
      </c>
      <c r="H67" s="48">
        <f t="shared" si="0"/>
        <v>6.7767097656737801E-2</v>
      </c>
      <c r="I67" s="48">
        <f t="shared" si="0"/>
        <v>8.1571038979713434E-2</v>
      </c>
      <c r="J67" s="48">
        <f t="shared" si="0"/>
        <v>0.10938056462630336</v>
      </c>
      <c r="K67" s="48">
        <f t="shared" si="0"/>
        <v>0.12574272949423965</v>
      </c>
      <c r="L67" s="48">
        <f t="shared" si="0"/>
        <v>4.5146030753199354E-2</v>
      </c>
      <c r="M67" s="48">
        <f t="shared" si="0"/>
        <v>1.3985416481969149E-2</v>
      </c>
      <c r="N67" s="48">
        <f t="shared" si="0"/>
        <v>7.0949192224366228E-3</v>
      </c>
      <c r="O67" s="48">
        <f t="shared" si="0"/>
        <v>7.5318436550356948E-3</v>
      </c>
      <c r="P67" s="48">
        <f t="shared" si="0"/>
        <v>1.5864200540206541E-2</v>
      </c>
      <c r="Q67" s="48">
        <f t="shared" si="0"/>
        <v>2.2413490303185828E-2</v>
      </c>
      <c r="R67" s="48">
        <f t="shared" si="0"/>
        <v>2.6839926211833554E-2</v>
      </c>
      <c r="S67" s="48">
        <f t="shared" si="0"/>
        <v>3.5142659256957497E-2</v>
      </c>
      <c r="T67" s="48">
        <f t="shared" si="0"/>
        <v>1.7029684385486667E-2</v>
      </c>
      <c r="U67" s="48">
        <f t="shared" si="0"/>
        <v>1.7760128344495875E-3</v>
      </c>
      <c r="V67" s="48">
        <f t="shared" si="0"/>
        <v>1.204910994709993E-2</v>
      </c>
      <c r="W67" s="48">
        <f t="shared" si="0"/>
        <v>1.6845480139321953E-2</v>
      </c>
      <c r="X67" s="48">
        <f t="shared" si="0"/>
        <v>2.9151939958030681E-2</v>
      </c>
      <c r="Y67" s="48">
        <f t="shared" si="0"/>
        <v>-6.0641252180043431E-2</v>
      </c>
      <c r="Z67" s="48">
        <f t="shared" si="0"/>
        <v>-1.8001845021008614E-2</v>
      </c>
      <c r="AA67" s="48">
        <f t="shared" si="0"/>
        <v>-0.12401476851986107</v>
      </c>
      <c r="AB67" s="48">
        <f t="shared" si="0"/>
        <v>3.9076885018947793E-2</v>
      </c>
      <c r="AC67" s="48">
        <f t="shared" si="0"/>
        <v>-7.0001748921966561E-2</v>
      </c>
      <c r="AD67" s="48">
        <f t="shared" si="1"/>
        <v>8.2000829137317804E-3</v>
      </c>
      <c r="AE67" s="48">
        <f t="shared" si="1"/>
        <v>3.7783423100054621E-2</v>
      </c>
      <c r="AF67" s="48">
        <f t="shared" si="1"/>
        <v>1.4482140844801124E-2</v>
      </c>
      <c r="AG67" s="48">
        <f t="shared" si="1"/>
        <v>-7.2903804310027603E-2</v>
      </c>
      <c r="AH67" s="48">
        <f t="shared" si="1"/>
        <v>7.7422143598658566E-3</v>
      </c>
      <c r="AI67" s="48">
        <f t="shared" si="1"/>
        <v>1.8720825635063373E-2</v>
      </c>
      <c r="AJ67" s="48">
        <f t="shared" si="1"/>
        <v>5.9930176095748158E-3</v>
      </c>
      <c r="AK67" s="48">
        <f t="shared" si="1"/>
        <v>4.1108810286542476E-3</v>
      </c>
      <c r="AL67" s="48">
        <f t="shared" si="1"/>
        <v>1.0358609642386375E-2</v>
      </c>
    </row>
    <row r="68" spans="1:38" x14ac:dyDescent="0.2">
      <c r="A68" s="9" t="s">
        <v>12</v>
      </c>
      <c r="B68" s="10" t="s">
        <v>13</v>
      </c>
      <c r="C68" s="46"/>
      <c r="D68" s="48">
        <f t="shared" si="2"/>
        <v>0.66115791452810813</v>
      </c>
      <c r="E68" s="48">
        <f t="shared" si="0"/>
        <v>0.55217384325576935</v>
      </c>
      <c r="F68" s="48">
        <f t="shared" si="0"/>
        <v>0.35375508856872573</v>
      </c>
      <c r="G68" s="48">
        <f t="shared" si="0"/>
        <v>0.36201043370255914</v>
      </c>
      <c r="H68" s="48">
        <f t="shared" si="0"/>
        <v>-0.81219637760624019</v>
      </c>
      <c r="I68" s="48">
        <f t="shared" si="0"/>
        <v>0.2531810965134289</v>
      </c>
      <c r="J68" s="48">
        <f t="shared" si="0"/>
        <v>0.66065662680148307</v>
      </c>
      <c r="K68" s="48">
        <f t="shared" si="0"/>
        <v>-3.9508967309631769E-3</v>
      </c>
      <c r="L68" s="48">
        <f t="shared" si="0"/>
        <v>0.17672998986813532</v>
      </c>
      <c r="M68" s="48">
        <f t="shared" si="0"/>
        <v>0.66116711457365274</v>
      </c>
      <c r="N68" s="48">
        <f t="shared" si="0"/>
        <v>-3.8062912385731743E-2</v>
      </c>
      <c r="O68" s="48">
        <f t="shared" si="0"/>
        <v>0.22993200489971172</v>
      </c>
      <c r="P68" s="48">
        <f t="shared" si="0"/>
        <v>0.24697995258643121</v>
      </c>
      <c r="Q68" s="48">
        <f t="shared" si="0"/>
        <v>4.8899077153521597E-2</v>
      </c>
      <c r="R68" s="48">
        <f t="shared" si="0"/>
        <v>0.53840611453476472</v>
      </c>
      <c r="S68" s="48">
        <f t="shared" si="0"/>
        <v>0.93998311365709097</v>
      </c>
      <c r="T68" s="48">
        <f t="shared" si="0"/>
        <v>0.5394433893597419</v>
      </c>
      <c r="U68" s="48">
        <f t="shared" si="0"/>
        <v>-0.11260138088088142</v>
      </c>
      <c r="V68" s="48">
        <f t="shared" si="0"/>
        <v>-0.30517125056188826</v>
      </c>
      <c r="W68" s="48">
        <f t="shared" si="0"/>
        <v>8.5776727682691345E-2</v>
      </c>
      <c r="X68" s="48">
        <f t="shared" si="0"/>
        <v>0.11594886944464397</v>
      </c>
      <c r="Y68" s="48">
        <f t="shared" si="0"/>
        <v>-0.38527322299953537</v>
      </c>
      <c r="Z68" s="48">
        <f t="shared" si="0"/>
        <v>7.6544987911815951E-2</v>
      </c>
      <c r="AA68" s="48">
        <f t="shared" si="0"/>
        <v>0.44145749281026953</v>
      </c>
      <c r="AB68" s="48">
        <f t="shared" si="0"/>
        <v>-8.172117776107804E-2</v>
      </c>
      <c r="AC68" s="48">
        <f t="shared" si="0"/>
        <v>-0.20524661955849832</v>
      </c>
      <c r="AD68" s="48">
        <f t="shared" si="1"/>
        <v>5.6282925873200071E-4</v>
      </c>
      <c r="AE68" s="48">
        <f t="shared" si="1"/>
        <v>-0.4126424982511015</v>
      </c>
      <c r="AF68" s="48">
        <f t="shared" si="1"/>
        <v>-3.7999734319905332E-2</v>
      </c>
      <c r="AG68" s="48">
        <f t="shared" si="1"/>
        <v>0.13097134728561288</v>
      </c>
      <c r="AH68" s="48">
        <f t="shared" si="1"/>
        <v>-0.19604789400638697</v>
      </c>
      <c r="AI68" s="48">
        <f t="shared" si="1"/>
        <v>0.5053440962063469</v>
      </c>
      <c r="AJ68" s="48">
        <f t="shared" si="1"/>
        <v>0.13865546578502935</v>
      </c>
      <c r="AK68" s="48">
        <f t="shared" si="1"/>
        <v>5.185342708173292E-2</v>
      </c>
      <c r="AL68" s="48">
        <f t="shared" si="1"/>
        <v>9.1346040325579025E-2</v>
      </c>
    </row>
    <row r="69" spans="1:38" x14ac:dyDescent="0.2">
      <c r="A69" s="9" t="s">
        <v>14</v>
      </c>
      <c r="B69" s="10" t="s">
        <v>15</v>
      </c>
      <c r="C69" s="46"/>
      <c r="D69" s="48">
        <f t="shared" si="2"/>
        <v>1.4994314314949613</v>
      </c>
      <c r="E69" s="48">
        <f t="shared" si="0"/>
        <v>0.88717824719643001</v>
      </c>
      <c r="F69" s="48">
        <f t="shared" si="0"/>
        <v>0.2674331067975389</v>
      </c>
      <c r="G69" s="48">
        <f t="shared" si="0"/>
        <v>5.2221255858519916E-2</v>
      </c>
      <c r="H69" s="48">
        <f t="shared" si="0"/>
        <v>-0.51669879311935274</v>
      </c>
      <c r="I69" s="48">
        <f t="shared" si="0"/>
        <v>0.48510325348792144</v>
      </c>
      <c r="J69" s="48">
        <f t="shared" si="0"/>
        <v>0.52703601212751794</v>
      </c>
      <c r="K69" s="48">
        <f t="shared" si="0"/>
        <v>-0.31315780196629567</v>
      </c>
      <c r="L69" s="48">
        <f t="shared" si="0"/>
        <v>-2.0186571688399945E-2</v>
      </c>
      <c r="M69" s="48">
        <f t="shared" si="0"/>
        <v>0.35381417554604283</v>
      </c>
      <c r="N69" s="48">
        <f t="shared" si="0"/>
        <v>0.32804021107021192</v>
      </c>
      <c r="O69" s="48">
        <f t="shared" si="0"/>
        <v>0.28577717090653632</v>
      </c>
      <c r="P69" s="48">
        <f t="shared" si="0"/>
        <v>0.23583890375071997</v>
      </c>
      <c r="Q69" s="48">
        <f t="shared" si="0"/>
        <v>0.19932388037624896</v>
      </c>
      <c r="R69" s="48">
        <f t="shared" si="0"/>
        <v>0.84911366480195161</v>
      </c>
      <c r="S69" s="48">
        <f t="shared" si="0"/>
        <v>0.93793088916213851</v>
      </c>
      <c r="T69" s="48">
        <f t="shared" si="0"/>
        <v>0.60250408205596218</v>
      </c>
      <c r="U69" s="48">
        <f t="shared" si="0"/>
        <v>-0.61717379161460484</v>
      </c>
      <c r="V69" s="48">
        <f t="shared" si="0"/>
        <v>0.62635815818761853</v>
      </c>
      <c r="W69" s="48">
        <f t="shared" si="0"/>
        <v>0.52644216396386634</v>
      </c>
      <c r="X69" s="48">
        <f t="shared" si="0"/>
        <v>0.39430425259980567</v>
      </c>
      <c r="Y69" s="48">
        <f t="shared" si="0"/>
        <v>0.49666786265767887</v>
      </c>
      <c r="Z69" s="48">
        <f t="shared" si="0"/>
        <v>0.33083247509307379</v>
      </c>
      <c r="AA69" s="48">
        <f t="shared" si="0"/>
        <v>0.39264595003054642</v>
      </c>
      <c r="AB69" s="48">
        <f t="shared" si="0"/>
        <v>0.37835718599855461</v>
      </c>
      <c r="AC69" s="48">
        <f t="shared" si="0"/>
        <v>0.61472366036077597</v>
      </c>
      <c r="AD69" s="48">
        <f t="shared" si="1"/>
        <v>0.20605706718997666</v>
      </c>
      <c r="AE69" s="48">
        <f t="shared" si="1"/>
        <v>3.6766781785757166E-2</v>
      </c>
      <c r="AF69" s="48">
        <f t="shared" si="1"/>
        <v>-0.70911426330886218</v>
      </c>
      <c r="AG69" s="48">
        <f t="shared" si="1"/>
        <v>0.71300769143925924</v>
      </c>
      <c r="AH69" s="48">
        <f t="shared" si="1"/>
        <v>0.30759850713695797</v>
      </c>
      <c r="AI69" s="48">
        <f t="shared" si="1"/>
        <v>0.34550576254467208</v>
      </c>
      <c r="AJ69" s="48">
        <f t="shared" si="1"/>
        <v>0.38131247771854748</v>
      </c>
      <c r="AK69" s="48">
        <f t="shared" si="1"/>
        <v>0.27224281544192364</v>
      </c>
      <c r="AL69" s="48">
        <f t="shared" si="1"/>
        <v>0.29637847580030013</v>
      </c>
    </row>
    <row r="70" spans="1:38" x14ac:dyDescent="0.2">
      <c r="A70" s="9" t="s">
        <v>16</v>
      </c>
      <c r="B70" s="10" t="s">
        <v>17</v>
      </c>
      <c r="C70" s="46"/>
      <c r="D70" s="48">
        <f t="shared" si="2"/>
        <v>0.24587926633440779</v>
      </c>
      <c r="E70" s="48">
        <f t="shared" si="0"/>
        <v>0.24089797172198552</v>
      </c>
      <c r="F70" s="48">
        <f t="shared" si="0"/>
        <v>-6.566475031584508E-2</v>
      </c>
      <c r="G70" s="48">
        <f t="shared" si="0"/>
        <v>-0.21496747479328016</v>
      </c>
      <c r="H70" s="48">
        <f t="shared" si="0"/>
        <v>-0.24665407491171534</v>
      </c>
      <c r="I70" s="48">
        <f t="shared" si="0"/>
        <v>4.1293050351204119E-4</v>
      </c>
      <c r="J70" s="48">
        <f t="shared" si="0"/>
        <v>4.7970198892143934E-2</v>
      </c>
      <c r="K70" s="48">
        <f t="shared" si="0"/>
        <v>-7.6551504521497837E-2</v>
      </c>
      <c r="L70" s="48">
        <f t="shared" si="0"/>
        <v>0.21132576436435285</v>
      </c>
      <c r="M70" s="48">
        <f t="shared" si="0"/>
        <v>1.0671978783531787E-2</v>
      </c>
      <c r="N70" s="48">
        <f t="shared" si="0"/>
        <v>1.032987516713816E-2</v>
      </c>
      <c r="O70" s="48">
        <f t="shared" si="0"/>
        <v>0.27862947999617904</v>
      </c>
      <c r="P70" s="48">
        <f t="shared" si="0"/>
        <v>0.31391224152344283</v>
      </c>
      <c r="Q70" s="48">
        <f t="shared" si="0"/>
        <v>0.25658424673190455</v>
      </c>
      <c r="R70" s="48">
        <f t="shared" si="0"/>
        <v>0.32283241261248496</v>
      </c>
      <c r="S70" s="48">
        <f t="shared" si="0"/>
        <v>0.34236117930560456</v>
      </c>
      <c r="T70" s="48">
        <f t="shared" si="0"/>
        <v>0.184011994491177</v>
      </c>
      <c r="U70" s="48">
        <f t="shared" si="0"/>
        <v>-0.14117516265952923</v>
      </c>
      <c r="V70" s="48">
        <f t="shared" si="0"/>
        <v>0.22835875444160156</v>
      </c>
      <c r="W70" s="48">
        <f t="shared" si="0"/>
        <v>0.29967696415170797</v>
      </c>
      <c r="X70" s="48">
        <f t="shared" si="0"/>
        <v>0.22966136531595471</v>
      </c>
      <c r="Y70" s="48">
        <f t="shared" si="0"/>
        <v>6.7995322374691816E-2</v>
      </c>
      <c r="Z70" s="48">
        <f t="shared" si="0"/>
        <v>0.1466141045212554</v>
      </c>
      <c r="AA70" s="48">
        <f t="shared" si="0"/>
        <v>0.19724190203625847</v>
      </c>
      <c r="AB70" s="48">
        <f t="shared" si="0"/>
        <v>9.9232589080962233E-2</v>
      </c>
      <c r="AC70" s="48">
        <f t="shared" si="0"/>
        <v>0.33988478358525726</v>
      </c>
      <c r="AD70" s="48">
        <f t="shared" si="1"/>
        <v>0.26340227511098252</v>
      </c>
      <c r="AE70" s="48">
        <f t="shared" si="1"/>
        <v>-5.0657103857454124E-2</v>
      </c>
      <c r="AF70" s="48">
        <f t="shared" si="1"/>
        <v>-0.74462507835537162</v>
      </c>
      <c r="AG70" s="48">
        <f t="shared" si="1"/>
        <v>0.42413807449937041</v>
      </c>
      <c r="AH70" s="48">
        <f t="shared" si="1"/>
        <v>0.32448739482339756</v>
      </c>
      <c r="AI70" s="48">
        <f t="shared" si="1"/>
        <v>0.21432695324719842</v>
      </c>
      <c r="AJ70" s="48">
        <f t="shared" si="1"/>
        <v>0.34174552508442851</v>
      </c>
      <c r="AK70" s="48">
        <f t="shared" si="1"/>
        <v>0.30512084456910427</v>
      </c>
      <c r="AL70" s="48">
        <f t="shared" si="1"/>
        <v>0.31154212145871957</v>
      </c>
    </row>
    <row r="71" spans="1:38" x14ac:dyDescent="0.2">
      <c r="A71" s="9" t="s">
        <v>18</v>
      </c>
      <c r="B71" s="10" t="s">
        <v>19</v>
      </c>
      <c r="C71" s="46"/>
      <c r="D71" s="48">
        <f t="shared" si="2"/>
        <v>0.4503091489115606</v>
      </c>
      <c r="E71" s="48">
        <f t="shared" si="0"/>
        <v>0.22157481465850012</v>
      </c>
      <c r="F71" s="48">
        <f t="shared" si="0"/>
        <v>7.9477085668984482E-2</v>
      </c>
      <c r="G71" s="48">
        <f t="shared" si="0"/>
        <v>3.9730852863488132E-2</v>
      </c>
      <c r="H71" s="48">
        <f t="shared" si="0"/>
        <v>6.109047287735412E-2</v>
      </c>
      <c r="I71" s="48">
        <f t="shared" si="0"/>
        <v>5.6419241212595506E-2</v>
      </c>
      <c r="J71" s="48">
        <f t="shared" si="0"/>
        <v>0.31884374371451613</v>
      </c>
      <c r="K71" s="48">
        <f t="shared" si="0"/>
        <v>0.13607574249849275</v>
      </c>
      <c r="L71" s="48">
        <f t="shared" si="0"/>
        <v>0.24814196675336878</v>
      </c>
      <c r="M71" s="48">
        <f t="shared" si="0"/>
        <v>0.16806426617996986</v>
      </c>
      <c r="N71" s="48">
        <f t="shared" si="0"/>
        <v>6.6667629254049732E-2</v>
      </c>
      <c r="O71" s="48">
        <f t="shared" si="0"/>
        <v>0.16578741874047445</v>
      </c>
      <c r="P71" s="48">
        <f t="shared" si="0"/>
        <v>0.24773730765298499</v>
      </c>
      <c r="Q71" s="48">
        <f t="shared" si="0"/>
        <v>0.18721900927889393</v>
      </c>
      <c r="R71" s="48">
        <f t="shared" si="0"/>
        <v>9.9294675040618827E-2</v>
      </c>
      <c r="S71" s="48">
        <f t="shared" si="0"/>
        <v>0.19928055296429123</v>
      </c>
      <c r="T71" s="48">
        <f t="shared" si="0"/>
        <v>0.13242851449845633</v>
      </c>
      <c r="U71" s="48">
        <f t="shared" si="0"/>
        <v>-0.2284098702428069</v>
      </c>
      <c r="V71" s="48">
        <f t="shared" si="0"/>
        <v>0.33482951044859433</v>
      </c>
      <c r="W71" s="48">
        <f t="shared" si="0"/>
        <v>7.2851461472995746E-2</v>
      </c>
      <c r="X71" s="48">
        <f t="shared" si="0"/>
        <v>8.4937355115531799E-2</v>
      </c>
      <c r="Y71" s="48">
        <f t="shared" si="0"/>
        <v>0.32244510604176957</v>
      </c>
      <c r="Z71" s="48">
        <f t="shared" si="0"/>
        <v>0.25032411236484486</v>
      </c>
      <c r="AA71" s="48">
        <f t="shared" si="0"/>
        <v>0.15977670749559997</v>
      </c>
      <c r="AB71" s="48">
        <f t="shared" si="0"/>
        <v>0.1297743139834544</v>
      </c>
      <c r="AC71" s="48">
        <f t="shared" si="0"/>
        <v>7.8405836150389915E-2</v>
      </c>
      <c r="AD71" s="48">
        <f t="shared" si="1"/>
        <v>4.2322374686221957E-2</v>
      </c>
      <c r="AE71" s="48">
        <f t="shared" si="1"/>
        <v>0.12564583653963152</v>
      </c>
      <c r="AF71" s="48">
        <f t="shared" si="1"/>
        <v>-1.2333744901408117</v>
      </c>
      <c r="AG71" s="48">
        <f t="shared" si="1"/>
        <v>0.42185067500738976</v>
      </c>
      <c r="AH71" s="48">
        <f t="shared" si="1"/>
        <v>0.32460365725432538</v>
      </c>
      <c r="AI71" s="48">
        <f t="shared" si="1"/>
        <v>0.21481745553600315</v>
      </c>
      <c r="AJ71" s="48">
        <f t="shared" si="1"/>
        <v>0.13633370590699456</v>
      </c>
      <c r="AK71" s="48">
        <f t="shared" si="1"/>
        <v>3.5135436800336234E-2</v>
      </c>
      <c r="AL71" s="48">
        <f t="shared" si="1"/>
        <v>6.9359700846472708E-2</v>
      </c>
    </row>
    <row r="72" spans="1:38" x14ac:dyDescent="0.2">
      <c r="A72" s="9" t="s">
        <v>20</v>
      </c>
      <c r="B72" s="10" t="s">
        <v>21</v>
      </c>
      <c r="C72" s="46"/>
      <c r="D72" s="48">
        <f t="shared" si="2"/>
        <v>0.18568554655192857</v>
      </c>
      <c r="E72" s="48">
        <f t="shared" si="0"/>
        <v>0.23150481394334019</v>
      </c>
      <c r="F72" s="48">
        <f t="shared" si="0"/>
        <v>0.21877527948993772</v>
      </c>
      <c r="G72" s="48">
        <f t="shared" si="0"/>
        <v>0.25860392112971464</v>
      </c>
      <c r="H72" s="48">
        <f t="shared" si="0"/>
        <v>6.5588893988995839E-2</v>
      </c>
      <c r="I72" s="48">
        <f t="shared" si="0"/>
        <v>0.30910255814903492</v>
      </c>
      <c r="J72" s="48">
        <f t="shared" si="0"/>
        <v>0.18625301913922815</v>
      </c>
      <c r="K72" s="48">
        <f t="shared" si="0"/>
        <v>0.36144836697496963</v>
      </c>
      <c r="L72" s="48">
        <f t="shared" si="0"/>
        <v>0.42435510821843198</v>
      </c>
      <c r="M72" s="48">
        <f t="shared" si="0"/>
        <v>0.48220871795305315</v>
      </c>
      <c r="N72" s="48">
        <f t="shared" si="0"/>
        <v>0.42306674954725204</v>
      </c>
      <c r="O72" s="48">
        <f t="shared" si="0"/>
        <v>0.5361203059012658</v>
      </c>
      <c r="P72" s="48">
        <f t="shared" si="0"/>
        <v>0.50550299610215954</v>
      </c>
      <c r="Q72" s="48">
        <f t="shared" si="0"/>
        <v>0.37720992740244053</v>
      </c>
      <c r="R72" s="48">
        <f t="shared" si="0"/>
        <v>0.50960273217729157</v>
      </c>
      <c r="S72" s="48">
        <f t="shared" si="0"/>
        <v>0.29381353738862637</v>
      </c>
      <c r="T72" s="48">
        <f t="shared" si="0"/>
        <v>0.35944083633758583</v>
      </c>
      <c r="U72" s="48">
        <f t="shared" si="0"/>
        <v>0.37293587793292743</v>
      </c>
      <c r="V72" s="48">
        <f t="shared" si="0"/>
        <v>0.58342546941344231</v>
      </c>
      <c r="W72" s="48">
        <f t="shared" si="0"/>
        <v>0.44437177151095042</v>
      </c>
      <c r="X72" s="48">
        <f t="shared" si="0"/>
        <v>0.32170675504670376</v>
      </c>
      <c r="Y72" s="48">
        <f t="shared" si="0"/>
        <v>0.23034241023007104</v>
      </c>
      <c r="Z72" s="48">
        <f t="shared" si="0"/>
        <v>0.30339759253220594</v>
      </c>
      <c r="AA72" s="48">
        <f t="shared" si="0"/>
        <v>0.43668950812857482</v>
      </c>
      <c r="AB72" s="48">
        <f t="shared" si="0"/>
        <v>0.20441716529488749</v>
      </c>
      <c r="AC72" s="48">
        <f t="shared" si="0"/>
        <v>0.63705752033244378</v>
      </c>
      <c r="AD72" s="48">
        <f t="shared" si="1"/>
        <v>-1.1494652083888952E-2</v>
      </c>
      <c r="AE72" s="48">
        <f t="shared" si="1"/>
        <v>0.1545037440676657</v>
      </c>
      <c r="AF72" s="48">
        <f t="shared" si="1"/>
        <v>7.9931506681918008E-2</v>
      </c>
      <c r="AG72" s="48">
        <f t="shared" si="1"/>
        <v>0.35757836017584721</v>
      </c>
      <c r="AH72" s="48">
        <f t="shared" si="1"/>
        <v>0.648548133970417</v>
      </c>
      <c r="AI72" s="48">
        <f t="shared" si="1"/>
        <v>0.22966966285391854</v>
      </c>
      <c r="AJ72" s="48">
        <f t="shared" si="1"/>
        <v>0.32599840798590679</v>
      </c>
      <c r="AK72" s="48">
        <f t="shared" si="1"/>
        <v>0.2366506487679052</v>
      </c>
      <c r="AL72" s="48">
        <f t="shared" si="1"/>
        <v>0.23988743977047006</v>
      </c>
    </row>
    <row r="73" spans="1:38" x14ac:dyDescent="0.2">
      <c r="A73" s="9" t="s">
        <v>22</v>
      </c>
      <c r="B73" s="10" t="s">
        <v>23</v>
      </c>
      <c r="C73" s="46"/>
      <c r="D73" s="48">
        <f t="shared" si="2"/>
        <v>0.16977768809941676</v>
      </c>
      <c r="E73" s="48">
        <f t="shared" si="0"/>
        <v>0.36104768188863384</v>
      </c>
      <c r="F73" s="48">
        <f t="shared" si="0"/>
        <v>0.30246468881204719</v>
      </c>
      <c r="G73" s="48">
        <f t="shared" si="0"/>
        <v>0.12839454795055699</v>
      </c>
      <c r="H73" s="48">
        <f t="shared" si="0"/>
        <v>0.34424382085874433</v>
      </c>
      <c r="I73" s="48">
        <f t="shared" si="0"/>
        <v>0.15590042358035799</v>
      </c>
      <c r="J73" s="48">
        <f t="shared" si="0"/>
        <v>0.17327545407817344</v>
      </c>
      <c r="K73" s="48">
        <f t="shared" si="0"/>
        <v>0.35535001947707689</v>
      </c>
      <c r="L73" s="48">
        <f t="shared" si="0"/>
        <v>0.65427726072908843</v>
      </c>
      <c r="M73" s="48">
        <f t="shared" si="0"/>
        <v>0.32801540594655015</v>
      </c>
      <c r="N73" s="48">
        <f t="shared" si="0"/>
        <v>0.35137852453645024</v>
      </c>
      <c r="O73" s="48">
        <f t="shared" si="0"/>
        <v>0.45841294775409375</v>
      </c>
      <c r="P73" s="48">
        <f t="shared" si="0"/>
        <v>0.19461960607946047</v>
      </c>
      <c r="Q73" s="48">
        <f t="shared" si="0"/>
        <v>0.49996324813849946</v>
      </c>
      <c r="R73" s="48">
        <f t="shared" si="0"/>
        <v>0.69364179165260698</v>
      </c>
      <c r="S73" s="48">
        <f t="shared" si="0"/>
        <v>0.91332322118816422</v>
      </c>
      <c r="T73" s="48">
        <f t="shared" si="0"/>
        <v>0.92884033754504147</v>
      </c>
      <c r="U73" s="48">
        <f t="shared" si="0"/>
        <v>0.27608685417505746</v>
      </c>
      <c r="V73" s="48">
        <f t="shared" si="0"/>
        <v>6.4963688748351803E-2</v>
      </c>
      <c r="W73" s="48">
        <f t="shared" si="0"/>
        <v>0.17269915964527352</v>
      </c>
      <c r="X73" s="48">
        <f t="shared" si="0"/>
        <v>0.64119925436623493</v>
      </c>
      <c r="Y73" s="48">
        <f t="shared" ref="E73:AC84" si="3">+Y19*X46/100</f>
        <v>0.40745363230254161</v>
      </c>
      <c r="Z73" s="48">
        <f t="shared" si="3"/>
        <v>0.37828241065729917</v>
      </c>
      <c r="AA73" s="48">
        <f t="shared" si="3"/>
        <v>0.44175805346849889</v>
      </c>
      <c r="AB73" s="48">
        <f t="shared" si="3"/>
        <v>0.61189958929389165</v>
      </c>
      <c r="AC73" s="48">
        <f t="shared" si="3"/>
        <v>0.3398802484649377</v>
      </c>
      <c r="AD73" s="48">
        <f t="shared" si="1"/>
        <v>0.1114763975399809</v>
      </c>
      <c r="AE73" s="48">
        <f t="shared" si="1"/>
        <v>0.18631975934660777</v>
      </c>
      <c r="AF73" s="48">
        <f t="shared" si="1"/>
        <v>0.30941082175394358</v>
      </c>
      <c r="AG73" s="48">
        <f t="shared" si="1"/>
        <v>0.37227789277561885</v>
      </c>
      <c r="AH73" s="48">
        <f t="shared" si="1"/>
        <v>0.18535559361015824</v>
      </c>
      <c r="AI73" s="48">
        <f t="shared" si="1"/>
        <v>8.6471130574051522E-2</v>
      </c>
      <c r="AJ73" s="48">
        <f t="shared" si="1"/>
        <v>0.28316552037591836</v>
      </c>
      <c r="AK73" s="48">
        <f t="shared" si="1"/>
        <v>0.27432852860671991</v>
      </c>
      <c r="AL73" s="48">
        <f t="shared" si="1"/>
        <v>0.28691948331100292</v>
      </c>
    </row>
    <row r="74" spans="1:38" x14ac:dyDescent="0.2">
      <c r="A74" s="9" t="s">
        <v>24</v>
      </c>
      <c r="B74" s="10" t="s">
        <v>25</v>
      </c>
      <c r="C74" s="46"/>
      <c r="D74" s="48">
        <f t="shared" si="2"/>
        <v>0.81914025064052032</v>
      </c>
      <c r="E74" s="48">
        <f t="shared" si="3"/>
        <v>0.75154074780854441</v>
      </c>
      <c r="F74" s="48">
        <f t="shared" si="3"/>
        <v>0.82410658516559732</v>
      </c>
      <c r="G74" s="48">
        <f t="shared" si="3"/>
        <v>0.78847250839878624</v>
      </c>
      <c r="H74" s="48">
        <f t="shared" si="3"/>
        <v>0.75953960178320956</v>
      </c>
      <c r="I74" s="48">
        <f t="shared" si="3"/>
        <v>0.95825779766140629</v>
      </c>
      <c r="J74" s="48">
        <f t="shared" si="3"/>
        <v>1.0143672688083445</v>
      </c>
      <c r="K74" s="48">
        <f t="shared" si="3"/>
        <v>1.0997912933836138</v>
      </c>
      <c r="L74" s="48">
        <f t="shared" si="3"/>
        <v>0.28639830166378316</v>
      </c>
      <c r="M74" s="48">
        <f t="shared" si="3"/>
        <v>0.27745024158600723</v>
      </c>
      <c r="N74" s="48">
        <f t="shared" si="3"/>
        <v>0.15814529099585015</v>
      </c>
      <c r="O74" s="48">
        <f t="shared" si="3"/>
        <v>0.26741643337609522</v>
      </c>
      <c r="P74" s="48">
        <f t="shared" si="3"/>
        <v>0.40762472081630569</v>
      </c>
      <c r="Q74" s="48">
        <f t="shared" si="3"/>
        <v>0.44903595131974472</v>
      </c>
      <c r="R74" s="48">
        <f t="shared" si="3"/>
        <v>0.6196057928811739</v>
      </c>
      <c r="S74" s="48">
        <f t="shared" si="3"/>
        <v>0.6827580028268001</v>
      </c>
      <c r="T74" s="48">
        <f t="shared" si="3"/>
        <v>0.695657908981552</v>
      </c>
      <c r="U74" s="48">
        <f t="shared" si="3"/>
        <v>0.39586720957813459</v>
      </c>
      <c r="V74" s="48">
        <f t="shared" si="3"/>
        <v>0.44153761341065006</v>
      </c>
      <c r="W74" s="48">
        <f t="shared" si="3"/>
        <v>0.51126061007670975</v>
      </c>
      <c r="X74" s="48">
        <f t="shared" si="3"/>
        <v>0.70804817700567557</v>
      </c>
      <c r="Y74" s="48">
        <f t="shared" si="3"/>
        <v>1.0848722692435451E-2</v>
      </c>
      <c r="Z74" s="48">
        <f t="shared" si="3"/>
        <v>0.10029556751806372</v>
      </c>
      <c r="AA74" s="48">
        <f t="shared" si="3"/>
        <v>0.11352939598951498</v>
      </c>
      <c r="AB74" s="48">
        <f t="shared" si="3"/>
        <v>6.5060177502543476E-2</v>
      </c>
      <c r="AC74" s="48">
        <f t="shared" si="3"/>
        <v>0.29697231884732489</v>
      </c>
      <c r="AD74" s="48">
        <f t="shared" si="1"/>
        <v>0.1901475377057831</v>
      </c>
      <c r="AE74" s="48">
        <f t="shared" si="1"/>
        <v>0.15390152468607896</v>
      </c>
      <c r="AF74" s="48">
        <f t="shared" si="1"/>
        <v>-0.18560834384898325</v>
      </c>
      <c r="AG74" s="48">
        <f t="shared" si="1"/>
        <v>0.28034040483128048</v>
      </c>
      <c r="AH74" s="48">
        <f t="shared" si="1"/>
        <v>0.13887427293006666</v>
      </c>
      <c r="AI74" s="48">
        <f t="shared" si="1"/>
        <v>0.12329377881205277</v>
      </c>
      <c r="AJ74" s="48">
        <f t="shared" si="1"/>
        <v>0.34542886929345634</v>
      </c>
      <c r="AK74" s="48">
        <f t="shared" si="1"/>
        <v>0.32705642051123468</v>
      </c>
      <c r="AL74" s="48">
        <f t="shared" si="1"/>
        <v>0.34337624375102083</v>
      </c>
    </row>
    <row r="75" spans="1:38" x14ac:dyDescent="0.2">
      <c r="A75" s="9" t="s">
        <v>26</v>
      </c>
      <c r="B75" s="10" t="s">
        <v>27</v>
      </c>
      <c r="C75" s="46"/>
      <c r="D75" s="48">
        <f t="shared" si="2"/>
        <v>0.15471498729406852</v>
      </c>
      <c r="E75" s="48">
        <f t="shared" si="3"/>
        <v>0.17168885687939522</v>
      </c>
      <c r="F75" s="48">
        <f t="shared" si="3"/>
        <v>0.19297055224430118</v>
      </c>
      <c r="G75" s="48">
        <f t="shared" si="3"/>
        <v>9.9431194511366505E-2</v>
      </c>
      <c r="H75" s="48">
        <f t="shared" si="3"/>
        <v>7.0762465265496455E-2</v>
      </c>
      <c r="I75" s="48">
        <f t="shared" si="3"/>
        <v>0.12752094048204121</v>
      </c>
      <c r="J75" s="48">
        <f t="shared" si="3"/>
        <v>0.33648247814744153</v>
      </c>
      <c r="K75" s="48">
        <f t="shared" si="3"/>
        <v>0.18359003956816389</v>
      </c>
      <c r="L75" s="48">
        <f t="shared" si="3"/>
        <v>0.17152861833672856</v>
      </c>
      <c r="M75" s="48">
        <f t="shared" si="3"/>
        <v>0.21386948524237301</v>
      </c>
      <c r="N75" s="48">
        <f t="shared" si="3"/>
        <v>0.92669169055693157</v>
      </c>
      <c r="O75" s="48">
        <f t="shared" si="3"/>
        <v>0.13453578004790093</v>
      </c>
      <c r="P75" s="48">
        <f t="shared" si="3"/>
        <v>0.2259920420155358</v>
      </c>
      <c r="Q75" s="48">
        <f t="shared" si="3"/>
        <v>0.18338365206060658</v>
      </c>
      <c r="R75" s="48">
        <f t="shared" si="3"/>
        <v>0.39193078352679889</v>
      </c>
      <c r="S75" s="48">
        <f t="shared" si="3"/>
        <v>0.46716317739640872</v>
      </c>
      <c r="T75" s="48">
        <f t="shared" si="3"/>
        <v>0.18511425837339007</v>
      </c>
      <c r="U75" s="48">
        <f t="shared" si="3"/>
        <v>0.17315731097782638</v>
      </c>
      <c r="V75" s="48">
        <f t="shared" si="3"/>
        <v>0.18641989567681549</v>
      </c>
      <c r="W75" s="48">
        <f t="shared" si="3"/>
        <v>0.19805083062223544</v>
      </c>
      <c r="X75" s="48">
        <f t="shared" si="3"/>
        <v>0.37978521148344463</v>
      </c>
      <c r="Y75" s="48">
        <f t="shared" si="3"/>
        <v>0.22283150705672941</v>
      </c>
      <c r="Z75" s="48">
        <f t="shared" si="3"/>
        <v>0.7252967898632805</v>
      </c>
      <c r="AA75" s="48">
        <f t="shared" si="3"/>
        <v>1.0690649739062044</v>
      </c>
      <c r="AB75" s="48">
        <f t="shared" si="3"/>
        <v>0.76884551891575637</v>
      </c>
      <c r="AC75" s="48">
        <f t="shared" si="3"/>
        <v>-2.1289880950415209E-2</v>
      </c>
      <c r="AD75" s="48">
        <f t="shared" si="1"/>
        <v>0.72610185714295383</v>
      </c>
      <c r="AE75" s="48">
        <f t="shared" si="1"/>
        <v>0.79369520498940971</v>
      </c>
      <c r="AF75" s="48">
        <f t="shared" si="1"/>
        <v>0.2704924151632106</v>
      </c>
      <c r="AG75" s="48">
        <f t="shared" si="1"/>
        <v>0.35487082407203679</v>
      </c>
      <c r="AH75" s="48">
        <f t="shared" si="1"/>
        <v>0.53732243542070024</v>
      </c>
      <c r="AI75" s="48">
        <f t="shared" si="1"/>
        <v>1.015562605418695</v>
      </c>
      <c r="AJ75" s="48">
        <f t="shared" si="1"/>
        <v>0.76202749227147337</v>
      </c>
      <c r="AK75" s="48">
        <f t="shared" si="1"/>
        <v>0.58100044001270046</v>
      </c>
      <c r="AL75" s="48">
        <f t="shared" si="1"/>
        <v>0.61368294744498908</v>
      </c>
    </row>
    <row r="76" spans="1:38" x14ac:dyDescent="0.2">
      <c r="A76" s="9" t="s">
        <v>28</v>
      </c>
      <c r="B76" s="10" t="s">
        <v>29</v>
      </c>
      <c r="C76" s="46"/>
      <c r="D76" s="48">
        <f t="shared" si="2"/>
        <v>0.14934436417684804</v>
      </c>
      <c r="E76" s="48">
        <f t="shared" si="3"/>
        <v>0.14057435276699423</v>
      </c>
      <c r="F76" s="48">
        <f t="shared" si="3"/>
        <v>0.14173818238862318</v>
      </c>
      <c r="G76" s="48">
        <f t="shared" si="3"/>
        <v>8.3449044765668917E-2</v>
      </c>
      <c r="H76" s="48">
        <f t="shared" si="3"/>
        <v>0.15628517902614811</v>
      </c>
      <c r="I76" s="48">
        <f t="shared" si="3"/>
        <v>0.10575898623843742</v>
      </c>
      <c r="J76" s="48">
        <f t="shared" si="3"/>
        <v>3.7384822372252914E-2</v>
      </c>
      <c r="K76" s="48">
        <f t="shared" si="3"/>
        <v>0.80047976779408847</v>
      </c>
      <c r="L76" s="48">
        <f t="shared" si="3"/>
        <v>0.16564871883724566</v>
      </c>
      <c r="M76" s="48">
        <f t="shared" si="3"/>
        <v>0.13778014714114734</v>
      </c>
      <c r="N76" s="48">
        <f t="shared" si="3"/>
        <v>-9.7188404681376517E-2</v>
      </c>
      <c r="O76" s="48">
        <f t="shared" si="3"/>
        <v>0.17436249353433023</v>
      </c>
      <c r="P76" s="48">
        <f t="shared" si="3"/>
        <v>0.42854088048575467</v>
      </c>
      <c r="Q76" s="48">
        <f t="shared" si="3"/>
        <v>0.25685375698350821</v>
      </c>
      <c r="R76" s="48">
        <f t="shared" si="3"/>
        <v>0.5705124823233193</v>
      </c>
      <c r="S76" s="48">
        <f t="shared" si="3"/>
        <v>0.74613398455689706</v>
      </c>
      <c r="T76" s="48">
        <f t="shared" si="3"/>
        <v>0.57553755641155291</v>
      </c>
      <c r="U76" s="48">
        <f t="shared" si="3"/>
        <v>0.48170382083212943</v>
      </c>
      <c r="V76" s="48">
        <f t="shared" si="3"/>
        <v>0.55426333904374314</v>
      </c>
      <c r="W76" s="48">
        <f t="shared" si="3"/>
        <v>0.55137047902055902</v>
      </c>
      <c r="X76" s="48">
        <f t="shared" si="3"/>
        <v>0.42675296208710589</v>
      </c>
      <c r="Y76" s="48">
        <f t="shared" si="3"/>
        <v>0.36575254413261271</v>
      </c>
      <c r="Z76" s="48">
        <f t="shared" si="3"/>
        <v>-1.6531679423997675E-3</v>
      </c>
      <c r="AA76" s="48">
        <f t="shared" si="3"/>
        <v>-3.9933152251774053E-2</v>
      </c>
      <c r="AB76" s="48">
        <f t="shared" si="3"/>
        <v>-9.1195065348950527E-2</v>
      </c>
      <c r="AC76" s="48">
        <f t="shared" si="3"/>
        <v>0.72009036723719089</v>
      </c>
      <c r="AD76" s="48">
        <f t="shared" si="1"/>
        <v>-8.9743521560175343E-2</v>
      </c>
      <c r="AE76" s="48">
        <f t="shared" si="1"/>
        <v>0.36952437854176362</v>
      </c>
      <c r="AF76" s="48">
        <f t="shared" si="1"/>
        <v>-0.66487373028432506</v>
      </c>
      <c r="AG76" s="48">
        <f t="shared" si="1"/>
        <v>0.24105605426492641</v>
      </c>
      <c r="AH76" s="48">
        <f t="shared" si="1"/>
        <v>0.40372226243107973</v>
      </c>
      <c r="AI76" s="48">
        <f t="shared" si="1"/>
        <v>0.38954101783809919</v>
      </c>
      <c r="AJ76" s="48">
        <f t="shared" si="1"/>
        <v>0.14883254980527416</v>
      </c>
      <c r="AK76" s="48">
        <f t="shared" si="1"/>
        <v>0.17662811724769248</v>
      </c>
      <c r="AL76" s="48">
        <f t="shared" si="1"/>
        <v>0.18104539242749834</v>
      </c>
    </row>
    <row r="77" spans="1:38" x14ac:dyDescent="0.2">
      <c r="A77" s="9" t="s">
        <v>30</v>
      </c>
      <c r="B77" s="10" t="s">
        <v>31</v>
      </c>
      <c r="C77" s="46"/>
      <c r="D77" s="48">
        <f t="shared" si="2"/>
        <v>9.4323929540946511E-2</v>
      </c>
      <c r="E77" s="48">
        <f t="shared" si="3"/>
        <v>3.8402349666322687E-2</v>
      </c>
      <c r="F77" s="48">
        <f t="shared" si="3"/>
        <v>0.12133091226045417</v>
      </c>
      <c r="G77" s="48">
        <f t="shared" si="3"/>
        <v>9.0515133797249587E-3</v>
      </c>
      <c r="H77" s="48">
        <f t="shared" si="3"/>
        <v>-1.0915613803431409E-2</v>
      </c>
      <c r="I77" s="48">
        <f t="shared" si="3"/>
        <v>-5.6344457785848151E-2</v>
      </c>
      <c r="J77" s="48">
        <f t="shared" si="3"/>
        <v>-2.9591780296407969E-2</v>
      </c>
      <c r="K77" s="48">
        <f t="shared" si="3"/>
        <v>4.8907151130088249E-2</v>
      </c>
      <c r="L77" s="48">
        <f t="shared" si="3"/>
        <v>6.0653154478480319E-2</v>
      </c>
      <c r="M77" s="48">
        <f t="shared" si="3"/>
        <v>0.14118375507788777</v>
      </c>
      <c r="N77" s="48">
        <f t="shared" si="3"/>
        <v>2.8470736981085168E-2</v>
      </c>
      <c r="O77" s="48">
        <f t="shared" si="3"/>
        <v>3.1796417005805711E-2</v>
      </c>
      <c r="P77" s="48">
        <f t="shared" si="3"/>
        <v>7.3246053692626462E-2</v>
      </c>
      <c r="Q77" s="48">
        <f t="shared" si="3"/>
        <v>6.7483458675514751E-2</v>
      </c>
      <c r="R77" s="48">
        <f t="shared" si="3"/>
        <v>2.445743814546892E-2</v>
      </c>
      <c r="S77" s="48">
        <f t="shared" si="3"/>
        <v>5.2742412343315628E-2</v>
      </c>
      <c r="T77" s="48">
        <f t="shared" si="3"/>
        <v>0.15342047576182785</v>
      </c>
      <c r="U77" s="48">
        <f t="shared" si="3"/>
        <v>0.17473746087870284</v>
      </c>
      <c r="V77" s="48">
        <f t="shared" si="3"/>
        <v>0.13401616340987796</v>
      </c>
      <c r="W77" s="48">
        <f t="shared" si="3"/>
        <v>3.2567629131236633E-2</v>
      </c>
      <c r="X77" s="48">
        <f t="shared" si="3"/>
        <v>3.1790679802263307E-2</v>
      </c>
      <c r="Y77" s="48">
        <f t="shared" si="3"/>
        <v>0.11884075935878941</v>
      </c>
      <c r="Z77" s="48">
        <f t="shared" si="3"/>
        <v>7.2891892887024856E-2</v>
      </c>
      <c r="AA77" s="48">
        <f t="shared" si="3"/>
        <v>1.3080481956863212E-2</v>
      </c>
      <c r="AB77" s="48">
        <f t="shared" si="3"/>
        <v>4.2764805966748011E-2</v>
      </c>
      <c r="AC77" s="48">
        <f t="shared" si="3"/>
        <v>8.0962697845899184E-2</v>
      </c>
      <c r="AD77" s="48">
        <f t="shared" si="1"/>
        <v>4.4735345208791737E-2</v>
      </c>
      <c r="AE77" s="48">
        <f t="shared" si="1"/>
        <v>3.5858244457459908E-2</v>
      </c>
      <c r="AF77" s="48">
        <f t="shared" si="1"/>
        <v>-1.689336240178442E-2</v>
      </c>
      <c r="AG77" s="48">
        <f t="shared" si="1"/>
        <v>-8.1299783618483997E-3</v>
      </c>
      <c r="AH77" s="48">
        <f t="shared" si="1"/>
        <v>1.3252724898064895E-2</v>
      </c>
      <c r="AI77" s="48">
        <f t="shared" si="1"/>
        <v>-2.593066754493523E-2</v>
      </c>
      <c r="AJ77" s="48">
        <f t="shared" si="1"/>
        <v>3.32161687145901E-2</v>
      </c>
      <c r="AK77" s="48">
        <f t="shared" si="1"/>
        <v>3.4811692830786597E-2</v>
      </c>
      <c r="AL77" s="48">
        <f t="shared" si="1"/>
        <v>1.5022738010895722E-3</v>
      </c>
    </row>
    <row r="78" spans="1:38" x14ac:dyDescent="0.2">
      <c r="A78" s="9" t="s">
        <v>32</v>
      </c>
      <c r="B78" s="10" t="s">
        <v>33</v>
      </c>
      <c r="C78" s="46"/>
      <c r="D78" s="48">
        <f t="shared" si="2"/>
        <v>0.22204898348259391</v>
      </c>
      <c r="E78" s="48">
        <f t="shared" si="3"/>
        <v>0.18216005551935158</v>
      </c>
      <c r="F78" s="48">
        <f t="shared" si="3"/>
        <v>0.23500337816451036</v>
      </c>
      <c r="G78" s="48">
        <f t="shared" si="3"/>
        <v>0.24336497750376077</v>
      </c>
      <c r="H78" s="48">
        <f t="shared" si="3"/>
        <v>0.14516415742426803</v>
      </c>
      <c r="I78" s="48">
        <f t="shared" si="3"/>
        <v>0.28311271740911315</v>
      </c>
      <c r="J78" s="48">
        <f t="shared" si="3"/>
        <v>0.28686117740616107</v>
      </c>
      <c r="K78" s="48">
        <f t="shared" si="3"/>
        <v>0.31112441509106886</v>
      </c>
      <c r="L78" s="48">
        <f t="shared" si="3"/>
        <v>0.29333077571820637</v>
      </c>
      <c r="M78" s="48">
        <f t="shared" si="3"/>
        <v>0.13272873672751934</v>
      </c>
      <c r="N78" s="48">
        <f t="shared" si="3"/>
        <v>0.20772247224301207</v>
      </c>
      <c r="O78" s="48">
        <f t="shared" si="3"/>
        <v>0.20301748509557918</v>
      </c>
      <c r="P78" s="48">
        <f t="shared" si="3"/>
        <v>0.13620766254239813</v>
      </c>
      <c r="Q78" s="48">
        <f t="shared" si="3"/>
        <v>0.17665185302683381</v>
      </c>
      <c r="R78" s="48">
        <f t="shared" si="3"/>
        <v>0.14456023969504489</v>
      </c>
      <c r="S78" s="48">
        <f t="shared" si="3"/>
        <v>0.17915031225912934</v>
      </c>
      <c r="T78" s="48">
        <f t="shared" si="3"/>
        <v>0.18615582498945432</v>
      </c>
      <c r="U78" s="48">
        <f t="shared" si="3"/>
        <v>0.22705365282190645</v>
      </c>
      <c r="V78" s="48">
        <f t="shared" si="3"/>
        <v>0.19537533442793084</v>
      </c>
      <c r="W78" s="48">
        <f t="shared" si="3"/>
        <v>8.6972946336060522E-2</v>
      </c>
      <c r="X78" s="48">
        <f t="shared" si="3"/>
        <v>0.13717411946364544</v>
      </c>
      <c r="Y78" s="48">
        <f t="shared" si="3"/>
        <v>0.20929637416420288</v>
      </c>
      <c r="Z78" s="48">
        <f t="shared" si="3"/>
        <v>0.17305980221322506</v>
      </c>
      <c r="AA78" s="48">
        <f t="shared" si="3"/>
        <v>0.19545570587998662</v>
      </c>
      <c r="AB78" s="48">
        <f t="shared" si="3"/>
        <v>0.27615352484179401</v>
      </c>
      <c r="AC78" s="48">
        <f t="shared" si="3"/>
        <v>0.20392196880978239</v>
      </c>
      <c r="AD78" s="48">
        <f t="shared" si="1"/>
        <v>-2.2579553319143249E-2</v>
      </c>
      <c r="AE78" s="48">
        <f t="shared" si="1"/>
        <v>0.37616217378566025</v>
      </c>
      <c r="AF78" s="48">
        <f t="shared" si="1"/>
        <v>-0.370535616086894</v>
      </c>
      <c r="AG78" s="48">
        <f t="shared" si="1"/>
        <v>6.742403354222995E-2</v>
      </c>
      <c r="AH78" s="48">
        <f t="shared" si="1"/>
        <v>0.46094023654694183</v>
      </c>
      <c r="AI78" s="48">
        <f t="shared" si="1"/>
        <v>4.1913790681605417E-2</v>
      </c>
      <c r="AJ78" s="48">
        <f t="shared" si="1"/>
        <v>0.11732450468279865</v>
      </c>
      <c r="AK78" s="48">
        <f t="shared" si="1"/>
        <v>0.11259790259438981</v>
      </c>
      <c r="AL78" s="48">
        <f t="shared" si="1"/>
        <v>9.8916328754450014E-2</v>
      </c>
    </row>
    <row r="79" spans="1:38" x14ac:dyDescent="0.2">
      <c r="A79" s="9" t="s">
        <v>34</v>
      </c>
      <c r="B79" s="10" t="s">
        <v>35</v>
      </c>
      <c r="C79" s="46"/>
      <c r="D79" s="48">
        <f t="shared" si="2"/>
        <v>0.15840919597567446</v>
      </c>
      <c r="E79" s="48">
        <f t="shared" si="3"/>
        <v>0.11245638091793936</v>
      </c>
      <c r="F79" s="48">
        <f t="shared" si="3"/>
        <v>0.10476619787429188</v>
      </c>
      <c r="G79" s="48">
        <f t="shared" si="3"/>
        <v>0.11375619054225977</v>
      </c>
      <c r="H79" s="48">
        <f t="shared" si="3"/>
        <v>0.13607063057216306</v>
      </c>
      <c r="I79" s="48">
        <f t="shared" si="3"/>
        <v>0.12541548442412809</v>
      </c>
      <c r="J79" s="48">
        <f t="shared" si="3"/>
        <v>0.22887313797799716</v>
      </c>
      <c r="K79" s="48">
        <f t="shared" si="3"/>
        <v>0.24095126824421484</v>
      </c>
      <c r="L79" s="48">
        <f t="shared" si="3"/>
        <v>6.7098110088492924E-2</v>
      </c>
      <c r="M79" s="48">
        <f t="shared" si="3"/>
        <v>4.3211499054645539E-2</v>
      </c>
      <c r="N79" s="48">
        <f t="shared" si="3"/>
        <v>0.11927529752193403</v>
      </c>
      <c r="O79" s="48">
        <f t="shared" si="3"/>
        <v>0.14659901829526345</v>
      </c>
      <c r="P79" s="48">
        <f t="shared" si="3"/>
        <v>6.7851132696156155E-2</v>
      </c>
      <c r="Q79" s="48">
        <f t="shared" si="3"/>
        <v>9.3586741169308693E-2</v>
      </c>
      <c r="R79" s="48">
        <f t="shared" si="3"/>
        <v>0.12080779992126744</v>
      </c>
      <c r="S79" s="48">
        <f t="shared" si="3"/>
        <v>0.12635887706849908</v>
      </c>
      <c r="T79" s="48">
        <f t="shared" si="3"/>
        <v>0.26383010625838799</v>
      </c>
      <c r="U79" s="48">
        <f t="shared" si="3"/>
        <v>0.24683927605544106</v>
      </c>
      <c r="V79" s="48">
        <f t="shared" si="3"/>
        <v>0.31368374645779751</v>
      </c>
      <c r="W79" s="48">
        <f t="shared" si="3"/>
        <v>7.9493982798685872E-2</v>
      </c>
      <c r="X79" s="48">
        <f t="shared" si="3"/>
        <v>8.0402915808444109E-2</v>
      </c>
      <c r="Y79" s="48">
        <f t="shared" si="3"/>
        <v>0.27758367167740505</v>
      </c>
      <c r="Z79" s="48">
        <f t="shared" si="3"/>
        <v>0.2602256424568537</v>
      </c>
      <c r="AA79" s="48">
        <f t="shared" si="3"/>
        <v>0.11564290051111069</v>
      </c>
      <c r="AB79" s="48">
        <f t="shared" si="3"/>
        <v>0.1789733998909358</v>
      </c>
      <c r="AC79" s="48">
        <f t="shared" si="3"/>
        <v>-4.0880154714407133E-2</v>
      </c>
      <c r="AD79" s="48">
        <f t="shared" si="1"/>
        <v>0.13671275081820833</v>
      </c>
      <c r="AE79" s="48">
        <f t="shared" si="1"/>
        <v>0.22846957365384879</v>
      </c>
      <c r="AF79" s="48">
        <f t="shared" si="1"/>
        <v>0.11759681685667445</v>
      </c>
      <c r="AG79" s="48">
        <f t="shared" si="1"/>
        <v>0.66138760503867755</v>
      </c>
      <c r="AH79" s="48">
        <f t="shared" si="1"/>
        <v>0.26289822390268652</v>
      </c>
      <c r="AI79" s="48">
        <f t="shared" si="1"/>
        <v>0.14137410661856062</v>
      </c>
      <c r="AJ79" s="48">
        <f t="shared" si="1"/>
        <v>8.3837931067332075E-2</v>
      </c>
      <c r="AK79" s="48">
        <f t="shared" si="1"/>
        <v>0.20250946603049993</v>
      </c>
      <c r="AL79" s="48">
        <f t="shared" si="1"/>
        <v>0.1690494407114668</v>
      </c>
    </row>
    <row r="80" spans="1:38" x14ac:dyDescent="0.2">
      <c r="A80" s="9" t="s">
        <v>36</v>
      </c>
      <c r="B80" s="10" t="s">
        <v>37</v>
      </c>
      <c r="C80" s="46"/>
      <c r="D80" s="48">
        <f t="shared" si="2"/>
        <v>-5.8802475776419269E-2</v>
      </c>
      <c r="E80" s="48">
        <f t="shared" si="3"/>
        <v>2.0401653700361528E-2</v>
      </c>
      <c r="F80" s="48">
        <f t="shared" si="3"/>
        <v>-0.19025427158537814</v>
      </c>
      <c r="G80" s="48">
        <f t="shared" si="3"/>
        <v>-0.19130392961970039</v>
      </c>
      <c r="H80" s="48">
        <f t="shared" si="3"/>
        <v>-0.18915877322455163</v>
      </c>
      <c r="I80" s="48">
        <f t="shared" si="3"/>
        <v>-0.25947222758479438</v>
      </c>
      <c r="J80" s="48">
        <f t="shared" si="3"/>
        <v>-0.14532834290045271</v>
      </c>
      <c r="K80" s="48">
        <f t="shared" si="3"/>
        <v>-0.13180445489016759</v>
      </c>
      <c r="L80" s="48">
        <f t="shared" si="3"/>
        <v>4.6287614289433976E-3</v>
      </c>
      <c r="M80" s="48">
        <f t="shared" si="3"/>
        <v>2.573866583733421E-2</v>
      </c>
      <c r="N80" s="48">
        <f t="shared" si="3"/>
        <v>4.1141706669465171E-2</v>
      </c>
      <c r="O80" s="48">
        <f t="shared" si="3"/>
        <v>-9.1909099273322064E-3</v>
      </c>
      <c r="P80" s="48">
        <f t="shared" si="3"/>
        <v>3.8501841326707302E-2</v>
      </c>
      <c r="Q80" s="48">
        <f t="shared" si="3"/>
        <v>5.6662860603088859E-3</v>
      </c>
      <c r="R80" s="48">
        <f t="shared" si="3"/>
        <v>2.5307248210003366E-2</v>
      </c>
      <c r="S80" s="48">
        <f t="shared" si="3"/>
        <v>3.4391917938947955E-2</v>
      </c>
      <c r="T80" s="48">
        <f t="shared" si="3"/>
        <v>3.3516151579890699E-2</v>
      </c>
      <c r="U80" s="48">
        <f t="shared" si="3"/>
        <v>1.8404559345397812E-2</v>
      </c>
      <c r="V80" s="48">
        <f t="shared" si="3"/>
        <v>2.6971785996339245E-2</v>
      </c>
      <c r="W80" s="48">
        <f t="shared" si="3"/>
        <v>2.3131633149697493E-2</v>
      </c>
      <c r="X80" s="48">
        <f t="shared" si="3"/>
        <v>3.0329015543930245E-2</v>
      </c>
      <c r="Y80" s="48">
        <f t="shared" si="3"/>
        <v>3.9670955943103242E-2</v>
      </c>
      <c r="Z80" s="48">
        <f t="shared" si="3"/>
        <v>0.20007812055841678</v>
      </c>
      <c r="AA80" s="48">
        <f t="shared" si="3"/>
        <v>-4.4676228801658328E-2</v>
      </c>
      <c r="AB80" s="48">
        <f t="shared" si="3"/>
        <v>5.7694629634012638E-2</v>
      </c>
      <c r="AC80" s="48">
        <f t="shared" si="3"/>
        <v>2.8886150766565057E-2</v>
      </c>
      <c r="AD80" s="48">
        <f t="shared" si="1"/>
        <v>5.7788240764374145E-2</v>
      </c>
      <c r="AE80" s="48">
        <f t="shared" si="1"/>
        <v>9.8278252038189629E-2</v>
      </c>
      <c r="AF80" s="48">
        <f t="shared" si="1"/>
        <v>-0.40516948643487161</v>
      </c>
      <c r="AG80" s="48">
        <f t="shared" si="1"/>
        <v>8.706500882393968E-2</v>
      </c>
      <c r="AH80" s="48">
        <f t="shared" si="1"/>
        <v>0.13004175417611841</v>
      </c>
      <c r="AI80" s="48">
        <f t="shared" si="1"/>
        <v>3.625714811854068E-2</v>
      </c>
      <c r="AJ80" s="48">
        <f t="shared" si="1"/>
        <v>3.684447405198165E-2</v>
      </c>
      <c r="AK80" s="48">
        <f t="shared" si="1"/>
        <v>3.3386225704822768E-2</v>
      </c>
      <c r="AL80" s="48">
        <f t="shared" si="1"/>
        <v>3.5121078488959678E-2</v>
      </c>
    </row>
    <row r="81" spans="1:38" x14ac:dyDescent="0.2">
      <c r="A81" s="9" t="s">
        <v>38</v>
      </c>
      <c r="B81" s="10" t="s">
        <v>39</v>
      </c>
      <c r="C81" s="46"/>
      <c r="D81" s="48">
        <f t="shared" si="2"/>
        <v>4.6810106127206798E-2</v>
      </c>
      <c r="E81" s="48">
        <f t="shared" si="3"/>
        <v>4.553597490235551E-2</v>
      </c>
      <c r="F81" s="48">
        <f t="shared" si="3"/>
        <v>5.7955378590588323E-2</v>
      </c>
      <c r="G81" s="48">
        <f t="shared" si="3"/>
        <v>5.8676859530840696E-2</v>
      </c>
      <c r="H81" s="48">
        <f t="shared" si="3"/>
        <v>9.0508061660671796E-2</v>
      </c>
      <c r="I81" s="48">
        <f t="shared" si="3"/>
        <v>0.10095058594443679</v>
      </c>
      <c r="J81" s="48">
        <f t="shared" si="3"/>
        <v>0.11593862152490729</v>
      </c>
      <c r="K81" s="48">
        <f t="shared" si="3"/>
        <v>0.13017389805213136</v>
      </c>
      <c r="L81" s="48">
        <f t="shared" si="3"/>
        <v>3.1060712116322664E-2</v>
      </c>
      <c r="M81" s="48">
        <f t="shared" si="3"/>
        <v>5.0064937864569579E-2</v>
      </c>
      <c r="N81" s="48">
        <f t="shared" si="3"/>
        <v>5.1204481302418649E-2</v>
      </c>
      <c r="O81" s="48">
        <f t="shared" si="3"/>
        <v>-6.7285006524420701E-3</v>
      </c>
      <c r="P81" s="48">
        <f t="shared" si="3"/>
        <v>3.953579404060617E-2</v>
      </c>
      <c r="Q81" s="48">
        <f t="shared" si="3"/>
        <v>2.9682253253914853E-2</v>
      </c>
      <c r="R81" s="48">
        <f t="shared" si="3"/>
        <v>5.5769166964277909E-2</v>
      </c>
      <c r="S81" s="48">
        <f t="shared" si="3"/>
        <v>0.1090972136978912</v>
      </c>
      <c r="T81" s="48">
        <f t="shared" si="3"/>
        <v>4.534523464761106E-2</v>
      </c>
      <c r="U81" s="48">
        <f t="shared" si="3"/>
        <v>-4.9082266853864879E-3</v>
      </c>
      <c r="V81" s="48">
        <f t="shared" si="3"/>
        <v>2.2582769925430578E-2</v>
      </c>
      <c r="W81" s="48">
        <f t="shared" si="3"/>
        <v>2.3771836215395772E-2</v>
      </c>
      <c r="X81" s="48">
        <f t="shared" si="3"/>
        <v>3.7108721925635947E-2</v>
      </c>
      <c r="Y81" s="48">
        <f t="shared" si="3"/>
        <v>0.25472841946258507</v>
      </c>
      <c r="Z81" s="48">
        <f t="shared" si="3"/>
        <v>-1.2002865589390706E-2</v>
      </c>
      <c r="AA81" s="48">
        <f t="shared" si="3"/>
        <v>5.6982099393160903E-3</v>
      </c>
      <c r="AB81" s="48">
        <f t="shared" si="3"/>
        <v>7.53121361483364E-2</v>
      </c>
      <c r="AC81" s="48">
        <f t="shared" si="3"/>
        <v>0.10897846290299106</v>
      </c>
      <c r="AD81" s="48">
        <f t="shared" si="1"/>
        <v>0.21750082037268736</v>
      </c>
      <c r="AE81" s="48">
        <f t="shared" si="1"/>
        <v>-1.1166189406610898E-2</v>
      </c>
      <c r="AF81" s="48">
        <f t="shared" si="1"/>
        <v>-0.14024908218408128</v>
      </c>
      <c r="AG81" s="48">
        <f t="shared" si="1"/>
        <v>0.13377192368107232</v>
      </c>
      <c r="AH81" s="48">
        <f t="shared" si="1"/>
        <v>-1.7613964942307849E-2</v>
      </c>
      <c r="AI81" s="48">
        <f t="shared" si="1"/>
        <v>2.4689706268928059E-2</v>
      </c>
      <c r="AJ81" s="48">
        <f t="shared" si="1"/>
        <v>7.2332782699649134E-3</v>
      </c>
      <c r="AK81" s="48">
        <f t="shared" si="1"/>
        <v>1.351540879911598E-2</v>
      </c>
      <c r="AL81" s="48">
        <f t="shared" si="1"/>
        <v>1.4669852992786985E-2</v>
      </c>
    </row>
    <row r="82" spans="1:38" x14ac:dyDescent="0.2">
      <c r="A82" s="9" t="s">
        <v>40</v>
      </c>
      <c r="B82" s="10" t="s">
        <v>41</v>
      </c>
      <c r="C82" s="46"/>
      <c r="D82" s="48">
        <f t="shared" si="2"/>
        <v>8.3540573971564794E-2</v>
      </c>
      <c r="E82" s="48">
        <f t="shared" si="3"/>
        <v>0.12663386021177167</v>
      </c>
      <c r="F82" s="48">
        <f t="shared" si="3"/>
        <v>0.15618414267383843</v>
      </c>
      <c r="G82" s="48">
        <f t="shared" si="3"/>
        <v>6.9180285590417417E-2</v>
      </c>
      <c r="H82" s="48">
        <f t="shared" si="3"/>
        <v>9.4112462496715427E-2</v>
      </c>
      <c r="I82" s="48">
        <f t="shared" si="3"/>
        <v>0.12385051053694206</v>
      </c>
      <c r="J82" s="48">
        <f t="shared" si="3"/>
        <v>0.10729282788814698</v>
      </c>
      <c r="K82" s="48">
        <f t="shared" si="3"/>
        <v>7.8160874373856132E-2</v>
      </c>
      <c r="L82" s="48">
        <f t="shared" si="3"/>
        <v>3.2251046290276648E-2</v>
      </c>
      <c r="M82" s="48">
        <f t="shared" si="3"/>
        <v>3.179702593847239E-2</v>
      </c>
      <c r="N82" s="48">
        <f t="shared" si="3"/>
        <v>2.8733680594233396E-2</v>
      </c>
      <c r="O82" s="48">
        <f t="shared" si="3"/>
        <v>1.4315960910693327E-3</v>
      </c>
      <c r="P82" s="48">
        <f t="shared" si="3"/>
        <v>1.7423793783801104E-2</v>
      </c>
      <c r="Q82" s="48">
        <f t="shared" si="3"/>
        <v>1.6895208155053621E-2</v>
      </c>
      <c r="R82" s="48">
        <f t="shared" si="3"/>
        <v>5.466382695310202E-2</v>
      </c>
      <c r="S82" s="48">
        <f t="shared" si="3"/>
        <v>5.3649444795346876E-2</v>
      </c>
      <c r="T82" s="48">
        <f t="shared" si="3"/>
        <v>4.3102708672330452E-2</v>
      </c>
      <c r="U82" s="48">
        <f t="shared" si="3"/>
        <v>1.8715122733065363E-2</v>
      </c>
      <c r="V82" s="48">
        <f t="shared" si="3"/>
        <v>2.1989755185936405E-2</v>
      </c>
      <c r="W82" s="48">
        <f t="shared" si="3"/>
        <v>0.11751287020129472</v>
      </c>
      <c r="X82" s="48">
        <f t="shared" si="3"/>
        <v>3.650737112324489E-2</v>
      </c>
      <c r="Y82" s="48">
        <f t="shared" si="3"/>
        <v>2.0180929188449933E-2</v>
      </c>
      <c r="Z82" s="48">
        <f t="shared" si="3"/>
        <v>6.484226355296753E-2</v>
      </c>
      <c r="AA82" s="48">
        <f t="shared" si="3"/>
        <v>6.7838407654681368E-2</v>
      </c>
      <c r="AB82" s="48">
        <f t="shared" si="3"/>
        <v>6.301749667544565E-2</v>
      </c>
      <c r="AC82" s="48">
        <f t="shared" si="3"/>
        <v>3.4782890846363441E-2</v>
      </c>
      <c r="AD82" s="48">
        <f t="shared" si="1"/>
        <v>6.9742490590760098E-2</v>
      </c>
      <c r="AE82" s="48">
        <f t="shared" si="1"/>
        <v>8.9788546392375029E-3</v>
      </c>
      <c r="AF82" s="48">
        <f t="shared" si="1"/>
        <v>-0.10789552986994615</v>
      </c>
      <c r="AG82" s="48">
        <f t="shared" si="1"/>
        <v>5.1292496480286338E-2</v>
      </c>
      <c r="AH82" s="48">
        <f t="shared" si="1"/>
        <v>1.6150931836479358E-2</v>
      </c>
      <c r="AI82" s="48">
        <f t="shared" si="1"/>
        <v>2.1040579040912406E-3</v>
      </c>
      <c r="AJ82" s="48">
        <f t="shared" si="1"/>
        <v>5.6057540258423345E-3</v>
      </c>
      <c r="AK82" s="48">
        <f t="shared" si="1"/>
        <v>1.5166319856084741E-2</v>
      </c>
      <c r="AL82" s="48">
        <f t="shared" si="1"/>
        <v>1.6237115199737636E-2</v>
      </c>
    </row>
    <row r="83" spans="1:38" x14ac:dyDescent="0.2">
      <c r="A83" s="12"/>
      <c r="B83" s="13" t="s">
        <v>72</v>
      </c>
      <c r="C83" s="47"/>
      <c r="D83" s="49">
        <f>SUM(D63:D82)</f>
        <v>7.8035180810849241</v>
      </c>
      <c r="E83" s="49">
        <f t="shared" ref="E83:AC83" si="4">SUM(E63:E82)</f>
        <v>5.6856353406253906</v>
      </c>
      <c r="F83" s="49">
        <f t="shared" si="4"/>
        <v>4.0692924452481947</v>
      </c>
      <c r="G83" s="49">
        <f t="shared" si="4"/>
        <v>3.8449032336936715</v>
      </c>
      <c r="H83" s="49">
        <f t="shared" si="4"/>
        <v>0.42408523879925297</v>
      </c>
      <c r="I83" s="49">
        <f t="shared" si="4"/>
        <v>5.1198983432899929</v>
      </c>
      <c r="J83" s="49">
        <f t="shared" si="4"/>
        <v>6.3428727542345458</v>
      </c>
      <c r="K83" s="49">
        <f t="shared" si="4"/>
        <v>4.3245290309129549</v>
      </c>
      <c r="L83" s="49">
        <f t="shared" si="4"/>
        <v>3.4474502595019501</v>
      </c>
      <c r="M83" s="49">
        <f t="shared" si="4"/>
        <v>3.1711305556740217</v>
      </c>
      <c r="N83" s="49">
        <f t="shared" si="4"/>
        <v>3.142112958492949</v>
      </c>
      <c r="O83" s="49">
        <f t="shared" si="4"/>
        <v>3.9395826398938278</v>
      </c>
      <c r="P83" s="49">
        <f t="shared" si="4"/>
        <v>4.2085596727444514</v>
      </c>
      <c r="Q83" s="49">
        <f t="shared" si="4"/>
        <v>3.7923967249833908</v>
      </c>
      <c r="R83" s="49">
        <f t="shared" si="4"/>
        <v>6.6909267885522903</v>
      </c>
      <c r="S83" s="49">
        <f t="shared" si="4"/>
        <v>7.0338166178071297</v>
      </c>
      <c r="T83" s="49">
        <f t="shared" si="4"/>
        <v>4.3301434244391652</v>
      </c>
      <c r="U83" s="49">
        <f t="shared" si="4"/>
        <v>-0.20021881780418974</v>
      </c>
      <c r="V83" s="49">
        <f t="shared" si="4"/>
        <v>4.9393327139404422</v>
      </c>
      <c r="W83" s="49">
        <f t="shared" si="4"/>
        <v>3.8200246611400956</v>
      </c>
      <c r="X83" s="49">
        <f t="shared" si="4"/>
        <v>4.6842496548585624</v>
      </c>
      <c r="Y83" s="49">
        <f t="shared" si="4"/>
        <v>2.2838184025145121</v>
      </c>
      <c r="Z83" s="49">
        <f t="shared" si="4"/>
        <v>3.3215233074186377</v>
      </c>
      <c r="AA83" s="49">
        <f t="shared" si="4"/>
        <v>3.2821634463509368</v>
      </c>
      <c r="AB83" s="49">
        <f t="shared" si="4"/>
        <v>3.6853992581737542</v>
      </c>
      <c r="AC83" s="49">
        <f t="shared" si="4"/>
        <v>3.97868431494611</v>
      </c>
      <c r="AD83" s="49">
        <f t="shared" ref="AD83:AE83" si="5">SUM(AD63:AD82)</f>
        <v>2.6413490100411088</v>
      </c>
      <c r="AE83" s="49">
        <f t="shared" si="5"/>
        <v>2.385249973135986</v>
      </c>
      <c r="AF83" s="49">
        <f t="shared" ref="AF83:AG83" si="6">SUM(AF63:AF82)</f>
        <v>-3.4463585413325384</v>
      </c>
      <c r="AG83" s="49">
        <f t="shared" si="6"/>
        <v>6.7256469867700863</v>
      </c>
      <c r="AH83" s="49">
        <f t="shared" ref="AH83:AI83" si="7">SUM(AH63:AH82)</f>
        <v>4.0569554759983477</v>
      </c>
      <c r="AI83" s="49">
        <f t="shared" si="7"/>
        <v>4.7062126270647182</v>
      </c>
      <c r="AJ83" s="49">
        <f t="shared" ref="AJ83:AK83" si="8">SUM(AJ63:AJ82)</f>
        <v>3.9234560471315407</v>
      </c>
      <c r="AK83" s="49">
        <f t="shared" si="8"/>
        <v>3.5946416303781672</v>
      </c>
      <c r="AL83" s="49">
        <f t="shared" ref="AL83" si="9">SUM(AL63:AL82)</f>
        <v>3.1560614941875271</v>
      </c>
    </row>
    <row r="84" spans="1:38" x14ac:dyDescent="0.2">
      <c r="A84" s="12"/>
      <c r="B84" s="14" t="s">
        <v>73</v>
      </c>
      <c r="C84" s="47"/>
      <c r="D84" s="49">
        <f t="shared" si="2"/>
        <v>1.3975856511000788</v>
      </c>
      <c r="E84" s="49">
        <f t="shared" si="3"/>
        <v>1.4115558993815736</v>
      </c>
      <c r="F84" s="49">
        <f t="shared" si="3"/>
        <v>0.44973593154611841</v>
      </c>
      <c r="G84" s="49">
        <f t="shared" si="3"/>
        <v>0.30904980937014592</v>
      </c>
      <c r="H84" s="49">
        <f t="shared" si="3"/>
        <v>0.92637425270350304</v>
      </c>
      <c r="I84" s="49">
        <f t="shared" si="3"/>
        <v>0.35626743059994481</v>
      </c>
      <c r="J84" s="49">
        <f t="shared" si="3"/>
        <v>0.81243582491316513</v>
      </c>
      <c r="K84" s="49">
        <f t="shared" si="3"/>
        <v>-0.10971785994040224</v>
      </c>
      <c r="L84" s="49">
        <f t="shared" si="3"/>
        <v>0.42126782982931948</v>
      </c>
      <c r="M84" s="49">
        <f t="shared" si="3"/>
        <v>0.32003933904248122</v>
      </c>
      <c r="N84" s="49">
        <f t="shared" si="3"/>
        <v>0.27476343187891195</v>
      </c>
      <c r="O84" s="49">
        <f t="shared" si="3"/>
        <v>0.37759722628262948</v>
      </c>
      <c r="P84" s="49">
        <f t="shared" si="3"/>
        <v>0.21603992413984435</v>
      </c>
      <c r="Q84" s="49">
        <f t="shared" si="3"/>
        <v>0.18426964315996888</v>
      </c>
      <c r="R84" s="49">
        <f t="shared" si="3"/>
        <v>0.6357686435964266</v>
      </c>
      <c r="S84" s="49">
        <f t="shared" si="3"/>
        <v>1.1813153656602646</v>
      </c>
      <c r="T84" s="49">
        <f t="shared" si="3"/>
        <v>0.40803145348944542</v>
      </c>
      <c r="U84" s="49">
        <f t="shared" si="3"/>
        <v>-0.67323712504698008</v>
      </c>
      <c r="V84" s="49">
        <f t="shared" si="3"/>
        <v>0.42101081219690345</v>
      </c>
      <c r="W84" s="49">
        <f t="shared" si="3"/>
        <v>0.58313457866408291</v>
      </c>
      <c r="X84" s="49">
        <f t="shared" si="3"/>
        <v>0.19834275543025889</v>
      </c>
      <c r="Y84" s="49">
        <f t="shared" si="3"/>
        <v>0.21094770961263418</v>
      </c>
      <c r="Z84" s="49">
        <f t="shared" si="3"/>
        <v>0.2205865701055236</v>
      </c>
      <c r="AA84" s="49">
        <f t="shared" si="3"/>
        <v>0.36991752159300234</v>
      </c>
      <c r="AB84" s="49">
        <f t="shared" si="3"/>
        <v>0.51892399360946384</v>
      </c>
      <c r="AC84" s="49">
        <f t="shared" si="3"/>
        <v>0.17901464793144004</v>
      </c>
      <c r="AD84" s="49">
        <f t="shared" si="1"/>
        <v>-2.5444605604220412E-2</v>
      </c>
      <c r="AE84" s="49">
        <f t="shared" si="1"/>
        <v>3.2261844279603651E-2</v>
      </c>
      <c r="AF84" s="49">
        <f t="shared" si="1"/>
        <v>-0.82699578025983045</v>
      </c>
      <c r="AG84" s="49">
        <f t="shared" si="1"/>
        <v>1.2101152606560677</v>
      </c>
      <c r="AH84" s="49">
        <f t="shared" si="1"/>
        <v>0.49453630362540546</v>
      </c>
      <c r="AI84" s="49">
        <f t="shared" si="1"/>
        <v>0.40570920526490151</v>
      </c>
      <c r="AJ84" s="49">
        <f t="shared" si="1"/>
        <v>0.3977682493407409</v>
      </c>
      <c r="AK84" s="49">
        <f t="shared" si="1"/>
        <v>0.21749316837765204</v>
      </c>
      <c r="AL84" s="49">
        <f t="shared" si="1"/>
        <v>0.29772260523547855</v>
      </c>
    </row>
    <row r="85" spans="1:38" x14ac:dyDescent="0.2">
      <c r="A85" s="12"/>
      <c r="B85" s="14" t="s">
        <v>67</v>
      </c>
      <c r="C85" s="47"/>
      <c r="D85" s="49">
        <f>+D83+D84</f>
        <v>9.2011037321850022</v>
      </c>
      <c r="E85" s="49">
        <f t="shared" ref="E85:AC85" si="10">+E83+E84</f>
        <v>7.0971912400069641</v>
      </c>
      <c r="F85" s="49">
        <f t="shared" si="10"/>
        <v>4.5190283767943127</v>
      </c>
      <c r="G85" s="49">
        <f t="shared" si="10"/>
        <v>4.153953043063817</v>
      </c>
      <c r="H85" s="49">
        <f t="shared" si="10"/>
        <v>1.3504594915027561</v>
      </c>
      <c r="I85" s="49">
        <f t="shared" si="10"/>
        <v>5.4761657738899379</v>
      </c>
      <c r="J85" s="49">
        <f t="shared" si="10"/>
        <v>7.1553085791477109</v>
      </c>
      <c r="K85" s="49">
        <f t="shared" si="10"/>
        <v>4.2148111709725526</v>
      </c>
      <c r="L85" s="49">
        <f t="shared" si="10"/>
        <v>3.8687180893312694</v>
      </c>
      <c r="M85" s="49">
        <f t="shared" si="10"/>
        <v>3.4911698947165029</v>
      </c>
      <c r="N85" s="49">
        <f t="shared" si="10"/>
        <v>3.4168763903718609</v>
      </c>
      <c r="O85" s="49">
        <f t="shared" si="10"/>
        <v>4.3171798661764571</v>
      </c>
      <c r="P85" s="49">
        <f t="shared" si="10"/>
        <v>4.4245995968842955</v>
      </c>
      <c r="Q85" s="49">
        <f t="shared" si="10"/>
        <v>3.9766663681433596</v>
      </c>
      <c r="R85" s="49">
        <f t="shared" si="10"/>
        <v>7.3266954321487168</v>
      </c>
      <c r="S85" s="49">
        <f t="shared" si="10"/>
        <v>8.2151319834673942</v>
      </c>
      <c r="T85" s="49">
        <f t="shared" si="10"/>
        <v>4.7381748779286106</v>
      </c>
      <c r="U85" s="49">
        <f t="shared" si="10"/>
        <v>-0.87345594285116979</v>
      </c>
      <c r="V85" s="49">
        <f t="shared" si="10"/>
        <v>5.3603435261373455</v>
      </c>
      <c r="W85" s="49">
        <f t="shared" si="10"/>
        <v>4.4031592398041788</v>
      </c>
      <c r="X85" s="49">
        <f t="shared" si="10"/>
        <v>4.8825924102888214</v>
      </c>
      <c r="Y85" s="49">
        <f t="shared" si="10"/>
        <v>2.4947661121271461</v>
      </c>
      <c r="Z85" s="49">
        <f t="shared" si="10"/>
        <v>3.5421098775241613</v>
      </c>
      <c r="AA85" s="49">
        <f t="shared" si="10"/>
        <v>3.652080967943939</v>
      </c>
      <c r="AB85" s="49">
        <f t="shared" si="10"/>
        <v>4.2043232517832179</v>
      </c>
      <c r="AC85" s="49">
        <f t="shared" si="10"/>
        <v>4.15769896287755</v>
      </c>
      <c r="AD85" s="49">
        <f t="shared" ref="AD85:AE85" si="11">+AD83+AD84</f>
        <v>2.6159044044368884</v>
      </c>
      <c r="AE85" s="49">
        <f t="shared" si="11"/>
        <v>2.4175118174155896</v>
      </c>
      <c r="AF85" s="49">
        <f t="shared" ref="AF85:AG85" si="12">+AF83+AF84</f>
        <v>-4.2733543215923691</v>
      </c>
      <c r="AG85" s="49">
        <f t="shared" si="12"/>
        <v>7.9357622474261538</v>
      </c>
      <c r="AH85" s="49">
        <f t="shared" ref="AH85:AI85" si="13">+AH83+AH84</f>
        <v>4.5514917796237535</v>
      </c>
      <c r="AI85" s="49">
        <f t="shared" si="13"/>
        <v>5.1119218323296201</v>
      </c>
      <c r="AJ85" s="49">
        <f t="shared" ref="AJ85:AK85" si="14">+AJ83+AJ84</f>
        <v>4.3212242964722813</v>
      </c>
      <c r="AK85" s="49">
        <f t="shared" si="14"/>
        <v>3.8121347987558192</v>
      </c>
      <c r="AL85" s="49">
        <f t="shared" ref="AL85" si="15">+AL83+AL84</f>
        <v>3.4537840994230056</v>
      </c>
    </row>
    <row r="86" spans="1:38" x14ac:dyDescent="0.2"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</row>
    <row r="87" spans="1:38" ht="14.25" x14ac:dyDescent="0.2">
      <c r="A87" s="3" t="s">
        <v>83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</row>
    <row r="88" spans="1:38" ht="30" customHeight="1" x14ac:dyDescent="0.2">
      <c r="A88" s="17" t="s">
        <v>84</v>
      </c>
      <c r="B88" s="17"/>
      <c r="C88" s="23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</sheetData>
  <mergeCells count="1">
    <mergeCell ref="A88:B88"/>
  </mergeCells>
  <phoneticPr fontId="3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ignoredErrors>
    <ignoredError sqref="D83:AJ8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on xmlns="4647a3be-3f89-4924-8971-f9f2ff1185f6">Datos de cuentas nacionales</Clasificac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DDB492B116284EBC3E85EF8FE2B8D7" ma:contentTypeVersion="2" ma:contentTypeDescription="Crear nuevo documento." ma:contentTypeScope="" ma:versionID="df4cf1c5d812389ff1e7468ec280987f">
  <xsd:schema xmlns:xsd="http://www.w3.org/2001/XMLSchema" xmlns:xs="http://www.w3.org/2001/XMLSchema" xmlns:p="http://schemas.microsoft.com/office/2006/metadata/properties" xmlns:ns2="8a0a4788-06ca-437b-bfc6-ffe2f4a28eed" xmlns:ns3="4647a3be-3f89-4924-8971-f9f2ff1185f6" targetNamespace="http://schemas.microsoft.com/office/2006/metadata/properties" ma:root="true" ma:fieldsID="c3aa1758753860e784d980d22aa34b37" ns2:_="" ns3:_="">
    <xsd:import namespace="8a0a4788-06ca-437b-bfc6-ffe2f4a28eed"/>
    <xsd:import namespace="4647a3be-3f89-4924-8971-f9f2ff1185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Clasificac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7a3be-3f89-4924-8971-f9f2ff1185f6" elementFormDefault="qualified">
    <xsd:import namespace="http://schemas.microsoft.com/office/2006/documentManagement/types"/>
    <xsd:import namespace="http://schemas.microsoft.com/office/infopath/2007/PartnerControls"/>
    <xsd:element name="Clasificacion" ma:index="9" nillable="true" ma:displayName="Clasificacion" ma:format="Dropdown" ma:internalName="Clasificacion">
      <xsd:simpleType>
        <xsd:restriction base="dms:Choice">
          <xsd:enumeration value="Datos de cuentas nacionales"/>
          <xsd:enumeration value="Presentación de resultados y estudio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591917-A718-467D-98A0-33FF4DB1704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4647a3be-3f89-4924-8971-f9f2ff1185f6"/>
    <ds:schemaRef ds:uri="http://schemas.microsoft.com/office/infopath/2007/PartnerControls"/>
    <ds:schemaRef ds:uri="http://schemas.openxmlformats.org/package/2006/metadata/core-properties"/>
    <ds:schemaRef ds:uri="8a0a4788-06ca-437b-bfc6-ffe2f4a28ee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16B2DC-A68E-4FD5-BFE7-D32B9EF3F7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89DF91-2291-4002-A1D5-F9810EF84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a4788-06ca-437b-bfc6-ffe2f4a28eed"/>
    <ds:schemaRef ds:uri="4647a3be-3f89-4924-8971-f9f2ff118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🏚 Portada</vt:lpstr>
      <vt:lpstr>Gasto - Nominal</vt:lpstr>
      <vt:lpstr>Producción - Nominal</vt:lpstr>
      <vt:lpstr>Ingreso - Nominal</vt:lpstr>
      <vt:lpstr>Gasto - Volumen</vt:lpstr>
      <vt:lpstr>Producción - Volumen</vt:lpstr>
      <vt:lpstr>Gasto - Tasa de variación</vt:lpstr>
      <vt:lpstr>Producción - Tasa de variación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Producto Interno Bruto y sus componentes (1991-2026)</dc:title>
  <dc:creator>MENDEZ SALAZAR LUIS ALBERTO</dc:creator>
  <cp:lastModifiedBy>ZAMORA BOLANOS JACQUELINE</cp:lastModifiedBy>
  <dcterms:created xsi:type="dcterms:W3CDTF">2021-01-21T15:18:56Z</dcterms:created>
  <dcterms:modified xsi:type="dcterms:W3CDTF">2025-07-30T22:59:21Z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0x01010044DDB492B116284EBC3E85EF8FE2B8D7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2024-02-06T15:15:08Z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b0705e13-ed8a-4d00-9a10-fb5474a8e6f6</vt:lpwstr>
  </property>
  <property fmtid="{D5CDD505-2E9C-101B-9397-08002B2CF9AE}" pid="9" name="MSIP_Label_b8b4be34-365a-4a68-b9fb-75c1b6874315_ContentBits">
    <vt:lpwstr>2</vt:lpwstr>
  </property>
</Properties>
</file>