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Y:\CAB\Publicaciones SCN2008\Archivos para publicación en valores\CCIS\"/>
    </mc:Choice>
  </mc:AlternateContent>
  <xr:revisionPtr revIDLastSave="0" documentId="13_ncr:1_{FA12DAA0-7B58-4E3E-862B-020365FB3E0C}" xr6:coauthVersionLast="47" xr6:coauthVersionMax="47" xr10:uidLastSave="{00000000-0000-0000-0000-000000000000}"/>
  <bookViews>
    <workbookView xWindow="768" yWindow="768" windowWidth="17280" windowHeight="8964" tabRatio="839" firstSheet="7" activeTab="12" xr2:uid="{00000000-000D-0000-FFFF-FFFF00000000}"/>
  </bookViews>
  <sheets>
    <sheet name="PRODUCCIÓN" sheetId="1" r:id="rId1"/>
    <sheet name="CONSUMO INTERMEDIO" sheetId="24" r:id="rId2"/>
    <sheet name="VALOR AGREGADO" sheetId="25" r:id="rId3"/>
    <sheet name="REMUNERACIONES" sheetId="26" r:id="rId4"/>
    <sheet name="SUELDOS Y SALARIOS" sheetId="27" r:id="rId5"/>
    <sheet name="CONT. SOCIALES EFECTIVAS" sheetId="28" r:id="rId6"/>
    <sheet name="CONT. SOCIALES IMPUTADAS" sheetId="29" r:id="rId7"/>
    <sheet name="OTROS IMPUESTOS" sheetId="30" r:id="rId8"/>
    <sheet name="EXCEDENTE- INGRESO MIXTO BRUTO" sheetId="31" r:id="rId9"/>
    <sheet name="FORMACIÓN BRUTA CAPITAL" sheetId="35" r:id="rId10"/>
    <sheet name="VARIACIÓN EXISTENCIAS" sheetId="17" r:id="rId11"/>
    <sheet name="OBJETOS VALIOSOS" sheetId="18" r:id="rId12"/>
    <sheet name="RESUMEN SI" sheetId="3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24" l="1"/>
  <c r="N26" i="27" l="1"/>
  <c r="N84" i="30"/>
  <c r="N83" i="30"/>
  <c r="N82" i="30"/>
  <c r="N73" i="30"/>
  <c r="N72" i="30"/>
  <c r="N71" i="30"/>
  <c r="N70" i="30"/>
  <c r="N66" i="30"/>
  <c r="N65" i="30"/>
  <c r="N64" i="30"/>
  <c r="N63" i="30"/>
  <c r="N62" i="30"/>
  <c r="N61" i="30"/>
  <c r="N59" i="30"/>
  <c r="N67" i="30"/>
  <c r="N56" i="30"/>
  <c r="N55" i="30"/>
  <c r="N54" i="30"/>
  <c r="N53" i="30"/>
  <c r="N49" i="30"/>
  <c r="N52" i="30"/>
  <c r="N51" i="30"/>
  <c r="N50" i="30"/>
  <c r="N57" i="30"/>
  <c r="N48" i="30"/>
  <c r="N47" i="30"/>
  <c r="N46" i="30"/>
  <c r="N45" i="30"/>
  <c r="N42" i="30"/>
  <c r="N41" i="30"/>
  <c r="N40" i="30"/>
  <c r="N39" i="30"/>
  <c r="N38" i="30"/>
  <c r="N37" i="30"/>
  <c r="N36" i="30"/>
  <c r="N35" i="30"/>
  <c r="N80" i="29"/>
  <c r="N79" i="29"/>
  <c r="N78" i="29"/>
  <c r="N81" i="29"/>
  <c r="N72" i="29"/>
  <c r="N71" i="29"/>
  <c r="N70" i="29"/>
  <c r="N66" i="29"/>
  <c r="N64" i="29"/>
  <c r="N63" i="29"/>
  <c r="N62" i="29"/>
  <c r="N61" i="29"/>
  <c r="N67" i="29"/>
  <c r="N56" i="29"/>
  <c r="N54" i="29"/>
  <c r="N52" i="29"/>
  <c r="N51" i="29"/>
  <c r="N49" i="29"/>
  <c r="N57" i="29"/>
  <c r="N47" i="29"/>
  <c r="N42" i="29"/>
  <c r="N41" i="29"/>
  <c r="N40" i="29"/>
  <c r="N39" i="29"/>
  <c r="N38" i="29"/>
  <c r="N37" i="29"/>
  <c r="N48" i="27"/>
  <c r="N47" i="27"/>
  <c r="N46" i="27"/>
  <c r="N45" i="27"/>
  <c r="N42" i="27"/>
  <c r="N41" i="27"/>
  <c r="N40" i="27"/>
  <c r="N39" i="27"/>
  <c r="N38" i="27"/>
  <c r="N37" i="27"/>
  <c r="N36" i="27"/>
  <c r="N35" i="27"/>
  <c r="N34" i="27"/>
  <c r="N33" i="27"/>
  <c r="N32" i="27"/>
  <c r="N31" i="27"/>
  <c r="N30" i="27"/>
  <c r="N29" i="27"/>
  <c r="N27" i="27"/>
  <c r="N25" i="27"/>
  <c r="N24" i="27"/>
  <c r="N22" i="27"/>
  <c r="N21" i="27"/>
  <c r="N19" i="27"/>
  <c r="N17" i="27"/>
  <c r="N16" i="27"/>
  <c r="N15" i="27"/>
  <c r="N14" i="27"/>
  <c r="N13" i="27"/>
  <c r="N12" i="27"/>
  <c r="N80" i="26"/>
  <c r="N79" i="26"/>
  <c r="N78" i="26"/>
  <c r="N81" i="26"/>
  <c r="N72" i="26"/>
  <c r="N71" i="26"/>
  <c r="N70" i="26"/>
  <c r="N66" i="26"/>
  <c r="N65" i="26"/>
  <c r="N64" i="26"/>
  <c r="N67" i="26"/>
  <c r="N56" i="26"/>
  <c r="N55" i="26"/>
  <c r="N54" i="26"/>
  <c r="N51" i="26"/>
  <c r="N48" i="26"/>
  <c r="N47" i="26"/>
  <c r="N46" i="26"/>
  <c r="N49" i="26"/>
  <c r="N42" i="26"/>
  <c r="N41" i="26"/>
  <c r="N40" i="26"/>
  <c r="N43" i="26"/>
  <c r="N80" i="25"/>
  <c r="N79" i="25"/>
  <c r="N81" i="25"/>
  <c r="N72" i="25"/>
  <c r="N71" i="25"/>
  <c r="N66" i="25"/>
  <c r="N65" i="25"/>
  <c r="N67" i="25"/>
  <c r="N56" i="25"/>
  <c r="N55" i="25"/>
  <c r="N57" i="25"/>
  <c r="N52" i="25"/>
  <c r="N51" i="25"/>
  <c r="N49" i="25"/>
  <c r="N42" i="25"/>
  <c r="N43" i="25"/>
  <c r="N81" i="24"/>
  <c r="N76" i="29" l="1"/>
  <c r="N48" i="29"/>
  <c r="N20" i="27"/>
  <c r="N28" i="27"/>
  <c r="N55" i="29"/>
  <c r="N65" i="29"/>
  <c r="N60" i="30"/>
  <c r="N69" i="30"/>
  <c r="N57" i="26"/>
  <c r="N23" i="27"/>
  <c r="N36" i="29"/>
  <c r="N46" i="29"/>
  <c r="N50" i="29"/>
  <c r="N60" i="29"/>
  <c r="N69" i="29"/>
  <c r="N77" i="29"/>
  <c r="N18" i="27"/>
  <c r="N74" i="29"/>
  <c r="N52" i="26"/>
  <c r="N43" i="30"/>
  <c r="N43" i="29"/>
  <c r="I145" i="24" l="1"/>
  <c r="K145" i="24" l="1"/>
  <c r="M145" i="24"/>
  <c r="H145" i="24"/>
  <c r="L145" i="24"/>
  <c r="J145" i="24"/>
  <c r="F145" i="24"/>
  <c r="G145" i="24" l="1"/>
  <c r="D145" i="24"/>
  <c r="E145" i="24"/>
  <c r="O37" i="31"/>
  <c r="O19" i="31" l="1"/>
  <c r="O25" i="31"/>
  <c r="O31" i="31"/>
  <c r="O13" i="31"/>
  <c r="O15" i="31"/>
  <c r="O27" i="31"/>
  <c r="O39" i="31"/>
  <c r="O29" i="31"/>
  <c r="O41" i="31"/>
  <c r="O18" i="31"/>
  <c r="O30" i="31"/>
  <c r="O42" i="31"/>
  <c r="O20" i="31"/>
  <c r="O32" i="31"/>
  <c r="O16" i="31"/>
  <c r="O21" i="31"/>
  <c r="O33" i="31"/>
  <c r="O22" i="31"/>
  <c r="O34" i="31"/>
  <c r="O35" i="31"/>
  <c r="O36" i="31"/>
  <c r="O40" i="31"/>
  <c r="O23" i="31"/>
  <c r="O12" i="31"/>
  <c r="O24" i="31"/>
  <c r="O14" i="31"/>
  <c r="O26" i="31"/>
  <c r="O38" i="31"/>
  <c r="O28" i="31"/>
  <c r="O17" i="31"/>
  <c r="O98" i="31"/>
  <c r="O110" i="31"/>
  <c r="O151" i="31"/>
  <c r="O153" i="31"/>
  <c r="O99" i="31"/>
  <c r="O100" i="31"/>
  <c r="O101" i="31"/>
  <c r="O102" i="31"/>
  <c r="O103" i="31"/>
  <c r="O104" i="31"/>
  <c r="O105" i="31"/>
  <c r="O106" i="31"/>
  <c r="O107" i="31"/>
  <c r="O108" i="31"/>
  <c r="O109" i="31"/>
  <c r="O111" i="31"/>
  <c r="O112" i="31"/>
  <c r="O113" i="31"/>
  <c r="O114" i="31"/>
  <c r="O115" i="31"/>
  <c r="O116" i="31"/>
  <c r="O117" i="31"/>
  <c r="O118" i="31"/>
  <c r="O119" i="31"/>
  <c r="O120" i="31"/>
  <c r="O121" i="31"/>
  <c r="O122" i="31"/>
  <c r="O123" i="31"/>
  <c r="O124" i="31"/>
  <c r="O125" i="31"/>
  <c r="O126" i="31"/>
  <c r="O127" i="31"/>
  <c r="O128" i="31"/>
  <c r="O129" i="31"/>
  <c r="O130" i="31"/>
  <c r="O131" i="31"/>
  <c r="O132" i="31"/>
  <c r="O133" i="31"/>
  <c r="O134" i="31"/>
  <c r="O135" i="31"/>
  <c r="O136" i="31"/>
  <c r="O137" i="31"/>
  <c r="O139" i="31"/>
  <c r="O140" i="31"/>
  <c r="O141" i="31"/>
  <c r="O142" i="31"/>
  <c r="O143" i="31"/>
  <c r="O83" i="31"/>
  <c r="O84" i="31"/>
  <c r="O85" i="31"/>
  <c r="O86" i="31"/>
  <c r="O90" i="31"/>
  <c r="O91" i="31"/>
  <c r="O92" i="31"/>
  <c r="O93" i="31"/>
  <c r="O95" i="31"/>
  <c r="O96" i="31"/>
  <c r="O79" i="31"/>
  <c r="O78" i="31"/>
  <c r="O77" i="31"/>
  <c r="O76" i="31"/>
  <c r="O75" i="31"/>
  <c r="O74" i="31"/>
  <c r="O73" i="31"/>
  <c r="O68" i="31"/>
  <c r="O69" i="31"/>
  <c r="O70" i="31"/>
  <c r="O71" i="31"/>
  <c r="O62" i="31"/>
  <c r="O63" i="31"/>
  <c r="O64" i="31"/>
  <c r="O65" i="31"/>
  <c r="O58" i="31"/>
  <c r="O59" i="31"/>
  <c r="O60" i="31"/>
  <c r="O61" i="31"/>
  <c r="O43" i="31" l="1"/>
  <c r="N73" i="28" l="1"/>
  <c r="N52" i="27"/>
  <c r="O53" i="31"/>
  <c r="O54" i="31"/>
  <c r="O55" i="31"/>
  <c r="O56" i="31"/>
  <c r="O66" i="31"/>
  <c r="O72" i="31"/>
  <c r="O67" i="31"/>
  <c r="O80" i="31"/>
  <c r="O81" i="31"/>
  <c r="N90" i="28"/>
  <c r="O97" i="31"/>
  <c r="O44" i="31"/>
  <c r="O45" i="31"/>
  <c r="O46" i="31"/>
  <c r="O47" i="31"/>
  <c r="O48" i="31"/>
  <c r="O50" i="31"/>
  <c r="O51" i="31"/>
  <c r="O52" i="31"/>
  <c r="O49" i="31"/>
  <c r="N54" i="27"/>
  <c r="N68" i="27"/>
  <c r="N80" i="27"/>
  <c r="N98" i="27"/>
  <c r="N114" i="27"/>
  <c r="N127" i="27"/>
  <c r="N143" i="27"/>
  <c r="N18" i="28"/>
  <c r="N30" i="28"/>
  <c r="N43" i="28"/>
  <c r="N45" i="28"/>
  <c r="N50" i="28"/>
  <c r="N79" i="27"/>
  <c r="N113" i="27"/>
  <c r="N126" i="27"/>
  <c r="N142" i="27"/>
  <c r="N29" i="28"/>
  <c r="N100" i="28"/>
  <c r="N116" i="28"/>
  <c r="N129" i="28"/>
  <c r="N151" i="28"/>
  <c r="N41" i="28"/>
  <c r="N70" i="28"/>
  <c r="N105" i="27"/>
  <c r="N119" i="27"/>
  <c r="N134" i="27"/>
  <c r="N158" i="27"/>
  <c r="N23" i="28"/>
  <c r="N46" i="28"/>
  <c r="N97" i="28"/>
  <c r="N108" i="28"/>
  <c r="N121" i="28"/>
  <c r="N137" i="28"/>
  <c r="N60" i="27"/>
  <c r="N59" i="27"/>
  <c r="N72" i="27"/>
  <c r="N104" i="27"/>
  <c r="N118" i="27"/>
  <c r="N132" i="27"/>
  <c r="N71" i="27"/>
  <c r="N83" i="27"/>
  <c r="N101" i="27"/>
  <c r="N117" i="27"/>
  <c r="N130" i="27"/>
  <c r="N153" i="27"/>
  <c r="N21" i="28"/>
  <c r="N33" i="28"/>
  <c r="N48" i="28"/>
  <c r="N51" i="28"/>
  <c r="N77" i="28"/>
  <c r="N93" i="28"/>
  <c r="N112" i="28"/>
  <c r="N124" i="28"/>
  <c r="N141" i="28"/>
  <c r="N56" i="27"/>
  <c r="N47" i="28"/>
  <c r="N92" i="28"/>
  <c r="N110" i="28"/>
  <c r="N123" i="28"/>
  <c r="N140" i="28"/>
  <c r="N85" i="27"/>
  <c r="N70" i="27"/>
  <c r="N100" i="27"/>
  <c r="N116" i="27"/>
  <c r="N129" i="27"/>
  <c r="N151" i="27"/>
  <c r="N20" i="28"/>
  <c r="N55" i="27"/>
  <c r="N69" i="27"/>
  <c r="N99" i="27"/>
  <c r="N115" i="27"/>
  <c r="N128" i="27"/>
  <c r="N147" i="27"/>
  <c r="N17" i="28"/>
  <c r="N19" i="28"/>
  <c r="N31" i="28"/>
  <c r="N91" i="28"/>
  <c r="N109" i="28"/>
  <c r="N122" i="28"/>
  <c r="N139" i="28"/>
  <c r="N85" i="28"/>
  <c r="N106" i="28"/>
  <c r="N120" i="28"/>
  <c r="N135" i="28"/>
  <c r="N96" i="27"/>
  <c r="N124" i="27"/>
  <c r="N28" i="28"/>
  <c r="N84" i="28"/>
  <c r="N105" i="28"/>
  <c r="N119" i="28"/>
  <c r="N134" i="28"/>
  <c r="N158" i="28"/>
  <c r="N66" i="27"/>
  <c r="N78" i="27"/>
  <c r="N112" i="27"/>
  <c r="N141" i="27"/>
  <c r="N16" i="28"/>
  <c r="N32" i="28"/>
  <c r="N65" i="27"/>
  <c r="N73" i="27"/>
  <c r="N77" i="27"/>
  <c r="N93" i="27"/>
  <c r="N110" i="27"/>
  <c r="N123" i="27"/>
  <c r="N140" i="27"/>
  <c r="N15" i="28"/>
  <c r="N27" i="28"/>
  <c r="N39" i="28"/>
  <c r="N53" i="28"/>
  <c r="N81" i="28"/>
  <c r="N83" i="28"/>
  <c r="N104" i="28"/>
  <c r="N118" i="28"/>
  <c r="N132" i="28"/>
  <c r="N63" i="27"/>
  <c r="N109" i="27"/>
  <c r="N122" i="27"/>
  <c r="N139" i="27"/>
  <c r="N14" i="28"/>
  <c r="N22" i="28"/>
  <c r="N26" i="28"/>
  <c r="N34" i="28"/>
  <c r="N38" i="28"/>
  <c r="N101" i="28"/>
  <c r="N117" i="28"/>
  <c r="N130" i="28"/>
  <c r="N153" i="28"/>
  <c r="N62" i="27"/>
  <c r="N75" i="27"/>
  <c r="N121" i="27"/>
  <c r="N13" i="28"/>
  <c r="N42" i="28"/>
  <c r="O158" i="31"/>
  <c r="O147" i="31"/>
  <c r="N76" i="27"/>
  <c r="N92" i="27"/>
  <c r="N91" i="27"/>
  <c r="N108" i="27"/>
  <c r="N137" i="27"/>
  <c r="N25" i="28"/>
  <c r="N37" i="28"/>
  <c r="N61" i="27"/>
  <c r="N74" i="27"/>
  <c r="N90" i="27"/>
  <c r="N106" i="27"/>
  <c r="N120" i="27"/>
  <c r="N135" i="27"/>
  <c r="N12" i="28"/>
  <c r="N24" i="28"/>
  <c r="N36" i="28"/>
  <c r="N67" i="28"/>
  <c r="N99" i="28"/>
  <c r="N115" i="28"/>
  <c r="N128" i="28"/>
  <c r="N147" i="28"/>
  <c r="N35" i="28"/>
  <c r="N49" i="28"/>
  <c r="N98" i="28"/>
  <c r="N114" i="28"/>
  <c r="N127" i="28"/>
  <c r="N143" i="28"/>
  <c r="N84" i="27"/>
  <c r="N96" i="28"/>
  <c r="N113" i="28"/>
  <c r="N126" i="28"/>
  <c r="N142" i="28"/>
  <c r="N56" i="28"/>
  <c r="N69" i="28"/>
  <c r="N82" i="28"/>
  <c r="N55" i="28"/>
  <c r="N68" i="28"/>
  <c r="N80" i="28"/>
  <c r="N54" i="28"/>
  <c r="N66" i="28"/>
  <c r="N79" i="28"/>
  <c r="N52" i="28"/>
  <c r="N65" i="28"/>
  <c r="N78" i="28"/>
  <c r="N63" i="28"/>
  <c r="N76" i="28"/>
  <c r="N62" i="28"/>
  <c r="N75" i="28"/>
  <c r="N61" i="28"/>
  <c r="N74" i="28"/>
  <c r="N60" i="28"/>
  <c r="N59" i="28"/>
  <c r="N72" i="28"/>
  <c r="N71" i="28"/>
  <c r="N58" i="28"/>
  <c r="N97" i="27"/>
  <c r="N58" i="27"/>
  <c r="N53" i="27"/>
  <c r="N49" i="27"/>
  <c r="N158" i="1" l="1"/>
  <c r="N153" i="1"/>
  <c r="N151" i="1"/>
  <c r="N147" i="1"/>
  <c r="N40" i="28" l="1"/>
  <c r="I17" i="17" l="1"/>
  <c r="J17" i="17"/>
  <c r="H17" i="17"/>
  <c r="F17" i="17"/>
  <c r="N56" i="1"/>
  <c r="N55" i="1"/>
  <c r="N54" i="1"/>
  <c r="N53" i="1"/>
  <c r="N52" i="1"/>
  <c r="N51" i="1"/>
  <c r="N48" i="1"/>
  <c r="N47" i="1"/>
  <c r="N46" i="1"/>
  <c r="N45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43" i="24" l="1"/>
  <c r="N151" i="25"/>
  <c r="N153" i="24"/>
  <c r="N147" i="24"/>
  <c r="N143" i="25"/>
  <c r="N147" i="25"/>
  <c r="N142" i="25"/>
  <c r="N151" i="24"/>
  <c r="N158" i="24"/>
  <c r="N158" i="25"/>
  <c r="N158" i="26"/>
  <c r="N153" i="25"/>
  <c r="N143" i="26"/>
  <c r="N139" i="30"/>
  <c r="N141" i="29"/>
  <c r="N142" i="29"/>
  <c r="N141" i="26"/>
  <c r="N158" i="29"/>
  <c r="N158" i="30"/>
  <c r="N143" i="29"/>
  <c r="N137" i="30"/>
  <c r="N153" i="26"/>
  <c r="N137" i="29"/>
  <c r="N140" i="30"/>
  <c r="N140" i="26"/>
  <c r="N141" i="30"/>
  <c r="N139" i="29"/>
  <c r="N142" i="30"/>
  <c r="N142" i="26"/>
  <c r="N140" i="29"/>
  <c r="N143" i="30"/>
  <c r="N153" i="30"/>
  <c r="N151" i="30"/>
  <c r="N147" i="30"/>
  <c r="N153" i="29"/>
  <c r="N151" i="29"/>
  <c r="N147" i="29"/>
  <c r="N151" i="26"/>
  <c r="N147" i="26"/>
  <c r="N143" i="1" l="1"/>
  <c r="N142" i="1"/>
  <c r="N141" i="1"/>
  <c r="N140" i="1"/>
  <c r="N139" i="1"/>
  <c r="N137" i="1"/>
  <c r="N135" i="1"/>
  <c r="N134" i="1"/>
  <c r="N132" i="1"/>
  <c r="N130" i="1"/>
  <c r="N129" i="1"/>
  <c r="N128" i="1"/>
  <c r="N127" i="1"/>
  <c r="N126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0" i="1"/>
  <c r="N109" i="1"/>
  <c r="N108" i="1"/>
  <c r="N106" i="1"/>
  <c r="N105" i="1"/>
  <c r="N104" i="1"/>
  <c r="N101" i="1"/>
  <c r="N100" i="1"/>
  <c r="N99" i="1"/>
  <c r="N98" i="1"/>
  <c r="N97" i="1"/>
  <c r="N96" i="1"/>
  <c r="N93" i="1"/>
  <c r="N92" i="1"/>
  <c r="N91" i="1"/>
  <c r="N90" i="1"/>
  <c r="N85" i="1"/>
  <c r="N84" i="1"/>
  <c r="N83" i="1"/>
  <c r="N82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6" i="1"/>
  <c r="N65" i="1"/>
  <c r="N63" i="1"/>
  <c r="N62" i="1"/>
  <c r="N61" i="1"/>
  <c r="N60" i="1"/>
  <c r="N59" i="1"/>
  <c r="N58" i="1"/>
  <c r="N50" i="1"/>
  <c r="N49" i="1"/>
  <c r="N44" i="1"/>
  <c r="N43" i="1"/>
  <c r="O82" i="31" l="1"/>
  <c r="N81" i="1"/>
  <c r="N17" i="24"/>
  <c r="N54" i="24"/>
  <c r="N67" i="24"/>
  <c r="N82" i="25"/>
  <c r="N118" i="25"/>
  <c r="N47" i="24"/>
  <c r="N60" i="24"/>
  <c r="N66" i="24"/>
  <c r="N85" i="24"/>
  <c r="N91" i="24"/>
  <c r="N97" i="24"/>
  <c r="N109" i="24"/>
  <c r="N115" i="24"/>
  <c r="N121" i="24"/>
  <c r="N127" i="24"/>
  <c r="N139" i="24"/>
  <c r="N13" i="25"/>
  <c r="N19" i="25"/>
  <c r="N25" i="25"/>
  <c r="N31" i="25"/>
  <c r="N37" i="25"/>
  <c r="N50" i="25"/>
  <c r="N69" i="25"/>
  <c r="N75" i="25"/>
  <c r="N106" i="25"/>
  <c r="N130" i="25"/>
  <c r="N22" i="24"/>
  <c r="N53" i="24"/>
  <c r="N93" i="25"/>
  <c r="N105" i="25"/>
  <c r="N117" i="25"/>
  <c r="N123" i="25"/>
  <c r="N135" i="25"/>
  <c r="N141" i="25"/>
  <c r="N23" i="24"/>
  <c r="N100" i="25"/>
  <c r="N28" i="24"/>
  <c r="N72" i="24"/>
  <c r="N62" i="25"/>
  <c r="N99" i="25"/>
  <c r="N129" i="25"/>
  <c r="N29" i="24"/>
  <c r="N16" i="24"/>
  <c r="N34" i="24"/>
  <c r="N78" i="24"/>
  <c r="N73" i="24"/>
  <c r="N63" i="25"/>
  <c r="N112" i="25"/>
  <c r="N124" i="25"/>
  <c r="N34" i="25"/>
  <c r="N35" i="24"/>
  <c r="N41" i="24"/>
  <c r="N79" i="24"/>
  <c r="N44" i="25"/>
  <c r="N67" i="1"/>
  <c r="N57" i="24"/>
  <c r="N106" i="24"/>
  <c r="N118" i="24"/>
  <c r="N130" i="24"/>
  <c r="N142" i="24"/>
  <c r="N16" i="25"/>
  <c r="N13" i="24"/>
  <c r="N19" i="24"/>
  <c r="N31" i="24"/>
  <c r="N37" i="24"/>
  <c r="N69" i="24"/>
  <c r="N75" i="24"/>
  <c r="N84" i="25"/>
  <c r="N90" i="25"/>
  <c r="N96" i="25"/>
  <c r="N108" i="25"/>
  <c r="N114" i="25"/>
  <c r="N126" i="25"/>
  <c r="N62" i="24"/>
  <c r="N93" i="24"/>
  <c r="N99" i="24"/>
  <c r="N105" i="24"/>
  <c r="N117" i="24"/>
  <c r="N123" i="24"/>
  <c r="N129" i="24"/>
  <c r="N135" i="24"/>
  <c r="N141" i="24"/>
  <c r="N15" i="25"/>
  <c r="N21" i="25"/>
  <c r="N27" i="25"/>
  <c r="N33" i="25"/>
  <c r="N39" i="25"/>
  <c r="N77" i="25"/>
  <c r="N12" i="24"/>
  <c r="N30" i="24"/>
  <c r="N45" i="25"/>
  <c r="N63" i="24"/>
  <c r="N82" i="24"/>
  <c r="N100" i="24"/>
  <c r="N112" i="24"/>
  <c r="N18" i="24"/>
  <c r="N24" i="24"/>
  <c r="N36" i="24"/>
  <c r="N43" i="24"/>
  <c r="N49" i="24"/>
  <c r="N55" i="24"/>
  <c r="N68" i="24"/>
  <c r="N74" i="24"/>
  <c r="N80" i="24"/>
  <c r="N58" i="25"/>
  <c r="N83" i="25"/>
  <c r="N101" i="25"/>
  <c r="N113" i="25"/>
  <c r="N119" i="25"/>
  <c r="N137" i="25"/>
  <c r="N48" i="24"/>
  <c r="N61" i="24"/>
  <c r="N92" i="24"/>
  <c r="N98" i="24"/>
  <c r="N104" i="24"/>
  <c r="N110" i="24"/>
  <c r="N116" i="24"/>
  <c r="N122" i="24"/>
  <c r="N128" i="24"/>
  <c r="N134" i="24"/>
  <c r="N140" i="24"/>
  <c r="N14" i="25"/>
  <c r="N20" i="25"/>
  <c r="N26" i="25"/>
  <c r="N32" i="25"/>
  <c r="N38" i="25"/>
  <c r="N70" i="25"/>
  <c r="N76" i="25"/>
  <c r="N46" i="24"/>
  <c r="N59" i="24"/>
  <c r="N65" i="24"/>
  <c r="N84" i="24"/>
  <c r="N90" i="24"/>
  <c r="N96" i="24"/>
  <c r="N108" i="24"/>
  <c r="N114" i="24"/>
  <c r="N120" i="24"/>
  <c r="N126" i="24"/>
  <c r="N132" i="24"/>
  <c r="N12" i="25"/>
  <c r="N18" i="25"/>
  <c r="N24" i="25"/>
  <c r="N30" i="25"/>
  <c r="N36" i="25"/>
  <c r="N68" i="25"/>
  <c r="N74" i="25"/>
  <c r="N11" i="28"/>
  <c r="N33" i="24"/>
  <c r="N77" i="24"/>
  <c r="N61" i="25"/>
  <c r="N92" i="25"/>
  <c r="N98" i="25"/>
  <c r="N104" i="25"/>
  <c r="N110" i="25"/>
  <c r="N116" i="25"/>
  <c r="N122" i="25"/>
  <c r="N128" i="25"/>
  <c r="N134" i="25"/>
  <c r="N140" i="25"/>
  <c r="N52" i="24"/>
  <c r="N113" i="24"/>
  <c r="N17" i="25"/>
  <c r="N41" i="25"/>
  <c r="N54" i="25"/>
  <c r="N15" i="24"/>
  <c r="N21" i="24"/>
  <c r="N27" i="24"/>
  <c r="N39" i="24"/>
  <c r="N71" i="24"/>
  <c r="N45" i="24"/>
  <c r="N58" i="24"/>
  <c r="N83" i="24"/>
  <c r="N101" i="24"/>
  <c r="N119" i="24"/>
  <c r="N137" i="24"/>
  <c r="N23" i="25"/>
  <c r="N29" i="25"/>
  <c r="N35" i="25"/>
  <c r="N48" i="25"/>
  <c r="N73" i="25"/>
  <c r="N14" i="24"/>
  <c r="N20" i="24"/>
  <c r="N26" i="24"/>
  <c r="N32" i="24"/>
  <c r="N38" i="24"/>
  <c r="N51" i="24"/>
  <c r="N70" i="24"/>
  <c r="N76" i="24"/>
  <c r="N47" i="25"/>
  <c r="N60" i="25"/>
  <c r="N85" i="25"/>
  <c r="N91" i="25"/>
  <c r="N97" i="25"/>
  <c r="N109" i="25"/>
  <c r="N115" i="25"/>
  <c r="N121" i="25"/>
  <c r="N127" i="25"/>
  <c r="N139" i="25"/>
  <c r="N44" i="24"/>
  <c r="N124" i="24"/>
  <c r="N22" i="25"/>
  <c r="N28" i="25"/>
  <c r="N53" i="25"/>
  <c r="N78" i="25"/>
  <c r="N25" i="24"/>
  <c r="N50" i="24"/>
  <c r="N46" i="25"/>
  <c r="N59" i="25"/>
  <c r="N120" i="25"/>
  <c r="N132" i="25"/>
  <c r="N40" i="24"/>
  <c r="N40" i="25"/>
  <c r="N44" i="28"/>
  <c r="O11" i="31" l="1"/>
  <c r="N90" i="30" l="1"/>
  <c r="N99" i="29"/>
  <c r="N135" i="29"/>
  <c r="N118" i="29"/>
  <c r="N130" i="29"/>
  <c r="N22" i="29"/>
  <c r="N117" i="30"/>
  <c r="N130" i="30"/>
  <c r="N105" i="30"/>
  <c r="N16" i="30"/>
  <c r="N18" i="30"/>
  <c r="N28" i="30"/>
  <c r="N30" i="30"/>
  <c r="N110" i="30"/>
  <c r="N122" i="30"/>
  <c r="N77" i="30"/>
  <c r="N96" i="30"/>
  <c r="N100" i="30"/>
  <c r="N112" i="30"/>
  <c r="N119" i="30"/>
  <c r="N124" i="30"/>
  <c r="N106" i="29"/>
  <c r="N45" i="29"/>
  <c r="N16" i="29"/>
  <c r="N123" i="29"/>
  <c r="N85" i="29"/>
  <c r="N101" i="29"/>
  <c r="N108" i="29"/>
  <c r="N120" i="29"/>
  <c r="N132" i="29"/>
  <c r="N98" i="29"/>
  <c r="N121" i="29"/>
  <c r="N34" i="29"/>
  <c r="N19" i="29"/>
  <c r="N31" i="29"/>
  <c r="N83" i="29"/>
  <c r="N92" i="29"/>
  <c r="N100" i="29"/>
  <c r="N112" i="29"/>
  <c r="N115" i="29"/>
  <c r="N124" i="29"/>
  <c r="N127" i="29"/>
  <c r="N14" i="29"/>
  <c r="N29" i="29"/>
  <c r="N21" i="29"/>
  <c r="N33" i="29"/>
  <c r="N44" i="29"/>
  <c r="N53" i="29"/>
  <c r="N75" i="29"/>
  <c r="N110" i="29"/>
  <c r="N122" i="29"/>
  <c r="N134" i="29"/>
  <c r="N29" i="30"/>
  <c r="N74" i="30"/>
  <c r="N97" i="30"/>
  <c r="N106" i="30"/>
  <c r="N109" i="30"/>
  <c r="N118" i="30"/>
  <c r="N121" i="30"/>
  <c r="N11" i="29"/>
  <c r="N17" i="29"/>
  <c r="N23" i="29"/>
  <c r="N35" i="29"/>
  <c r="N58" i="29"/>
  <c r="N28" i="29"/>
  <c r="N82" i="29"/>
  <c r="N105" i="29"/>
  <c r="N117" i="29"/>
  <c r="N129" i="29"/>
  <c r="N12" i="30"/>
  <c r="N24" i="30"/>
  <c r="N78" i="30"/>
  <c r="N101" i="30"/>
  <c r="N113" i="30"/>
  <c r="N116" i="30"/>
  <c r="N128" i="30"/>
  <c r="N26" i="29"/>
  <c r="N123" i="30"/>
  <c r="N129" i="30"/>
  <c r="N135" i="30"/>
  <c r="N17" i="30"/>
  <c r="N81" i="30"/>
  <c r="N93" i="30"/>
  <c r="N13" i="29"/>
  <c r="N15" i="29"/>
  <c r="N18" i="29"/>
  <c r="N20" i="29"/>
  <c r="N25" i="29"/>
  <c r="N27" i="29"/>
  <c r="N32" i="29"/>
  <c r="N59" i="29"/>
  <c r="N73" i="29"/>
  <c r="N93" i="29"/>
  <c r="N96" i="29"/>
  <c r="N97" i="29"/>
  <c r="N104" i="29"/>
  <c r="N109" i="29"/>
  <c r="N116" i="29"/>
  <c r="N119" i="29"/>
  <c r="N14" i="30"/>
  <c r="N19" i="30"/>
  <c r="N26" i="30"/>
  <c r="N31" i="30"/>
  <c r="N58" i="30"/>
  <c r="N80" i="30"/>
  <c r="N85" i="30"/>
  <c r="N92" i="30"/>
  <c r="N108" i="30"/>
  <c r="N115" i="30"/>
  <c r="N120" i="30"/>
  <c r="N127" i="30"/>
  <c r="N132" i="30"/>
  <c r="N30" i="29"/>
  <c r="N21" i="30"/>
  <c r="N22" i="30"/>
  <c r="N27" i="30"/>
  <c r="N33" i="30"/>
  <c r="N34" i="30"/>
  <c r="N44" i="30"/>
  <c r="N75" i="30"/>
  <c r="N76" i="30"/>
  <c r="N98" i="30"/>
  <c r="N99" i="30"/>
  <c r="N104" i="30"/>
  <c r="N12" i="29"/>
  <c r="N24" i="29"/>
  <c r="N68" i="29"/>
  <c r="N84" i="29"/>
  <c r="N90" i="29"/>
  <c r="N91" i="29"/>
  <c r="N113" i="29"/>
  <c r="N114" i="29"/>
  <c r="N126" i="29"/>
  <c r="N128" i="29"/>
  <c r="N13" i="30"/>
  <c r="N25" i="30"/>
  <c r="N68" i="30"/>
  <c r="N79" i="30"/>
  <c r="N91" i="30"/>
  <c r="N114" i="30"/>
  <c r="N126" i="30"/>
  <c r="N134" i="30"/>
  <c r="N11" i="30"/>
  <c r="N20" i="30"/>
  <c r="N23" i="30"/>
  <c r="N32" i="30"/>
  <c r="N15" i="30"/>
  <c r="N50" i="27" l="1"/>
  <c r="N67" i="27"/>
  <c r="N11" i="27"/>
  <c r="N82" i="27"/>
  <c r="N43" i="27"/>
  <c r="N44" i="27"/>
  <c r="N51" i="27"/>
  <c r="N81" i="27"/>
  <c r="N75" i="26" l="1"/>
  <c r="N68" i="26" l="1"/>
  <c r="N91" i="26"/>
  <c r="N76" i="26"/>
  <c r="N109" i="26"/>
  <c r="N21" i="26"/>
  <c r="N126" i="26"/>
  <c r="N114" i="26"/>
  <c r="N98" i="26"/>
  <c r="N37" i="26"/>
  <c r="N25" i="26"/>
  <c r="N113" i="26"/>
  <c r="N101" i="26"/>
  <c r="N90" i="26"/>
  <c r="N13" i="26"/>
  <c r="N69" i="26"/>
  <c r="N29" i="26"/>
  <c r="N17" i="26"/>
  <c r="N36" i="26"/>
  <c r="N32" i="26"/>
  <c r="N20" i="26"/>
  <c r="N24" i="26"/>
  <c r="N12" i="26"/>
  <c r="N130" i="26"/>
  <c r="N118" i="26"/>
  <c r="N106" i="26"/>
  <c r="N83" i="26"/>
  <c r="N61" i="26"/>
  <c r="N38" i="26"/>
  <c r="N30" i="26"/>
  <c r="N26" i="26"/>
  <c r="N14" i="26"/>
  <c r="N139" i="26"/>
  <c r="N127" i="26"/>
  <c r="N115" i="26"/>
  <c r="N92" i="26"/>
  <c r="N58" i="26"/>
  <c r="N44" i="26"/>
  <c r="N33" i="26"/>
  <c r="N121" i="26"/>
  <c r="N97" i="26"/>
  <c r="N77" i="26"/>
  <c r="N22" i="26"/>
  <c r="N123" i="26"/>
  <c r="N34" i="26"/>
  <c r="N137" i="26"/>
  <c r="N119" i="26"/>
  <c r="N135" i="26"/>
  <c r="N99" i="26"/>
  <c r="N45" i="26"/>
  <c r="N134" i="26"/>
  <c r="N122" i="26"/>
  <c r="N110" i="26"/>
  <c r="N96" i="26"/>
  <c r="N84" i="26"/>
  <c r="N73" i="26"/>
  <c r="N62" i="26"/>
  <c r="N18" i="26"/>
  <c r="N31" i="26"/>
  <c r="N124" i="26"/>
  <c r="N116" i="26"/>
  <c r="N112" i="26"/>
  <c r="N104" i="26"/>
  <c r="N100" i="26"/>
  <c r="N93" i="26"/>
  <c r="N59" i="26"/>
  <c r="N39" i="26"/>
  <c r="N35" i="26"/>
  <c r="N27" i="26"/>
  <c r="N23" i="26"/>
  <c r="N15" i="26"/>
  <c r="N11" i="26"/>
  <c r="N132" i="26"/>
  <c r="N120" i="26"/>
  <c r="N108" i="26"/>
  <c r="N85" i="26"/>
  <c r="N74" i="26"/>
  <c r="N63" i="26"/>
  <c r="N53" i="26"/>
  <c r="N19" i="26"/>
  <c r="N128" i="26"/>
  <c r="N129" i="26"/>
  <c r="N60" i="26"/>
  <c r="N28" i="26"/>
  <c r="N105" i="26"/>
  <c r="N117" i="26"/>
  <c r="N16" i="26"/>
  <c r="N50" i="26"/>
  <c r="N82" i="26"/>
  <c r="N11" i="25" l="1"/>
  <c r="N11" i="24" l="1"/>
  <c r="N11" i="1"/>
  <c r="H11" i="18" l="1"/>
  <c r="G21" i="34" s="1"/>
  <c r="H20" i="34" l="1"/>
  <c r="G20" i="34"/>
  <c r="I20" i="34"/>
  <c r="G19" i="34" l="1"/>
  <c r="H19" i="34"/>
  <c r="L19" i="34"/>
  <c r="I19" i="34"/>
  <c r="K19" i="34" l="1"/>
  <c r="F11" i="18" l="1"/>
  <c r="E21" i="34" s="1"/>
  <c r="E20" i="34" l="1"/>
  <c r="O159" i="31" l="1"/>
  <c r="N159" i="28"/>
  <c r="N159" i="27" l="1"/>
  <c r="N159" i="30"/>
  <c r="N159" i="29"/>
  <c r="N159" i="26" l="1"/>
  <c r="N159" i="24"/>
  <c r="N159" i="25"/>
  <c r="N159" i="1" l="1"/>
  <c r="M145" i="31" l="1"/>
  <c r="N145" i="31"/>
  <c r="L145" i="31"/>
  <c r="K145" i="31"/>
  <c r="J145" i="31"/>
  <c r="I145" i="31"/>
  <c r="H145" i="31"/>
  <c r="G145" i="31"/>
  <c r="F145" i="31"/>
  <c r="D145" i="31"/>
  <c r="L145" i="25"/>
  <c r="E11" i="18"/>
  <c r="D21" i="34" s="1"/>
  <c r="D11" i="18"/>
  <c r="C21" i="34" s="1"/>
  <c r="E17" i="17"/>
  <c r="D17" i="17"/>
  <c r="G145" i="28" l="1"/>
  <c r="K145" i="29"/>
  <c r="E145" i="30"/>
  <c r="M145" i="25"/>
  <c r="F145" i="28"/>
  <c r="G145" i="26"/>
  <c r="M145" i="29"/>
  <c r="G145" i="30"/>
  <c r="F145" i="26"/>
  <c r="F145" i="1"/>
  <c r="G145" i="1"/>
  <c r="I145" i="30"/>
  <c r="H145" i="1"/>
  <c r="J145" i="26"/>
  <c r="J145" i="30"/>
  <c r="J145" i="25"/>
  <c r="L17" i="17"/>
  <c r="K20" i="34" s="1"/>
  <c r="G145" i="25"/>
  <c r="M145" i="28"/>
  <c r="D145" i="30"/>
  <c r="I145" i="27"/>
  <c r="I145" i="29"/>
  <c r="M145" i="26"/>
  <c r="H145" i="29"/>
  <c r="K145" i="27"/>
  <c r="L145" i="27"/>
  <c r="E145" i="28"/>
  <c r="L145" i="29"/>
  <c r="H145" i="30"/>
  <c r="H145" i="26"/>
  <c r="J155" i="26"/>
  <c r="H145" i="28"/>
  <c r="J145" i="1"/>
  <c r="L145" i="30"/>
  <c r="K145" i="1"/>
  <c r="D145" i="27"/>
  <c r="J145" i="28"/>
  <c r="D145" i="29"/>
  <c r="M145" i="30"/>
  <c r="L145" i="1"/>
  <c r="K145" i="26"/>
  <c r="K145" i="28"/>
  <c r="F145" i="29"/>
  <c r="D145" i="25"/>
  <c r="C20" i="34"/>
  <c r="M145" i="1"/>
  <c r="G155" i="1"/>
  <c r="K155" i="29"/>
  <c r="J155" i="28"/>
  <c r="F155" i="29"/>
  <c r="L155" i="30"/>
  <c r="G155" i="26"/>
  <c r="J155" i="24"/>
  <c r="K155" i="24"/>
  <c r="M155" i="26"/>
  <c r="H155" i="27"/>
  <c r="F155" i="1"/>
  <c r="L155" i="24"/>
  <c r="G155" i="25"/>
  <c r="I155" i="27"/>
  <c r="K155" i="28"/>
  <c r="M155" i="30"/>
  <c r="G155" i="31"/>
  <c r="M155" i="24"/>
  <c r="H155" i="25"/>
  <c r="D155" i="26"/>
  <c r="J155" i="27"/>
  <c r="L155" i="28"/>
  <c r="G155" i="29"/>
  <c r="H155" i="31"/>
  <c r="I155" i="25"/>
  <c r="K155" i="27"/>
  <c r="M155" i="28"/>
  <c r="H155" i="29"/>
  <c r="D155" i="30"/>
  <c r="I155" i="31"/>
  <c r="H155" i="1"/>
  <c r="D155" i="24"/>
  <c r="J155" i="25"/>
  <c r="F155" i="26"/>
  <c r="L155" i="27"/>
  <c r="I155" i="29"/>
  <c r="J155" i="31"/>
  <c r="I155" i="1"/>
  <c r="K155" i="25"/>
  <c r="M155" i="27"/>
  <c r="D155" i="28"/>
  <c r="J155" i="29"/>
  <c r="F155" i="30"/>
  <c r="K155" i="31"/>
  <c r="J155" i="1"/>
  <c r="F155" i="24"/>
  <c r="L155" i="25"/>
  <c r="L155" i="31"/>
  <c r="K155" i="1"/>
  <c r="M155" i="25"/>
  <c r="H155" i="26"/>
  <c r="F155" i="28"/>
  <c r="L155" i="29"/>
  <c r="G155" i="30"/>
  <c r="N155" i="31"/>
  <c r="L155" i="1"/>
  <c r="G155" i="24"/>
  <c r="I155" i="26"/>
  <c r="E155" i="27"/>
  <c r="M155" i="29"/>
  <c r="H155" i="30"/>
  <c r="M155" i="31"/>
  <c r="M155" i="1"/>
  <c r="H155" i="24"/>
  <c r="D155" i="25"/>
  <c r="F155" i="27"/>
  <c r="G155" i="28"/>
  <c r="I155" i="30"/>
  <c r="D155" i="31"/>
  <c r="I155" i="24"/>
  <c r="K155" i="26"/>
  <c r="H155" i="28"/>
  <c r="D155" i="29"/>
  <c r="J155" i="30"/>
  <c r="D155" i="1"/>
  <c r="F155" i="25"/>
  <c r="L155" i="26"/>
  <c r="I155" i="28"/>
  <c r="K155" i="30"/>
  <c r="F155" i="31"/>
  <c r="D20" i="34"/>
  <c r="D145" i="1"/>
  <c r="F145" i="25"/>
  <c r="L145" i="26"/>
  <c r="E145" i="26"/>
  <c r="G145" i="27"/>
  <c r="I145" i="28"/>
  <c r="E145" i="29"/>
  <c r="K145" i="30"/>
  <c r="H145" i="25"/>
  <c r="D145" i="26"/>
  <c r="J145" i="27"/>
  <c r="L145" i="28"/>
  <c r="G145" i="29"/>
  <c r="I145" i="1"/>
  <c r="K145" i="25"/>
  <c r="M145" i="27"/>
  <c r="F145" i="27"/>
  <c r="D155" i="27"/>
  <c r="D145" i="28"/>
  <c r="J145" i="29"/>
  <c r="F145" i="30"/>
  <c r="E145" i="25"/>
  <c r="E155" i="25"/>
  <c r="E145" i="27"/>
  <c r="H145" i="27"/>
  <c r="G155" i="27"/>
  <c r="E155" i="26" l="1"/>
  <c r="E155" i="30"/>
  <c r="E155" i="28"/>
  <c r="E155" i="24"/>
  <c r="E155" i="29"/>
  <c r="E155" i="31"/>
  <c r="E155" i="1"/>
  <c r="E145" i="31"/>
  <c r="E145" i="1"/>
  <c r="I145" i="26" l="1"/>
  <c r="I145" i="25"/>
  <c r="D19" i="34" l="1"/>
  <c r="C19" i="34" l="1"/>
  <c r="N138" i="1" l="1"/>
  <c r="N138" i="28"/>
  <c r="N136" i="28"/>
  <c r="N148" i="28"/>
  <c r="O152" i="31"/>
  <c r="N166" i="1"/>
  <c r="N166" i="25"/>
  <c r="N138" i="27" l="1"/>
  <c r="N138" i="24"/>
  <c r="N138" i="29"/>
  <c r="N138" i="26"/>
  <c r="N138" i="25"/>
  <c r="N138" i="30"/>
  <c r="O89" i="31"/>
  <c r="N163" i="29"/>
  <c r="N152" i="26"/>
  <c r="N162" i="29"/>
  <c r="N149" i="29"/>
  <c r="N136" i="1"/>
  <c r="N136" i="30"/>
  <c r="N88" i="25"/>
  <c r="N150" i="28"/>
  <c r="N136" i="29"/>
  <c r="N136" i="26"/>
  <c r="N136" i="24"/>
  <c r="N102" i="26"/>
  <c r="N88" i="1"/>
  <c r="N136" i="25"/>
  <c r="N89" i="29"/>
  <c r="N166" i="29"/>
  <c r="N166" i="28"/>
  <c r="N164" i="30"/>
  <c r="N166" i="30"/>
  <c r="N166" i="26"/>
  <c r="N152" i="1"/>
  <c r="N161" i="1"/>
  <c r="N161" i="28"/>
  <c r="O150" i="31"/>
  <c r="N131" i="28"/>
  <c r="N64" i="28"/>
  <c r="N148" i="25"/>
  <c r="N64" i="1"/>
  <c r="N102" i="28"/>
  <c r="O163" i="31"/>
  <c r="N86" i="28"/>
  <c r="N152" i="25"/>
  <c r="N57" i="28"/>
  <c r="N107" i="25"/>
  <c r="N125" i="25"/>
  <c r="N164" i="28"/>
  <c r="N87" i="28"/>
  <c r="N149" i="28"/>
  <c r="N89" i="28"/>
  <c r="N95" i="25"/>
  <c r="N94" i="28"/>
  <c r="N161" i="25"/>
  <c r="N88" i="28"/>
  <c r="N89" i="25"/>
  <c r="N94" i="25"/>
  <c r="N133" i="28"/>
  <c r="N102" i="1"/>
  <c r="N103" i="28"/>
  <c r="O164" i="31"/>
  <c r="N95" i="28"/>
  <c r="O57" i="31"/>
  <c r="N86" i="25"/>
  <c r="N131" i="25"/>
  <c r="N164" i="1"/>
  <c r="N125" i="28"/>
  <c r="N152" i="28"/>
  <c r="N86" i="1"/>
  <c r="O161" i="31"/>
  <c r="O148" i="31"/>
  <c r="N163" i="1"/>
  <c r="O149" i="31"/>
  <c r="N162" i="25"/>
  <c r="N162" i="28"/>
  <c r="N57" i="1"/>
  <c r="N107" i="28"/>
  <c r="N163" i="28"/>
  <c r="N103" i="25"/>
  <c r="N162" i="1"/>
  <c r="N164" i="25"/>
  <c r="N149" i="1"/>
  <c r="O162" i="31"/>
  <c r="N149" i="30"/>
  <c r="N148" i="1"/>
  <c r="N107" i="1"/>
  <c r="N131" i="1"/>
  <c r="O138" i="31" l="1"/>
  <c r="N94" i="26"/>
  <c r="N148" i="24"/>
  <c r="N163" i="26"/>
  <c r="N94" i="24"/>
  <c r="N148" i="30"/>
  <c r="N161" i="29"/>
  <c r="N94" i="30"/>
  <c r="N161" i="24"/>
  <c r="N148" i="29"/>
  <c r="O87" i="31"/>
  <c r="N163" i="25"/>
  <c r="N94" i="29"/>
  <c r="N149" i="25"/>
  <c r="C155" i="28"/>
  <c r="N149" i="27"/>
  <c r="N94" i="1"/>
  <c r="N155" i="28"/>
  <c r="N162" i="30"/>
  <c r="N152" i="29"/>
  <c r="N149" i="24"/>
  <c r="O94" i="31"/>
  <c r="N162" i="24"/>
  <c r="N163" i="24"/>
  <c r="N162" i="26"/>
  <c r="N152" i="24"/>
  <c r="N152" i="30"/>
  <c r="N149" i="26"/>
  <c r="N163" i="30"/>
  <c r="N161" i="26"/>
  <c r="N148" i="26"/>
  <c r="O88" i="31"/>
  <c r="N161" i="30"/>
  <c r="N133" i="24"/>
  <c r="N102" i="24"/>
  <c r="N107" i="29"/>
  <c r="N133" i="26"/>
  <c r="N88" i="29"/>
  <c r="N150" i="29"/>
  <c r="N86" i="24"/>
  <c r="O155" i="31"/>
  <c r="C155" i="31"/>
  <c r="N89" i="30"/>
  <c r="N103" i="29"/>
  <c r="N103" i="26"/>
  <c r="N102" i="29"/>
  <c r="N89" i="1"/>
  <c r="N133" i="25"/>
  <c r="N87" i="1"/>
  <c r="N87" i="25"/>
  <c r="N107" i="26"/>
  <c r="N87" i="24"/>
  <c r="N136" i="27"/>
  <c r="N88" i="30"/>
  <c r="N95" i="1"/>
  <c r="N125" i="1"/>
  <c r="N125" i="26"/>
  <c r="N107" i="24"/>
  <c r="N133" i="29"/>
  <c r="N87" i="29"/>
  <c r="N131" i="24"/>
  <c r="N125" i="29"/>
  <c r="N56" i="24"/>
  <c r="N133" i="30"/>
  <c r="N89" i="26"/>
  <c r="N102" i="30"/>
  <c r="N64" i="25"/>
  <c r="N95" i="30"/>
  <c r="N87" i="27"/>
  <c r="N87" i="26"/>
  <c r="N107" i="30"/>
  <c r="N89" i="24"/>
  <c r="N95" i="29"/>
  <c r="N88" i="24"/>
  <c r="N150" i="27"/>
  <c r="N64" i="27"/>
  <c r="N103" i="1"/>
  <c r="N95" i="26"/>
  <c r="N87" i="30"/>
  <c r="N131" i="29"/>
  <c r="N95" i="24"/>
  <c r="N107" i="27"/>
  <c r="N103" i="30"/>
  <c r="N131" i="26"/>
  <c r="N125" i="24"/>
  <c r="N86" i="29"/>
  <c r="N86" i="26"/>
  <c r="N86" i="30"/>
  <c r="N133" i="1"/>
  <c r="N131" i="30"/>
  <c r="N125" i="27"/>
  <c r="N150" i="1"/>
  <c r="C155" i="1"/>
  <c r="N103" i="24"/>
  <c r="N86" i="27"/>
  <c r="N64" i="24"/>
  <c r="N57" i="27"/>
  <c r="N88" i="26"/>
  <c r="N102" i="25"/>
  <c r="N125" i="30"/>
  <c r="N164" i="29"/>
  <c r="N164" i="27"/>
  <c r="N157" i="25"/>
  <c r="N111" i="29"/>
  <c r="N111" i="28"/>
  <c r="C145" i="28"/>
  <c r="N145" i="28" s="1"/>
  <c r="N166" i="24"/>
  <c r="N157" i="24"/>
  <c r="N166" i="27"/>
  <c r="N111" i="26"/>
  <c r="N111" i="25"/>
  <c r="N111" i="1"/>
  <c r="N157" i="1"/>
  <c r="N164" i="26"/>
  <c r="O166" i="31"/>
  <c r="N164" i="24"/>
  <c r="N155" i="1" l="1"/>
  <c r="N155" i="29"/>
  <c r="C145" i="25"/>
  <c r="N145" i="25" s="1"/>
  <c r="N152" i="27"/>
  <c r="N148" i="27"/>
  <c r="N163" i="27"/>
  <c r="C145" i="31"/>
  <c r="O145" i="31" s="1"/>
  <c r="C155" i="27"/>
  <c r="N94" i="27"/>
  <c r="N161" i="27"/>
  <c r="C155" i="29"/>
  <c r="N162" i="27"/>
  <c r="N131" i="27"/>
  <c r="N133" i="27"/>
  <c r="N102" i="27"/>
  <c r="N95" i="27"/>
  <c r="C145" i="1"/>
  <c r="C145" i="29"/>
  <c r="N145" i="29" s="1"/>
  <c r="N150" i="25"/>
  <c r="C155" i="25"/>
  <c r="N150" i="30"/>
  <c r="C155" i="30"/>
  <c r="C155" i="26"/>
  <c r="N150" i="26"/>
  <c r="N89" i="27"/>
  <c r="N103" i="27"/>
  <c r="N150" i="24"/>
  <c r="C155" i="24"/>
  <c r="C145" i="26"/>
  <c r="N88" i="27"/>
  <c r="N157" i="29"/>
  <c r="N111" i="24"/>
  <c r="C145" i="24"/>
  <c r="C145" i="30"/>
  <c r="N111" i="30"/>
  <c r="C145" i="27"/>
  <c r="N111" i="27"/>
  <c r="N157" i="27"/>
  <c r="N157" i="26"/>
  <c r="N157" i="28"/>
  <c r="O157" i="31"/>
  <c r="N157" i="30"/>
  <c r="N155" i="30" l="1"/>
  <c r="N155" i="26"/>
  <c r="N155" i="25"/>
  <c r="N145" i="24"/>
  <c r="N145" i="30"/>
  <c r="N145" i="26"/>
  <c r="N155" i="24"/>
  <c r="N145" i="1"/>
  <c r="N155" i="27"/>
  <c r="N145" i="27"/>
  <c r="N165" i="27" l="1"/>
  <c r="N165" i="1"/>
  <c r="N165" i="30"/>
  <c r="N165" i="29"/>
  <c r="N165" i="28" l="1"/>
  <c r="N165" i="24"/>
  <c r="N165" i="25"/>
  <c r="N165" i="26" l="1"/>
  <c r="O165" i="31" l="1"/>
  <c r="M11" i="18" l="1"/>
  <c r="L21" i="34" s="1"/>
  <c r="I11" i="18"/>
  <c r="H21" i="34" s="1"/>
  <c r="E19" i="34" l="1"/>
  <c r="B19" i="34" l="1"/>
  <c r="J11" i="18" l="1"/>
  <c r="I21" i="34" s="1"/>
  <c r="L11" i="18"/>
  <c r="K21" i="34" s="1"/>
  <c r="M17" i="17" l="1"/>
  <c r="L20" i="34" l="1"/>
  <c r="M168" i="31" l="1"/>
  <c r="N168" i="31"/>
  <c r="N169" i="31" s="1"/>
  <c r="L18" i="34" s="1"/>
  <c r="L168" i="31"/>
  <c r="L169" i="31" s="1"/>
  <c r="K168" i="31"/>
  <c r="K169" i="31" s="1"/>
  <c r="J18" i="34" s="1"/>
  <c r="J168" i="31"/>
  <c r="J169" i="31" s="1"/>
  <c r="I18" i="34" s="1"/>
  <c r="I168" i="31"/>
  <c r="I169" i="31" s="1"/>
  <c r="H18" i="34" s="1"/>
  <c r="H168" i="31"/>
  <c r="H169" i="31" s="1"/>
  <c r="G18" i="34" s="1"/>
  <c r="G168" i="31"/>
  <c r="G169" i="31" s="1"/>
  <c r="F18" i="34" s="1"/>
  <c r="F168" i="31"/>
  <c r="F169" i="31" s="1"/>
  <c r="E18" i="34" s="1"/>
  <c r="E168" i="31"/>
  <c r="E169" i="31" s="1"/>
  <c r="D18" i="34" s="1"/>
  <c r="D168" i="31"/>
  <c r="D169" i="31" s="1"/>
  <c r="C18" i="34" s="1"/>
  <c r="M168" i="30"/>
  <c r="M169" i="30" s="1"/>
  <c r="L17" i="34" s="1"/>
  <c r="L168" i="30"/>
  <c r="L169" i="30" s="1"/>
  <c r="K17" i="34" s="1"/>
  <c r="K168" i="30"/>
  <c r="K169" i="30" s="1"/>
  <c r="J17" i="34" s="1"/>
  <c r="J168" i="30"/>
  <c r="J169" i="30" s="1"/>
  <c r="I17" i="34" s="1"/>
  <c r="I168" i="30"/>
  <c r="I169" i="30" s="1"/>
  <c r="H168" i="30"/>
  <c r="H169" i="30" s="1"/>
  <c r="G17" i="34" s="1"/>
  <c r="G168" i="30"/>
  <c r="G169" i="30" s="1"/>
  <c r="F17" i="34" s="1"/>
  <c r="F168" i="30"/>
  <c r="F169" i="30" s="1"/>
  <c r="E17" i="34" s="1"/>
  <c r="E168" i="30"/>
  <c r="E169" i="30" s="1"/>
  <c r="D17" i="34" s="1"/>
  <c r="D168" i="30"/>
  <c r="D169" i="30" s="1"/>
  <c r="C17" i="34" s="1"/>
  <c r="M168" i="29"/>
  <c r="M169" i="29" s="1"/>
  <c r="L16" i="34" s="1"/>
  <c r="L168" i="29"/>
  <c r="L169" i="29" s="1"/>
  <c r="K16" i="34" s="1"/>
  <c r="K168" i="29"/>
  <c r="K169" i="29" s="1"/>
  <c r="J16" i="34" s="1"/>
  <c r="J168" i="29"/>
  <c r="J169" i="29" s="1"/>
  <c r="I16" i="34" s="1"/>
  <c r="I168" i="29"/>
  <c r="I169" i="29" s="1"/>
  <c r="H168" i="29"/>
  <c r="H169" i="29" s="1"/>
  <c r="G16" i="34" s="1"/>
  <c r="G168" i="29"/>
  <c r="G169" i="29" s="1"/>
  <c r="F16" i="34" s="1"/>
  <c r="F168" i="29"/>
  <c r="F169" i="29" s="1"/>
  <c r="E16" i="34" s="1"/>
  <c r="E168" i="29"/>
  <c r="E169" i="29" s="1"/>
  <c r="D16" i="34" s="1"/>
  <c r="D168" i="29"/>
  <c r="D169" i="29" s="1"/>
  <c r="C16" i="34" s="1"/>
  <c r="M168" i="28"/>
  <c r="M169" i="28" s="1"/>
  <c r="L15" i="34" s="1"/>
  <c r="L168" i="28"/>
  <c r="L169" i="28" s="1"/>
  <c r="K15" i="34" s="1"/>
  <c r="K168" i="28"/>
  <c r="K169" i="28" s="1"/>
  <c r="J15" i="34" s="1"/>
  <c r="J168" i="28"/>
  <c r="J169" i="28" s="1"/>
  <c r="I15" i="34" s="1"/>
  <c r="I168" i="28"/>
  <c r="I169" i="28" s="1"/>
  <c r="H15" i="34" s="1"/>
  <c r="H168" i="28"/>
  <c r="H169" i="28" s="1"/>
  <c r="G15" i="34" s="1"/>
  <c r="G168" i="28"/>
  <c r="G169" i="28" s="1"/>
  <c r="F15" i="34" s="1"/>
  <c r="F168" i="28"/>
  <c r="F169" i="28" s="1"/>
  <c r="E15" i="34" s="1"/>
  <c r="E168" i="28"/>
  <c r="E169" i="28" s="1"/>
  <c r="D15" i="34" s="1"/>
  <c r="D168" i="28"/>
  <c r="D169" i="28" s="1"/>
  <c r="C15" i="34" s="1"/>
  <c r="M168" i="27"/>
  <c r="M169" i="27" s="1"/>
  <c r="L14" i="34" s="1"/>
  <c r="L168" i="27"/>
  <c r="L169" i="27" s="1"/>
  <c r="K14" i="34" s="1"/>
  <c r="K168" i="27"/>
  <c r="K169" i="27" s="1"/>
  <c r="J14" i="34" s="1"/>
  <c r="I168" i="27"/>
  <c r="I169" i="27" s="1"/>
  <c r="H14" i="34" s="1"/>
  <c r="H168" i="27"/>
  <c r="H169" i="27" s="1"/>
  <c r="G14" i="34" s="1"/>
  <c r="G168" i="27"/>
  <c r="F168" i="27"/>
  <c r="F169" i="27" s="1"/>
  <c r="E14" i="34" s="1"/>
  <c r="E168" i="27"/>
  <c r="E169" i="27" s="1"/>
  <c r="D14" i="34" s="1"/>
  <c r="D168" i="27"/>
  <c r="D169" i="27" s="1"/>
  <c r="C14" i="34" s="1"/>
  <c r="M168" i="26"/>
  <c r="M169" i="26" s="1"/>
  <c r="L13" i="34" s="1"/>
  <c r="L168" i="26"/>
  <c r="L169" i="26" s="1"/>
  <c r="K13" i="34" s="1"/>
  <c r="K168" i="26"/>
  <c r="K169" i="26" s="1"/>
  <c r="J13" i="34" s="1"/>
  <c r="J168" i="26"/>
  <c r="J169" i="26" s="1"/>
  <c r="I13" i="34" s="1"/>
  <c r="I168" i="26"/>
  <c r="I169" i="26" s="1"/>
  <c r="H168" i="26"/>
  <c r="H169" i="26" s="1"/>
  <c r="G13" i="34" s="1"/>
  <c r="G168" i="26"/>
  <c r="G169" i="26" s="1"/>
  <c r="F13" i="34" s="1"/>
  <c r="F168" i="26"/>
  <c r="F169" i="26" s="1"/>
  <c r="E13" i="34" s="1"/>
  <c r="E168" i="26"/>
  <c r="E169" i="26" s="1"/>
  <c r="D13" i="34" s="1"/>
  <c r="D168" i="26"/>
  <c r="D169" i="26" s="1"/>
  <c r="C13" i="34" s="1"/>
  <c r="M168" i="25"/>
  <c r="M169" i="25" s="1"/>
  <c r="L12" i="34" s="1"/>
  <c r="L168" i="25"/>
  <c r="L169" i="25" s="1"/>
  <c r="K12" i="34" s="1"/>
  <c r="K168" i="25"/>
  <c r="K169" i="25" s="1"/>
  <c r="J12" i="34" s="1"/>
  <c r="J168" i="25"/>
  <c r="J169" i="25" s="1"/>
  <c r="I12" i="34" s="1"/>
  <c r="I168" i="25"/>
  <c r="I169" i="25" s="1"/>
  <c r="H168" i="25"/>
  <c r="H169" i="25" s="1"/>
  <c r="G12" i="34" s="1"/>
  <c r="G168" i="25"/>
  <c r="G169" i="25" s="1"/>
  <c r="F12" i="34" s="1"/>
  <c r="F168" i="25"/>
  <c r="F169" i="25" s="1"/>
  <c r="E12" i="34" s="1"/>
  <c r="E168" i="25"/>
  <c r="E169" i="25" s="1"/>
  <c r="D12" i="34" s="1"/>
  <c r="D168" i="25"/>
  <c r="D169" i="25" s="1"/>
  <c r="C12" i="34" s="1"/>
  <c r="M168" i="24"/>
  <c r="M169" i="24" s="1"/>
  <c r="L11" i="34" s="1"/>
  <c r="L168" i="24"/>
  <c r="L169" i="24" s="1"/>
  <c r="K11" i="34" s="1"/>
  <c r="K168" i="24"/>
  <c r="K169" i="24" s="1"/>
  <c r="J11" i="34" s="1"/>
  <c r="J168" i="24"/>
  <c r="J169" i="24" s="1"/>
  <c r="I11" i="34" s="1"/>
  <c r="I168" i="24"/>
  <c r="I169" i="24" s="1"/>
  <c r="H11" i="34" s="1"/>
  <c r="H168" i="24"/>
  <c r="H169" i="24" s="1"/>
  <c r="G11" i="34" s="1"/>
  <c r="G168" i="24"/>
  <c r="F168" i="24"/>
  <c r="F169" i="24" s="1"/>
  <c r="E11" i="34" s="1"/>
  <c r="E168" i="24"/>
  <c r="E169" i="24" s="1"/>
  <c r="D11" i="34" s="1"/>
  <c r="D168" i="24"/>
  <c r="D169" i="24" s="1"/>
  <c r="C11" i="34" s="1"/>
  <c r="M168" i="1"/>
  <c r="M169" i="1" s="1"/>
  <c r="L10" i="34" s="1"/>
  <c r="L168" i="1"/>
  <c r="L169" i="1" s="1"/>
  <c r="K10" i="34" s="1"/>
  <c r="K168" i="1"/>
  <c r="K169" i="1" s="1"/>
  <c r="J10" i="34" s="1"/>
  <c r="J168" i="1"/>
  <c r="J169" i="1" s="1"/>
  <c r="I10" i="34" s="1"/>
  <c r="I168" i="1"/>
  <c r="I169" i="1" s="1"/>
  <c r="H10" i="34" s="1"/>
  <c r="H168" i="1"/>
  <c r="H169" i="1" s="1"/>
  <c r="G10" i="34" s="1"/>
  <c r="G168" i="1"/>
  <c r="F168" i="1"/>
  <c r="F169" i="1" s="1"/>
  <c r="E10" i="34" s="1"/>
  <c r="E168" i="1"/>
  <c r="E169" i="1" s="1"/>
  <c r="D10" i="34" s="1"/>
  <c r="D168" i="1"/>
  <c r="D169" i="1" s="1"/>
  <c r="C10" i="34" s="1"/>
  <c r="M169" i="31" l="1"/>
  <c r="H17" i="34"/>
  <c r="H13" i="34"/>
  <c r="H12" i="34"/>
  <c r="G169" i="1"/>
  <c r="G169" i="24"/>
  <c r="H16" i="34"/>
  <c r="K18" i="34"/>
  <c r="J168" i="27"/>
  <c r="J169" i="27" s="1"/>
  <c r="I14" i="34" s="1"/>
  <c r="G169" i="27"/>
  <c r="F11" i="34" l="1"/>
  <c r="F10" i="34"/>
  <c r="F14" i="34"/>
  <c r="N160" i="30" l="1"/>
  <c r="C168" i="30"/>
  <c r="C169" i="30" s="1"/>
  <c r="O160" i="31"/>
  <c r="C168" i="31"/>
  <c r="C169" i="31" s="1"/>
  <c r="B18" i="34" s="1"/>
  <c r="N168" i="30" l="1"/>
  <c r="O168" i="31"/>
  <c r="B17" i="34"/>
  <c r="N160" i="26"/>
  <c r="C168" i="26"/>
  <c r="C169" i="26" s="1"/>
  <c r="N160" i="24"/>
  <c r="C168" i="24"/>
  <c r="N160" i="29"/>
  <c r="C168" i="29"/>
  <c r="C169" i="29" s="1"/>
  <c r="B16" i="34" s="1"/>
  <c r="N160" i="27"/>
  <c r="C168" i="27"/>
  <c r="N160" i="25"/>
  <c r="C168" i="25"/>
  <c r="C169" i="25" s="1"/>
  <c r="B12" i="34" s="1"/>
  <c r="N160" i="1"/>
  <c r="C168" i="1"/>
  <c r="N160" i="28"/>
  <c r="C168" i="28"/>
  <c r="C169" i="28" s="1"/>
  <c r="B15" i="34" s="1"/>
  <c r="N168" i="27" l="1"/>
  <c r="N168" i="28"/>
  <c r="N168" i="29"/>
  <c r="N169" i="30"/>
  <c r="N168" i="26"/>
  <c r="N168" i="25"/>
  <c r="O169" i="31"/>
  <c r="B13" i="34"/>
  <c r="N168" i="24"/>
  <c r="C169" i="24"/>
  <c r="C169" i="1"/>
  <c r="N168" i="1"/>
  <c r="C169" i="27"/>
  <c r="M17" i="34" l="1"/>
  <c r="N169" i="28"/>
  <c r="N169" i="29"/>
  <c r="N169" i="27"/>
  <c r="N169" i="25"/>
  <c r="N169" i="26"/>
  <c r="N169" i="24"/>
  <c r="N169" i="1"/>
  <c r="M18" i="34"/>
  <c r="B10" i="34"/>
  <c r="B11" i="34"/>
  <c r="B14" i="34"/>
  <c r="M15" i="34" l="1"/>
  <c r="M14" i="34"/>
  <c r="O171" i="27"/>
  <c r="M16" i="34"/>
  <c r="B28" i="34"/>
  <c r="I31" i="34"/>
  <c r="C31" i="34"/>
  <c r="M31" i="34"/>
  <c r="F31" i="34"/>
  <c r="L31" i="34"/>
  <c r="D31" i="34"/>
  <c r="G31" i="34"/>
  <c r="H31" i="34"/>
  <c r="K31" i="34"/>
  <c r="J31" i="34"/>
  <c r="E31" i="34"/>
  <c r="B31" i="34"/>
  <c r="M13" i="34"/>
  <c r="M12" i="34"/>
  <c r="M11" i="34"/>
  <c r="M10" i="34"/>
  <c r="M32" i="34"/>
  <c r="I32" i="34"/>
  <c r="B32" i="34"/>
  <c r="E32" i="34"/>
  <c r="H32" i="34"/>
  <c r="F32" i="34"/>
  <c r="L32" i="34"/>
  <c r="J32" i="34"/>
  <c r="C32" i="34"/>
  <c r="D32" i="34"/>
  <c r="G32" i="34"/>
  <c r="K32" i="34"/>
  <c r="C17" i="17"/>
  <c r="B20" i="34" s="1"/>
  <c r="B30" i="34" l="1"/>
  <c r="I30" i="34"/>
  <c r="D30" i="34"/>
  <c r="K30" i="34"/>
  <c r="M30" i="34"/>
  <c r="F30" i="34"/>
  <c r="L30" i="34"/>
  <c r="E30" i="34"/>
  <c r="H30" i="34"/>
  <c r="J30" i="34"/>
  <c r="C30" i="34"/>
  <c r="G30" i="34"/>
  <c r="K28" i="34"/>
  <c r="M28" i="34"/>
  <c r="F28" i="34"/>
  <c r="G28" i="34"/>
  <c r="E28" i="34"/>
  <c r="D28" i="34"/>
  <c r="L28" i="34"/>
  <c r="H28" i="34"/>
  <c r="J28" i="34"/>
  <c r="C28" i="34"/>
  <c r="I28" i="34"/>
  <c r="L29" i="34"/>
  <c r="C29" i="34"/>
  <c r="M29" i="34"/>
  <c r="D29" i="34"/>
  <c r="G29" i="34"/>
  <c r="J29" i="34"/>
  <c r="B29" i="34"/>
  <c r="I29" i="34"/>
  <c r="K29" i="34"/>
  <c r="E29" i="34"/>
  <c r="H29" i="34"/>
  <c r="F29" i="34"/>
  <c r="G26" i="34"/>
  <c r="K26" i="34"/>
  <c r="F26" i="34"/>
  <c r="D26" i="34"/>
  <c r="E26" i="34"/>
  <c r="H26" i="34"/>
  <c r="I26" i="34"/>
  <c r="L26" i="34"/>
  <c r="B26" i="34"/>
  <c r="J26" i="34"/>
  <c r="C26" i="34"/>
  <c r="M26" i="34"/>
  <c r="E27" i="34"/>
  <c r="K27" i="34"/>
  <c r="G27" i="34"/>
  <c r="I27" i="34"/>
  <c r="C27" i="34"/>
  <c r="D27" i="34"/>
  <c r="M27" i="34"/>
  <c r="J27" i="34"/>
  <c r="L27" i="34"/>
  <c r="H27" i="34"/>
  <c r="F27" i="34"/>
  <c r="B27" i="34"/>
  <c r="G25" i="34"/>
  <c r="D25" i="34"/>
  <c r="H25" i="34"/>
  <c r="E25" i="34"/>
  <c r="M25" i="34"/>
  <c r="L25" i="34"/>
  <c r="K25" i="34"/>
  <c r="C25" i="34"/>
  <c r="I25" i="34"/>
  <c r="J25" i="34"/>
  <c r="F25" i="34"/>
  <c r="B25" i="34"/>
  <c r="I24" i="34"/>
  <c r="E24" i="34"/>
  <c r="M24" i="34"/>
  <c r="L24" i="34"/>
  <c r="H24" i="34"/>
  <c r="C24" i="34"/>
  <c r="G24" i="34"/>
  <c r="J24" i="34"/>
  <c r="F24" i="34"/>
  <c r="D24" i="34"/>
  <c r="K24" i="34"/>
  <c r="B24" i="34"/>
  <c r="N25" i="35" l="1"/>
  <c r="N14" i="17"/>
  <c r="N21" i="35"/>
  <c r="N10" i="35"/>
  <c r="N17" i="35"/>
  <c r="N28" i="35"/>
  <c r="N12" i="17"/>
  <c r="N93" i="35"/>
  <c r="N13" i="17"/>
  <c r="N15" i="17"/>
  <c r="K11" i="18" l="1"/>
  <c r="J21" i="34" s="1"/>
  <c r="K17" i="17"/>
  <c r="J20" i="34" s="1"/>
  <c r="J19" i="34"/>
  <c r="C11" i="18"/>
  <c r="B21" i="34" s="1"/>
  <c r="N91" i="35"/>
  <c r="N14" i="35"/>
  <c r="N50" i="35"/>
  <c r="N89" i="35"/>
  <c r="N30" i="35"/>
  <c r="N56" i="35"/>
  <c r="N11" i="17"/>
  <c r="N9" i="17" l="1"/>
  <c r="N49" i="35"/>
  <c r="N13" i="35"/>
  <c r="N85" i="35"/>
  <c r="N20" i="35"/>
  <c r="G11" i="18"/>
  <c r="F21" i="34" s="1"/>
  <c r="N9" i="18"/>
  <c r="N88" i="35"/>
  <c r="N10" i="17"/>
  <c r="N11" i="18" l="1"/>
  <c r="M21" i="34" s="1"/>
  <c r="N17" i="17"/>
  <c r="G17" i="17"/>
  <c r="F20" i="34" s="1"/>
  <c r="F19" i="34"/>
  <c r="N98" i="35"/>
  <c r="M19" i="34" s="1"/>
  <c r="M20" i="34" l="1"/>
  <c r="F34" i="34"/>
  <c r="M33" i="34"/>
  <c r="L33" i="34"/>
  <c r="I33" i="34"/>
  <c r="C33" i="34"/>
  <c r="J33" i="34"/>
  <c r="G33" i="34"/>
  <c r="K33" i="34"/>
  <c r="E33" i="34"/>
  <c r="H33" i="34"/>
  <c r="D33" i="34"/>
  <c r="B33" i="34"/>
  <c r="F33" i="34"/>
  <c r="L34" i="34"/>
  <c r="E34" i="34"/>
  <c r="I34" i="34"/>
  <c r="M34" i="34"/>
  <c r="J34" i="34"/>
  <c r="D34" i="34"/>
  <c r="C34" i="34"/>
  <c r="H34" i="34"/>
  <c r="K34" i="34"/>
  <c r="G34" i="34"/>
  <c r="B34" i="34"/>
</calcChain>
</file>

<file path=xl/sharedStrings.xml><?xml version="1.0" encoding="utf-8"?>
<sst xmlns="http://schemas.openxmlformats.org/spreadsheetml/2006/main" count="3408" uniqueCount="574">
  <si>
    <t>CLASIFICACIÓN CRUZADA DE INDUSTRIAS Y SECTORES INSTITUCIONALES (CCIS)</t>
  </si>
  <si>
    <t>Millones de Colones</t>
  </si>
  <si>
    <t>S11</t>
  </si>
  <si>
    <t>S11001</t>
  </si>
  <si>
    <t>S12</t>
  </si>
  <si>
    <t>S13</t>
  </si>
  <si>
    <t>S14</t>
  </si>
  <si>
    <t>S15</t>
  </si>
  <si>
    <t>INDUSTRIAS</t>
  </si>
  <si>
    <t>SECTORES INSTITUCIONALES</t>
  </si>
  <si>
    <t>SOCIEDADES NO FINANCIERAS</t>
  </si>
  <si>
    <t>SOCIEDADES NO FINANCIERAS PÚBLICAS</t>
  </si>
  <si>
    <t>SOCIEDADES FINANCIERAS</t>
  </si>
  <si>
    <t>GOBIERNO GENERAL</t>
  </si>
  <si>
    <t>HOGARES</t>
  </si>
  <si>
    <t>INST. SIN FINES DE LUCRO QUE SIRVEN HOGARES</t>
  </si>
  <si>
    <t>DE MERCADO</t>
  </si>
  <si>
    <t>ACTIVIDAD ECONÓMICA</t>
  </si>
  <si>
    <t xml:space="preserve">S1 </t>
  </si>
  <si>
    <t>ECONOMIA TOTAL</t>
  </si>
  <si>
    <t>AE001</t>
  </si>
  <si>
    <t>Cultivo de frijol</t>
  </si>
  <si>
    <t>AE002</t>
  </si>
  <si>
    <t>Cultivo de maíz</t>
  </si>
  <si>
    <t>AE003</t>
  </si>
  <si>
    <t>Cultivo de otros cereales, legumbres y semillas oleaginosas n.c.p.</t>
  </si>
  <si>
    <t>AE004</t>
  </si>
  <si>
    <t>Cultivo de arroz</t>
  </si>
  <si>
    <t>AE005</t>
  </si>
  <si>
    <t>AE006</t>
  </si>
  <si>
    <t>Cultivo de melón</t>
  </si>
  <si>
    <t>AE007</t>
  </si>
  <si>
    <t>Cultivo de cebolla</t>
  </si>
  <si>
    <t>AE008</t>
  </si>
  <si>
    <t>Cultivo de chayote</t>
  </si>
  <si>
    <t>AE009</t>
  </si>
  <si>
    <t>Cultivo de papa</t>
  </si>
  <si>
    <t>AE010</t>
  </si>
  <si>
    <t>AE011</t>
  </si>
  <si>
    <t>Cultivo de caña de azúcar</t>
  </si>
  <si>
    <t>AE012</t>
  </si>
  <si>
    <t>Cultivo de flores</t>
  </si>
  <si>
    <t>AE013</t>
  </si>
  <si>
    <t>Cultivo de follajes</t>
  </si>
  <si>
    <t>AE014</t>
  </si>
  <si>
    <t>Cultivo de banano</t>
  </si>
  <si>
    <t>AE015</t>
  </si>
  <si>
    <t>Cultivo de plátano</t>
  </si>
  <si>
    <t>AE016</t>
  </si>
  <si>
    <t>Cultivo de piña</t>
  </si>
  <si>
    <t>AE017</t>
  </si>
  <si>
    <t>Cultivo de palma africana (aceitera)</t>
  </si>
  <si>
    <t>AE018</t>
  </si>
  <si>
    <t>Cultivo de café</t>
  </si>
  <si>
    <t>AE019</t>
  </si>
  <si>
    <t>Cultivo de otras frutas, nueces y otros frutos oleaginosas</t>
  </si>
  <si>
    <t>AE020</t>
  </si>
  <si>
    <t>Cultivo de otras plantas no perennes y perennes</t>
  </si>
  <si>
    <t>AE021</t>
  </si>
  <si>
    <t>Propagación de plantas</t>
  </si>
  <si>
    <t>AE022</t>
  </si>
  <si>
    <t>Cría de ganado vacuno</t>
  </si>
  <si>
    <t>AE023</t>
  </si>
  <si>
    <t>Cría de cerdos</t>
  </si>
  <si>
    <t>AE024</t>
  </si>
  <si>
    <t>Cría de pollos</t>
  </si>
  <si>
    <t>AE025</t>
  </si>
  <si>
    <t>Cría de otros animales</t>
  </si>
  <si>
    <t>AE026</t>
  </si>
  <si>
    <t>Actividades de apoyo a la agricultura, la ganadería y actividades postcosecha</t>
  </si>
  <si>
    <t>AE027</t>
  </si>
  <si>
    <t>Silvicultura y extracción de madera y caza</t>
  </si>
  <si>
    <t>AE028</t>
  </si>
  <si>
    <t>Pesca marítima y de agua dulce</t>
  </si>
  <si>
    <t>AE029</t>
  </si>
  <si>
    <t>Acuicultura marítima y de agua dulce</t>
  </si>
  <si>
    <t>AE030</t>
  </si>
  <si>
    <t>Extracción de piedra, arena y arcilla</t>
  </si>
  <si>
    <t>AE031</t>
  </si>
  <si>
    <t>Extracción de sal</t>
  </si>
  <si>
    <t>AE032</t>
  </si>
  <si>
    <t>Explotación de otras minas y canteras n.c.p.</t>
  </si>
  <si>
    <t>AE035</t>
  </si>
  <si>
    <t xml:space="preserve">Procesamiento y conservación de pescados, crustáceos y moluscos </t>
  </si>
  <si>
    <t>AE036</t>
  </si>
  <si>
    <t>Procesamiento y conservación de frutas y vegetales</t>
  </si>
  <si>
    <t>AE037</t>
  </si>
  <si>
    <t>Elaboración de aceites y grasas de origen vegetal y animal</t>
  </si>
  <si>
    <t>AE038</t>
  </si>
  <si>
    <t>Elaboración de productos lácteos</t>
  </si>
  <si>
    <t>AE039</t>
  </si>
  <si>
    <t>Beneficio de arroz</t>
  </si>
  <si>
    <t>AE041</t>
  </si>
  <si>
    <t>Elaboración de productos de panadería y tortillas</t>
  </si>
  <si>
    <t>AE042</t>
  </si>
  <si>
    <t>Elaboración de azúcar</t>
  </si>
  <si>
    <t>AE043</t>
  </si>
  <si>
    <t>Elaboración de cacao, chocolate y productos de confitería</t>
  </si>
  <si>
    <t>AE045</t>
  </si>
  <si>
    <t>Elaboración de café oro</t>
  </si>
  <si>
    <t>AE046</t>
  </si>
  <si>
    <t>Producción de productos de café</t>
  </si>
  <si>
    <t>AE047</t>
  </si>
  <si>
    <t>Elaboración de comidas, platos preparados y otros productos alimenticios</t>
  </si>
  <si>
    <t>AE048</t>
  </si>
  <si>
    <t>Elaboración de alimentos preparados para animales</t>
  </si>
  <si>
    <t>AE052</t>
  </si>
  <si>
    <t>Fabricación de productos textiles</t>
  </si>
  <si>
    <t>AE053</t>
  </si>
  <si>
    <t>Fabricación de prendas de vestir</t>
  </si>
  <si>
    <t>AE054</t>
  </si>
  <si>
    <t>Fabricación de cuero y productos conexos excepto calzado</t>
  </si>
  <si>
    <t>AE055</t>
  </si>
  <si>
    <t>Fabricación de calzado</t>
  </si>
  <si>
    <t>AE056</t>
  </si>
  <si>
    <t>Producción de madera y fabricación de productos de madera y corcho, excepto muebles; fabricación de artículos de paja y de materiales trenzables</t>
  </si>
  <si>
    <t>AE057</t>
  </si>
  <si>
    <t>Fabricación de papel y productos de papel</t>
  </si>
  <si>
    <t>AE058</t>
  </si>
  <si>
    <t>Actividades de impresión, edición y reproducción de grabaciones excepto de programas informáticos</t>
  </si>
  <si>
    <t>AE062</t>
  </si>
  <si>
    <t>AE063</t>
  </si>
  <si>
    <t>Fabricación de pinturas, barnices y productos de revestimiento similares, tintas de imprenta y masillas</t>
  </si>
  <si>
    <t>AE064</t>
  </si>
  <si>
    <t>Fabricación de jabones y detergentes, preparados para limpiar y pulir, perfumes y preparados de tocador</t>
  </si>
  <si>
    <t>AE066</t>
  </si>
  <si>
    <t>Fabricación de productos farmacéuticos, sustancias químicas medicinales y de productos botánicos</t>
  </si>
  <si>
    <t>Fabricación de productos de caucho</t>
  </si>
  <si>
    <t>AE069</t>
  </si>
  <si>
    <t>Fabricación de vidrio y de productos de vidrio</t>
  </si>
  <si>
    <t>AE070</t>
  </si>
  <si>
    <t xml:space="preserve">Fabricación de productos refractarios, materiales de construcción de arcilla y de otros productos de porcelana y cerámica </t>
  </si>
  <si>
    <t>AE071</t>
  </si>
  <si>
    <t>Fabricación de cemento, cal, yeso y artículos de hormigón, cemento y yeso  y otros minerales no metálicos, n.c.p.</t>
  </si>
  <si>
    <t>AE072</t>
  </si>
  <si>
    <t>Fabricación de metales comunes</t>
  </si>
  <si>
    <t>AE073</t>
  </si>
  <si>
    <t>Fabricación de productos elaborados de metal, excepto maquinaria y equipo</t>
  </si>
  <si>
    <t>AE074</t>
  </si>
  <si>
    <t>Fabricación de componentes y tableros electrónicos, computadoras y equipo periférico</t>
  </si>
  <si>
    <t>AE075</t>
  </si>
  <si>
    <t>Fabricación de productos de electrónica y de óptica</t>
  </si>
  <si>
    <t>Fabricación de equipo eléctrico y de maquinaria n.c.p.</t>
  </si>
  <si>
    <t>AE079</t>
  </si>
  <si>
    <t>Fabricación de muebles</t>
  </si>
  <si>
    <t>AE080</t>
  </si>
  <si>
    <t>Fabricación de instrumentos y suministros médicos y dentales</t>
  </si>
  <si>
    <t>AE081</t>
  </si>
  <si>
    <t>Otras industrias manufactureras</t>
  </si>
  <si>
    <t>AE082</t>
  </si>
  <si>
    <t>Reparación e instalación de maquinaria y equipo</t>
  </si>
  <si>
    <t>AE083</t>
  </si>
  <si>
    <t>Suministro de energía eléctrica, gas, vapor y aire acondicionado</t>
  </si>
  <si>
    <t>AE084</t>
  </si>
  <si>
    <t>AE085</t>
  </si>
  <si>
    <t>AE086M</t>
  </si>
  <si>
    <t>AE087M</t>
  </si>
  <si>
    <t>Construcción de carreteras y vías férreas</t>
  </si>
  <si>
    <t>AE088M</t>
  </si>
  <si>
    <t>Construcción de obras de servicio público y de otras de ingeniería civil</t>
  </si>
  <si>
    <t>Actividades especializadas de las construcción</t>
  </si>
  <si>
    <t>AE090</t>
  </si>
  <si>
    <t>Comercio</t>
  </si>
  <si>
    <t>AE091</t>
  </si>
  <si>
    <t>Mantenimiento y reparación de vehículos automotores</t>
  </si>
  <si>
    <t>AE092</t>
  </si>
  <si>
    <t>Transporte por ferrocarril</t>
  </si>
  <si>
    <t>Transporte terrestre de pasajeros excepto taxis</t>
  </si>
  <si>
    <t>AE094</t>
  </si>
  <si>
    <t>Transporte de pasajeros por taxi</t>
  </si>
  <si>
    <t>AE095</t>
  </si>
  <si>
    <t>AE096</t>
  </si>
  <si>
    <t>Almacenamiento y depósito</t>
  </si>
  <si>
    <t>AE097</t>
  </si>
  <si>
    <t>AE098</t>
  </si>
  <si>
    <t>AE099</t>
  </si>
  <si>
    <t>Actividades postales y de mensajería</t>
  </si>
  <si>
    <t>AE100</t>
  </si>
  <si>
    <t>Actividades de alojamiento</t>
  </si>
  <si>
    <t>AE101</t>
  </si>
  <si>
    <t>Actividades de servicio de comida y bebidas</t>
  </si>
  <si>
    <t>AE102</t>
  </si>
  <si>
    <t>Actividades de producción películas, videos y programas de televisión, grabación de sonido, edición de música, programación y transmisión</t>
  </si>
  <si>
    <t>AE103</t>
  </si>
  <si>
    <t>Actividades de telecomunicaciones</t>
  </si>
  <si>
    <t>AE104</t>
  </si>
  <si>
    <t>Servicios de información, programación y consultoría informática, edición de programas informáticos y afines</t>
  </si>
  <si>
    <t>AE105</t>
  </si>
  <si>
    <t>AE106</t>
  </si>
  <si>
    <t>Actividades de sociedades de cartera, fondos y sociedades de inversión y otras actividades de servicios financieros</t>
  </si>
  <si>
    <t>AE107</t>
  </si>
  <si>
    <t>Actividad de seguros, reaseguros y fondos de pensiones, excepto los planes de seguridad social de afiliación obligatoria</t>
  </si>
  <si>
    <t>AE108</t>
  </si>
  <si>
    <t>Actividades auxiliares de servicios financieros, seguros y fondos de pensiones</t>
  </si>
  <si>
    <t>AE110</t>
  </si>
  <si>
    <t>Actividades jurídicas</t>
  </si>
  <si>
    <t>Actividades de contabilidad, teneduría de libros, consultoría fiscal y otras actividades contables</t>
  </si>
  <si>
    <t>AE112</t>
  </si>
  <si>
    <t>AE113</t>
  </si>
  <si>
    <t>Actividades de arquitectura e ingeniería; ensayos y análisis técnicos</t>
  </si>
  <si>
    <t>Actividades de investigación científica y desarrollo</t>
  </si>
  <si>
    <t>AE115</t>
  </si>
  <si>
    <t>Publicidad y estudios de mercado</t>
  </si>
  <si>
    <t>Otras actividades profesionales, científicas y técnicas</t>
  </si>
  <si>
    <t>AE117</t>
  </si>
  <si>
    <t>Actividades veterinarias</t>
  </si>
  <si>
    <t>AE118</t>
  </si>
  <si>
    <t>AE119</t>
  </si>
  <si>
    <t>Actividades de empleo</t>
  </si>
  <si>
    <t>AE120</t>
  </si>
  <si>
    <t>Actividades de agencias de viajes, operadores turísticos, servicios de reservas y actividades conexas</t>
  </si>
  <si>
    <t>AE121</t>
  </si>
  <si>
    <t>Actividades de seguridad e investigación</t>
  </si>
  <si>
    <t>AE122</t>
  </si>
  <si>
    <t>Actividades limpieza  general  de edificios y de paisajismo</t>
  </si>
  <si>
    <t>AE123</t>
  </si>
  <si>
    <t>Actividades administrativas y de apoyo de oficina y otras actividades de apoyo a las empresas</t>
  </si>
  <si>
    <t>Enseñanza</t>
  </si>
  <si>
    <t>Actividades de atención de la salud humana y de asistencia social</t>
  </si>
  <si>
    <t>AE129</t>
  </si>
  <si>
    <t>Actividades de asociaciones</t>
  </si>
  <si>
    <t>AE131</t>
  </si>
  <si>
    <t>Reparación de computadoras, efectos personales y enseres domésticos</t>
  </si>
  <si>
    <t>Actividades de lavado y secado limpieza de prendas de tela y de piel</t>
  </si>
  <si>
    <t>Actividades de peluquería y otros tratamientos de belleza</t>
  </si>
  <si>
    <t>AE134</t>
  </si>
  <si>
    <t>Actividades de funerales y actividades conexas</t>
  </si>
  <si>
    <t>AE135</t>
  </si>
  <si>
    <t>Otras actividades de servicios n.c.p.</t>
  </si>
  <si>
    <t>SUBTOTAL MERCADO</t>
  </si>
  <si>
    <t xml:space="preserve">USO FINAL PROPIO </t>
  </si>
  <si>
    <t>AE086UF</t>
  </si>
  <si>
    <t>AE087UF</t>
  </si>
  <si>
    <t>AE088UF</t>
  </si>
  <si>
    <t>AE136</t>
  </si>
  <si>
    <t>Actividades de los hogares en calidad de empleadores de personal doméstico</t>
  </si>
  <si>
    <t>SUBTOTAL PARA USO FINAL PROPIO</t>
  </si>
  <si>
    <t>NO MERCADO</t>
  </si>
  <si>
    <t>AE086NM</t>
  </si>
  <si>
    <t>AE124</t>
  </si>
  <si>
    <t>Administración del estado y aplicación de la política económica y social de la comunidad</t>
  </si>
  <si>
    <t>AE125</t>
  </si>
  <si>
    <t>Prestación de servicios a la comunidad en general</t>
  </si>
  <si>
    <t>AE126</t>
  </si>
  <si>
    <t>Actividades de planes de seguridad social de afiliación obligatoria</t>
  </si>
  <si>
    <t>SUBTOTAL OTRA NO DE MERCADO</t>
  </si>
  <si>
    <t>P1</t>
  </si>
  <si>
    <t>PRODUCCIÓN TOTAL</t>
  </si>
  <si>
    <t>PRODUCCIÓN</t>
  </si>
  <si>
    <t>CONSUMO INTERMEDIO</t>
  </si>
  <si>
    <t>P2</t>
  </si>
  <si>
    <t>CONSUMO INTERMEDIO TOTAL</t>
  </si>
  <si>
    <t>VALOR AGREGADO BRUTO</t>
  </si>
  <si>
    <t>P1 PRODUCCIÓN</t>
  </si>
  <si>
    <t>B1b VALOR AGREGADO BRUTO</t>
  </si>
  <si>
    <t>REMUNERACIÓN DE LOS ASALARIADOS</t>
  </si>
  <si>
    <t>D1 REMUNERACIÓN DE LOS ASALARIADOS</t>
  </si>
  <si>
    <t>D121 CONTRIBUCIONES SOCIALES EFECTIVAS</t>
  </si>
  <si>
    <t>CONTRIBUCIONES SOCIALES EFECTIVAS</t>
  </si>
  <si>
    <t>D122 CONTRIBUCIONES SOCIALES IMPUTADAS</t>
  </si>
  <si>
    <t>CONTRIBUCIONES SOCIALES IMPUTADAS</t>
  </si>
  <si>
    <t>D29 OTROS IMPUESTOS SOBRE LA PRODUCCIÓN</t>
  </si>
  <si>
    <t>OTROS IMPUESTOS SOBRE LA PRODUCCIÓN</t>
  </si>
  <si>
    <t>B2.b EXCEDENTE DE EXPLOTACIÓN BRUTO, B3.b INGRESO MIXTO BRUTO</t>
  </si>
  <si>
    <t>P.52</t>
  </si>
  <si>
    <t>VE</t>
  </si>
  <si>
    <t>P.52 VARIACIÓN DE EXISTENCIAS</t>
  </si>
  <si>
    <t>VARIACIÓN DE EXISTENCIAS</t>
  </si>
  <si>
    <t>P53</t>
  </si>
  <si>
    <t>Adquisiciones menos disposiciones de objetos valiosos</t>
  </si>
  <si>
    <t>P.53</t>
  </si>
  <si>
    <t>P.53 ADQUISICIONES MENOS DISPOSICIONES DE OBJETOS VALIOSOS</t>
  </si>
  <si>
    <t>ADQUISICIONES MENOS DISPOSICIONES DE OBJETOS VALIOSOS</t>
  </si>
  <si>
    <t>VALOR AGREGADO TOTAL</t>
  </si>
  <si>
    <t>CONTRIBUCIONES SOCIALES EFECTIVAS TOTAL</t>
  </si>
  <si>
    <t>CONTRIBUCIONES SOCIALES IMPUTADAS TOTAL</t>
  </si>
  <si>
    <t>1/ Incluye Instituciones sin fines de lucro que sirven a las sociedades no financieras (ISFLSOC)</t>
  </si>
  <si>
    <t>Cultivo de raíces y tubérculos</t>
  </si>
  <si>
    <t>Cultivo de otras hortalizas</t>
  </si>
  <si>
    <t>Elaboración de productos de molinería, excepto arroz, y almidones y productos elaborados del almidón</t>
  </si>
  <si>
    <t>Fabricación de los productos de la refinación del petróleo y de coque</t>
  </si>
  <si>
    <t>Fabricación de sustancias químicas básicas, abonos, compuestos de nitrógeno, pesticidas y otros productos químicos de uso agropecuario</t>
  </si>
  <si>
    <t>Fabricación de otros productos químicos n.c.p. y de fibras manufacturadas</t>
  </si>
  <si>
    <t>Suministro de agua potable</t>
  </si>
  <si>
    <t>Evacuación de aguas residuales</t>
  </si>
  <si>
    <t>Gestión de desechos y de descontaminación</t>
  </si>
  <si>
    <t>Construcción de edificios residenciales</t>
  </si>
  <si>
    <t>Construcción de edificios no residenciales</t>
  </si>
  <si>
    <t>Transporte de carga por carretera, vía marítima y aérea</t>
  </si>
  <si>
    <t>Transporte  de pasajeros por vía marítima y aérea</t>
  </si>
  <si>
    <t>Actividades de apoyo al transporte</t>
  </si>
  <si>
    <t>Actividad de Banca Central</t>
  </si>
  <si>
    <t>Actividad de otros tipos de intermediación monetaria</t>
  </si>
  <si>
    <t>Actividades de alquiler de vivienda y otros servicios  inmobiliarios</t>
  </si>
  <si>
    <t>Actividades de consultoría en gestión financiera, recursos humanos, mercadeo, oficinas principales y afines</t>
  </si>
  <si>
    <t>Actividades de alquiler y arrendamiento de vehículos automotores</t>
  </si>
  <si>
    <t>Actividades de alquiler y arrendamiento de efectos personales y enseres domésticos</t>
  </si>
  <si>
    <t>Actividades de alquiler y arrendamiento de  otros activos tangibles e intangibles no financieros</t>
  </si>
  <si>
    <t>Actividades de arrendamiento de propiedad intelectual y productos similares, excepto obras protegidas por derechos de autor</t>
  </si>
  <si>
    <t>Actividades creativas, artisticas y de entretenimiento</t>
  </si>
  <si>
    <t>Actividades de bibliotecas, archivos y museos y otras actividades culturales</t>
  </si>
  <si>
    <t>Actividades de juegos de azar y apuestas</t>
  </si>
  <si>
    <t>Actividades deportivas, de esparcimiento y recreativas</t>
  </si>
  <si>
    <t>AE059</t>
  </si>
  <si>
    <t>AE060</t>
  </si>
  <si>
    <t>AE065</t>
  </si>
  <si>
    <t>AE068</t>
  </si>
  <si>
    <t>AE078</t>
  </si>
  <si>
    <t>AE089M</t>
  </si>
  <si>
    <t>AE109</t>
  </si>
  <si>
    <t>AE111M</t>
  </si>
  <si>
    <t>AE114</t>
  </si>
  <si>
    <t>AE116M</t>
  </si>
  <si>
    <t>AE127</t>
  </si>
  <si>
    <t>AE128</t>
  </si>
  <si>
    <t>AE132M</t>
  </si>
  <si>
    <t>AE133M</t>
  </si>
  <si>
    <t>AE137</t>
  </si>
  <si>
    <t>AE138M</t>
  </si>
  <si>
    <t>AE139</t>
  </si>
  <si>
    <t>AE140</t>
  </si>
  <si>
    <t>AE141</t>
  </si>
  <si>
    <t>AE142</t>
  </si>
  <si>
    <t>AE143</t>
  </si>
  <si>
    <t>AE089UF</t>
  </si>
  <si>
    <t>AE111UF</t>
  </si>
  <si>
    <t>AE116UF</t>
  </si>
  <si>
    <t>AE144</t>
  </si>
  <si>
    <t>AE087NM</t>
  </si>
  <si>
    <t>AE116NM</t>
  </si>
  <si>
    <t>AE130</t>
  </si>
  <si>
    <t>AE132NM</t>
  </si>
  <si>
    <t>AE133NM</t>
  </si>
  <si>
    <t>AE138NM</t>
  </si>
  <si>
    <t>P2 CONSUMO INTERMEDIO</t>
  </si>
  <si>
    <t>D111 SUELDOS Y SALARIOS (EN DINERO Y EN ESPECIE)</t>
  </si>
  <si>
    <t>B1b</t>
  </si>
  <si>
    <t>D1</t>
  </si>
  <si>
    <t>SUELDOS Y SALARIOS (EN DINERO Y EN ESPECIE)</t>
  </si>
  <si>
    <t>D121</t>
  </si>
  <si>
    <t xml:space="preserve">D122 </t>
  </si>
  <si>
    <t>B2.b /  B3.b</t>
  </si>
  <si>
    <t>EXCEDENTE DE EXPLOTACIÓN BRUTO TOTAL/  INGRESO MIXTO BRUTO TOTAL</t>
  </si>
  <si>
    <t>B2B</t>
  </si>
  <si>
    <t>B3B</t>
  </si>
  <si>
    <t>EXCEDENTE DE EXPLOTACIÓN BRUTO / INGRESO MIXTO BRUTO</t>
  </si>
  <si>
    <t>D29</t>
  </si>
  <si>
    <t>AE033/ AE034</t>
  </si>
  <si>
    <t>Elaboración y conservación de carne y embutidos de aves/ Elaboración y conservación de carne y embutidos de ganado vacuno y porcino y otros tipos de carne</t>
  </si>
  <si>
    <t>Elaboración de productos de molinería, excepto arroz, y almidones y productos elaborados del almidón/Elaboración de macarrones, fideos y productos farináceos análogos</t>
  </si>
  <si>
    <t>AE040/AE044</t>
  </si>
  <si>
    <t>AE049/AE050/AE051</t>
  </si>
  <si>
    <t>Destilación, rectificación, mezcla de bebidas alcohólicas y vinos/ Elaboración de bebidas malteadas, de malta, bebidas no alcohólicas, aguas minerales, y otras aguas embotelladas / Elaboración de productos de tabaco</t>
  </si>
  <si>
    <t>AE061/ AE067</t>
  </si>
  <si>
    <t>Fabricación de plásticos y de caucho sintético en formas primarias/ Fabricación de productos de plástico</t>
  </si>
  <si>
    <t>AE076/ AE077</t>
  </si>
  <si>
    <t>Fabricación de vehículos automotores, remolques y semirremolques/ Fabricación de otros tipos de equipos de transporte</t>
  </si>
  <si>
    <t>AE040/ AE044</t>
  </si>
  <si>
    <t>Elaboración de productos de molinería, excepto arroz, y almidones y productos elaborados del almidón/ Elaboración de macarrones, fideos y productos farináceos análogos</t>
  </si>
  <si>
    <t>AE049/ AE050/ AE051</t>
  </si>
  <si>
    <t>Destilación, rectificación, mezcla de bebidas alcohólicas y vinos/ Elaboración de bebidas malteadas, de malta, bebidas no alcohólicas, aguas minerales, y otras aguas embotelladas/ Elaboración de productos de tabaco</t>
  </si>
  <si>
    <t>Producción Bruta</t>
  </si>
  <si>
    <t>Consumo Intermedio</t>
  </si>
  <si>
    <t>Valor Agregado Bruto</t>
  </si>
  <si>
    <t>Remuneraciones</t>
  </si>
  <si>
    <t>Cuenta</t>
  </si>
  <si>
    <t>Sueldos y Salarios</t>
  </si>
  <si>
    <t>Contribuciones Sociales Efectivas</t>
  </si>
  <si>
    <t>Contribuciones Sociales Imputadas</t>
  </si>
  <si>
    <t>Otros Impuestos</t>
  </si>
  <si>
    <t>Excedente Explotación - Ingreso Mixto Bruto</t>
  </si>
  <si>
    <t>Formación Bruta Capital Fijo</t>
  </si>
  <si>
    <t>Variación de Existencias</t>
  </si>
  <si>
    <t>Objetos Valiosos</t>
  </si>
  <si>
    <t>FORMACIÓN BRUTA CAPITAL FIJO</t>
  </si>
  <si>
    <t>P51b FORMACIÓN BRUTA DE CAPITAL FIJO</t>
  </si>
  <si>
    <t>RESUMEN CCIS</t>
  </si>
  <si>
    <t>S110021</t>
  </si>
  <si>
    <t>S110022</t>
  </si>
  <si>
    <r>
      <t xml:space="preserve">SOCIEDADES NO FINANCIERAS PRIVADAS CONTROL DOMÉSTICO </t>
    </r>
    <r>
      <rPr>
        <b/>
        <vertAlign val="superscript"/>
        <sz val="12"/>
        <color theme="0"/>
        <rFont val="Calibri"/>
        <family val="2"/>
        <scheme val="minor"/>
      </rPr>
      <t>1/</t>
    </r>
  </si>
  <si>
    <t>SOCIEDADES NO FINANCIERAS PRIVADAS PARTICIPACIÓN EXTRANJERA</t>
  </si>
  <si>
    <t>RESUMEN POR SECTOR INSTITUCIONAL Y CUENTA</t>
  </si>
  <si>
    <t>S12001</t>
  </si>
  <si>
    <t>S120021</t>
  </si>
  <si>
    <t>S120022</t>
  </si>
  <si>
    <t>SOCIEDADES FINANCIERAS PÚBLICAS</t>
  </si>
  <si>
    <t>SOCIEDADES FINANCIERAS PRIVADAS NACIONALES</t>
  </si>
  <si>
    <t>SOCIEDADES FINANCIERAS PRIVADAS PARTICIPACIÓN EXTRANJERA</t>
  </si>
  <si>
    <t>Participación porcentual</t>
  </si>
  <si>
    <t>P.51</t>
  </si>
  <si>
    <t>FBKF</t>
  </si>
  <si>
    <t>AE093NM</t>
  </si>
  <si>
    <t xml:space="preserve">AN121 </t>
  </si>
  <si>
    <t>Materiales y suministros</t>
  </si>
  <si>
    <t>AN122</t>
  </si>
  <si>
    <t>Trabajos en curso</t>
  </si>
  <si>
    <t>AN1221</t>
  </si>
  <si>
    <t>Trabajos en curso en activos biológicos cultivados</t>
  </si>
  <si>
    <t>AN1222</t>
  </si>
  <si>
    <t xml:space="preserve">Otros trabajos en curso </t>
  </si>
  <si>
    <t xml:space="preserve">AN123 </t>
  </si>
  <si>
    <t>Bienes terminados</t>
  </si>
  <si>
    <t xml:space="preserve">AN124 </t>
  </si>
  <si>
    <t>Existencias de insumos militares, bienes adjudicados y bienes adquiridos para arrendamiento financiero</t>
  </si>
  <si>
    <t>AN125</t>
  </si>
  <si>
    <t>Bienes para la reventa</t>
  </si>
  <si>
    <r>
      <t xml:space="preserve">SOCIEDADES NO FINANCIERAS PRIVADAS CONTROL DOMÉSTICO </t>
    </r>
    <r>
      <rPr>
        <b/>
        <vertAlign val="superscript"/>
        <sz val="8"/>
        <color theme="0"/>
        <rFont val="Calibri"/>
        <family val="2"/>
        <scheme val="minor"/>
      </rPr>
      <t>1/</t>
    </r>
  </si>
  <si>
    <t xml:space="preserve"> </t>
  </si>
  <si>
    <t>D111 y D112</t>
  </si>
  <si>
    <t>AN111</t>
  </si>
  <si>
    <t>Viviendas</t>
  </si>
  <si>
    <t>NP118</t>
  </si>
  <si>
    <t>Edificaciones residenciales</t>
  </si>
  <si>
    <t>NP154</t>
  </si>
  <si>
    <t>Servicios de arquitectura, ingeniería y conexos</t>
  </si>
  <si>
    <t>AN112</t>
  </si>
  <si>
    <t>Otros edificios y estructuras</t>
  </si>
  <si>
    <t xml:space="preserve">AN1121 </t>
  </si>
  <si>
    <t>Edificios no residenciales</t>
  </si>
  <si>
    <t>NP119</t>
  </si>
  <si>
    <t>Edificaciones no residenciales</t>
  </si>
  <si>
    <t>NP122</t>
  </si>
  <si>
    <t>Servicios especializados de la construcción</t>
  </si>
  <si>
    <t xml:space="preserve">AN1122 </t>
  </si>
  <si>
    <t xml:space="preserve">Otras estructuras y mejoramientos de tierras y terrenos </t>
  </si>
  <si>
    <t>NP120</t>
  </si>
  <si>
    <t>Carreteras y vías férreas</t>
  </si>
  <si>
    <t>NP121</t>
  </si>
  <si>
    <t>Construcción de proyectos de servicio público y otras obras de ingeniería civil</t>
  </si>
  <si>
    <t>AN113</t>
  </si>
  <si>
    <t>Maquinaria y Equipo</t>
  </si>
  <si>
    <t xml:space="preserve">AN1131 </t>
  </si>
  <si>
    <t>Equipo de transporte</t>
  </si>
  <si>
    <t>NP103</t>
  </si>
  <si>
    <t>Vehículos automotores, carrocerías, remolques y semirremolques</t>
  </si>
  <si>
    <t>NP104</t>
  </si>
  <si>
    <t>Partes y piezas para vehículos automotores</t>
  </si>
  <si>
    <t>NP105</t>
  </si>
  <si>
    <t>Otros tipos de equipo de transporte</t>
  </si>
  <si>
    <t>AN1132</t>
  </si>
  <si>
    <t>Equipo de comunicación y transmisión</t>
  </si>
  <si>
    <t>NP095</t>
  </si>
  <si>
    <t>Equipos de comunicaciones y aparatos electrónicos de consumo</t>
  </si>
  <si>
    <t>NP098</t>
  </si>
  <si>
    <t>Instrumentos ópticos, fotográfico, soportes magnéticos y ópticos</t>
  </si>
  <si>
    <t>AN1133</t>
  </si>
  <si>
    <t>Equipo de computo</t>
  </si>
  <si>
    <t>NP094</t>
  </si>
  <si>
    <t>Componentes y tableros electrónicos, computadoras y Equipo periférico</t>
  </si>
  <si>
    <t xml:space="preserve">AN1139 </t>
  </si>
  <si>
    <t>Otra maquinaria y Equipo (incluye armamento militar)</t>
  </si>
  <si>
    <t>NP071</t>
  </si>
  <si>
    <t>Madera y corcho, productos de madera y corcho, excepto muebles; artículos de paja y materiales trenzables</t>
  </si>
  <si>
    <t>NP085</t>
  </si>
  <si>
    <t>Productos de caucho</t>
  </si>
  <si>
    <t>NP086</t>
  </si>
  <si>
    <t>Productos de plástico</t>
  </si>
  <si>
    <t>NP087</t>
  </si>
  <si>
    <t>Vidrio y productos de vidrio</t>
  </si>
  <si>
    <t>NP091</t>
  </si>
  <si>
    <t xml:space="preserve">Productos Básicos de Hierro y Acero </t>
  </si>
  <si>
    <t>NP092</t>
  </si>
  <si>
    <t>Productos primarios de aluminio, zinc, oro, plata y otros semiacabados por un proceso de fundición</t>
  </si>
  <si>
    <t>NP093</t>
  </si>
  <si>
    <t>Productos de metal</t>
  </si>
  <si>
    <t>NP096</t>
  </si>
  <si>
    <t>Equipo de medición, prueba, navegación y control y de relojes</t>
  </si>
  <si>
    <t>NP097</t>
  </si>
  <si>
    <t>Equipo de irradiación, electrónico, médico y terapéutico</t>
  </si>
  <si>
    <t>NP099</t>
  </si>
  <si>
    <t>Pilas, baterías, acumuladores, cables y dispositivos de cableado</t>
  </si>
  <si>
    <t>NP100</t>
  </si>
  <si>
    <t>Refrigeradoras, cocinas, lavadoras y otros aparatos de uso doméstico</t>
  </si>
  <si>
    <t>NP101</t>
  </si>
  <si>
    <t>Maquinaria de uso general y especial, partes y piezas</t>
  </si>
  <si>
    <t>NP102</t>
  </si>
  <si>
    <t>Motores, generadores, transformadores y otro equipo eléctrico</t>
  </si>
  <si>
    <t>NP106</t>
  </si>
  <si>
    <t>Muebles de madera</t>
  </si>
  <si>
    <t>NP107</t>
  </si>
  <si>
    <t>Muebles de otro tipo de material, excepto de piedra, hormigón y cerámica</t>
  </si>
  <si>
    <t>NP108</t>
  </si>
  <si>
    <t>Instrumentos y suministros médicos y dentales</t>
  </si>
  <si>
    <t>NP109</t>
  </si>
  <si>
    <t>Otros productos manufactureros</t>
  </si>
  <si>
    <t>AN115</t>
  </si>
  <si>
    <t>Recursos biológicos cultivados</t>
  </si>
  <si>
    <t>AN1151</t>
  </si>
  <si>
    <t>Recursos animales que dan productos recurrentes</t>
  </si>
  <si>
    <t>NP028</t>
  </si>
  <si>
    <t>Ganado bovino</t>
  </si>
  <si>
    <t>NP029</t>
  </si>
  <si>
    <t>Ganado porcino</t>
  </si>
  <si>
    <t>NP030</t>
  </si>
  <si>
    <t>Pollo en pie</t>
  </si>
  <si>
    <t>NP031</t>
  </si>
  <si>
    <t>Otros animales vivos</t>
  </si>
  <si>
    <t>AN1152</t>
  </si>
  <si>
    <t>Árboles, cultivos y recursos vegetales que dan productos recurrentes</t>
  </si>
  <si>
    <t>NP001</t>
  </si>
  <si>
    <t>Frijol</t>
  </si>
  <si>
    <t>NP002</t>
  </si>
  <si>
    <t>Maíz</t>
  </si>
  <si>
    <t>NP003</t>
  </si>
  <si>
    <t>Trigo</t>
  </si>
  <si>
    <t>NP004</t>
  </si>
  <si>
    <t>Otros cereales</t>
  </si>
  <si>
    <t>NP005</t>
  </si>
  <si>
    <t>Legumbres y otras semillas oleaginosas</t>
  </si>
  <si>
    <t>NP006</t>
  </si>
  <si>
    <t>Arroz</t>
  </si>
  <si>
    <t>NP007</t>
  </si>
  <si>
    <t>Melón</t>
  </si>
  <si>
    <t>NP008</t>
  </si>
  <si>
    <t>Cebolla</t>
  </si>
  <si>
    <t>NP009</t>
  </si>
  <si>
    <t>Chayote</t>
  </si>
  <si>
    <t>NP010</t>
  </si>
  <si>
    <t>Papa</t>
  </si>
  <si>
    <t>NP011</t>
  </si>
  <si>
    <t>Raíces y tubérculos</t>
  </si>
  <si>
    <t>NP012</t>
  </si>
  <si>
    <t>Hortalizas</t>
  </si>
  <si>
    <t>NP013</t>
  </si>
  <si>
    <t>Caña de azúcar</t>
  </si>
  <si>
    <t>NP014</t>
  </si>
  <si>
    <t>Flores</t>
  </si>
  <si>
    <t>NP015</t>
  </si>
  <si>
    <t>Follajes</t>
  </si>
  <si>
    <t>NP016</t>
  </si>
  <si>
    <t>Banano</t>
  </si>
  <si>
    <t>NP017</t>
  </si>
  <si>
    <t>Plátano</t>
  </si>
  <si>
    <t>NP018</t>
  </si>
  <si>
    <t>Piña</t>
  </si>
  <si>
    <t>NP019</t>
  </si>
  <si>
    <t>Palma aceitera</t>
  </si>
  <si>
    <t>NP020</t>
  </si>
  <si>
    <t>Café en fruta</t>
  </si>
  <si>
    <t>NP021</t>
  </si>
  <si>
    <t>Sandía</t>
  </si>
  <si>
    <t>NP022</t>
  </si>
  <si>
    <t>Mango</t>
  </si>
  <si>
    <t>NP023</t>
  </si>
  <si>
    <t>Naranja</t>
  </si>
  <si>
    <t>NP024</t>
  </si>
  <si>
    <t>Otras frutas, nueces y otros frutos oleaginosos</t>
  </si>
  <si>
    <t>NP025</t>
  </si>
  <si>
    <t>Palmito</t>
  </si>
  <si>
    <t>NP026</t>
  </si>
  <si>
    <t>Otros productos de plantas no perennes y perennes n.c.p.</t>
  </si>
  <si>
    <t>NP027</t>
  </si>
  <si>
    <t>Plantas y raíces vivas</t>
  </si>
  <si>
    <t>AN116</t>
  </si>
  <si>
    <t>Costo de transferencia de la propiedad de activos no producidos</t>
  </si>
  <si>
    <t>NP151</t>
  </si>
  <si>
    <t>AN117</t>
  </si>
  <si>
    <t>Productos de propiedad intelectual</t>
  </si>
  <si>
    <t>AN1171</t>
  </si>
  <si>
    <t>Investigación y desarrollo (Incluye derechos patentados)</t>
  </si>
  <si>
    <t>NP155</t>
  </si>
  <si>
    <t>Servicios de investigación científica y desarrollo</t>
  </si>
  <si>
    <t>AN1172</t>
  </si>
  <si>
    <t>Programas de informática y bases de datos</t>
  </si>
  <si>
    <t>NP141</t>
  </si>
  <si>
    <t>Servicios de información, programación y consultoría informática, excepto edición de programas informáticos y afines</t>
  </si>
  <si>
    <t>AN1173</t>
  </si>
  <si>
    <t>Originales para entretenimiento, literarios o artísticos</t>
  </si>
  <si>
    <t>NP072</t>
  </si>
  <si>
    <t>Productos de la edición, impresión y grabaciones excepto de programas informáticos</t>
  </si>
  <si>
    <t>Servicios de radio, de televisión, películas, videos y otros afines</t>
  </si>
  <si>
    <t>AN1179</t>
  </si>
  <si>
    <t xml:space="preserve">Otros productos de propiedad intelectual 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</si>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</sst>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3" fontId="5" fillId="2" borderId="5" xfId="0" applyNumberFormat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 applyProtection="1">
      <alignment vertical="center" wrapText="1"/>
    </xf>
    <xf numFmtId="3" fontId="4" fillId="3" borderId="2" xfId="2" applyNumberFormat="1" applyFont="1" applyFill="1" applyBorder="1" applyAlignment="1" applyProtection="1">
      <alignment horizontal="center" vertical="center" wrapText="1"/>
    </xf>
    <xf numFmtId="3" fontId="4" fillId="3" borderId="2" xfId="2" applyNumberFormat="1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Alignment="1" applyProtection="1">
      <alignment horizontal="center" vertical="center"/>
    </xf>
    <xf numFmtId="3" fontId="4" fillId="3" borderId="3" xfId="2" applyNumberFormat="1" applyFont="1" applyFill="1" applyBorder="1" applyAlignment="1" applyProtection="1">
      <alignment horizontal="center" vertical="center" wrapText="1"/>
    </xf>
    <xf numFmtId="3" fontId="4" fillId="3" borderId="4" xfId="2" applyNumberFormat="1" applyFont="1" applyFill="1" applyBorder="1" applyAlignment="1" applyProtection="1">
      <alignment horizontal="center" vertical="center" wrapText="1"/>
    </xf>
    <xf numFmtId="3" fontId="4" fillId="3" borderId="3" xfId="2" applyNumberFormat="1" applyFont="1" applyFill="1" applyBorder="1" applyAlignment="1" applyProtection="1">
      <alignment horizontal="center" vertical="center"/>
    </xf>
    <xf numFmtId="3" fontId="6" fillId="4" borderId="3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wrapText="1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wrapText="1"/>
    </xf>
    <xf numFmtId="0" fontId="7" fillId="5" borderId="0" xfId="3" applyFont="1" applyFill="1" applyBorder="1" applyAlignment="1">
      <alignment vertical="top"/>
    </xf>
    <xf numFmtId="0" fontId="7" fillId="5" borderId="0" xfId="0" applyFont="1" applyFill="1"/>
    <xf numFmtId="0" fontId="7" fillId="5" borderId="0" xfId="3" applyFont="1" applyFill="1" applyBorder="1" applyAlignment="1">
      <alignment vertical="top" wrapText="1"/>
    </xf>
    <xf numFmtId="0" fontId="7" fillId="5" borderId="0" xfId="0" applyFont="1" applyFill="1" applyBorder="1" applyAlignment="1">
      <alignment wrapText="1"/>
    </xf>
    <xf numFmtId="0" fontId="6" fillId="5" borderId="5" xfId="0" applyFont="1" applyFill="1" applyBorder="1" applyAlignment="1">
      <alignment vertical="center"/>
    </xf>
    <xf numFmtId="0" fontId="6" fillId="5" borderId="5" xfId="0" applyFont="1" applyFill="1" applyBorder="1"/>
    <xf numFmtId="3" fontId="7" fillId="4" borderId="3" xfId="0" applyNumberFormat="1" applyFont="1" applyFill="1" applyBorder="1" applyAlignment="1">
      <alignment wrapText="1"/>
    </xf>
    <xf numFmtId="3" fontId="7" fillId="5" borderId="3" xfId="0" applyNumberFormat="1" applyFont="1" applyFill="1" applyBorder="1"/>
    <xf numFmtId="3" fontId="7" fillId="5" borderId="4" xfId="0" applyNumberFormat="1" applyFont="1" applyFill="1" applyBorder="1"/>
    <xf numFmtId="3" fontId="6" fillId="5" borderId="5" xfId="0" applyNumberFormat="1" applyFont="1" applyFill="1" applyBorder="1"/>
    <xf numFmtId="0" fontId="2" fillId="0" borderId="0" xfId="0" applyFont="1" applyAlignment="1">
      <alignment horizontal="center"/>
    </xf>
    <xf numFmtId="3" fontId="6" fillId="6" borderId="3" xfId="0" applyNumberFormat="1" applyFont="1" applyFill="1" applyBorder="1"/>
    <xf numFmtId="3" fontId="0" fillId="0" borderId="0" xfId="0" applyNumberFormat="1"/>
    <xf numFmtId="0" fontId="2" fillId="0" borderId="0" xfId="0" applyFont="1"/>
    <xf numFmtId="0" fontId="6" fillId="0" borderId="0" xfId="0" applyFont="1" applyAlignment="1">
      <alignment vertical="center"/>
    </xf>
    <xf numFmtId="3" fontId="4" fillId="3" borderId="7" xfId="2" applyNumberFormat="1" applyFont="1" applyFill="1" applyBorder="1" applyAlignment="1" applyProtection="1">
      <alignment horizontal="center" vertical="center" wrapText="1"/>
    </xf>
    <xf numFmtId="3" fontId="4" fillId="3" borderId="8" xfId="2" applyNumberFormat="1" applyFont="1" applyFill="1" applyBorder="1" applyAlignment="1" applyProtection="1">
      <alignment horizontal="center" vertical="center" wrapText="1"/>
    </xf>
    <xf numFmtId="3" fontId="4" fillId="3" borderId="7" xfId="2" applyNumberFormat="1" applyFont="1" applyFill="1" applyBorder="1" applyAlignment="1" applyProtection="1">
      <alignment horizontal="center" vertical="center"/>
    </xf>
    <xf numFmtId="164" fontId="0" fillId="0" borderId="0" xfId="1" applyFont="1"/>
    <xf numFmtId="0" fontId="7" fillId="5" borderId="6" xfId="0" applyFont="1" applyFill="1" applyBorder="1" applyAlignment="1">
      <alignment vertical="center" wrapText="1"/>
    </xf>
    <xf numFmtId="3" fontId="7" fillId="4" borderId="3" xfId="0" applyNumberFormat="1" applyFont="1" applyFill="1" applyBorder="1" applyAlignment="1">
      <alignment vertical="center" wrapText="1"/>
    </xf>
    <xf numFmtId="3" fontId="7" fillId="5" borderId="3" xfId="0" applyNumberFormat="1" applyFont="1" applyFill="1" applyBorder="1" applyAlignment="1">
      <alignment vertical="center"/>
    </xf>
    <xf numFmtId="3" fontId="7" fillId="5" borderId="0" xfId="0" applyNumberFormat="1" applyFont="1" applyFill="1" applyAlignment="1">
      <alignment vertical="center"/>
    </xf>
    <xf numFmtId="3" fontId="6" fillId="6" borderId="3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 wrapText="1"/>
    </xf>
    <xf numFmtId="3" fontId="7" fillId="5" borderId="4" xfId="0" applyNumberFormat="1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horizontal="left" vertical="center" wrapText="1" indent="5"/>
    </xf>
    <xf numFmtId="0" fontId="7" fillId="5" borderId="0" xfId="0" applyFont="1" applyFill="1" applyBorder="1" applyAlignment="1">
      <alignment horizontal="left" wrapText="1" indent="2"/>
    </xf>
    <xf numFmtId="3" fontId="7" fillId="5" borderId="1" xfId="0" applyNumberFormat="1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vertical="center"/>
    </xf>
    <xf numFmtId="3" fontId="6" fillId="5" borderId="5" xfId="0" applyNumberFormat="1" applyFont="1" applyFill="1" applyBorder="1" applyAlignment="1">
      <alignment vertical="center"/>
    </xf>
    <xf numFmtId="3" fontId="6" fillId="5" borderId="5" xfId="0" applyNumberFormat="1" applyFont="1" applyFill="1" applyBorder="1" applyAlignment="1">
      <alignment vertical="center" wrapText="1"/>
    </xf>
    <xf numFmtId="3" fontId="4" fillId="3" borderId="2" xfId="2" applyNumberFormat="1" applyFont="1" applyFill="1" applyBorder="1" applyAlignment="1" applyProtection="1">
      <alignment horizontal="center" vertical="center"/>
    </xf>
    <xf numFmtId="3" fontId="4" fillId="3" borderId="9" xfId="2" applyNumberFormat="1" applyFont="1" applyFill="1" applyBorder="1" applyAlignment="1" applyProtection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/>
    </xf>
    <xf numFmtId="0" fontId="5" fillId="4" borderId="11" xfId="0" applyFont="1" applyFill="1" applyBorder="1"/>
    <xf numFmtId="0" fontId="0" fillId="4" borderId="11" xfId="0" applyFill="1" applyBorder="1" applyAlignment="1">
      <alignment horizontal="left" indent="1"/>
    </xf>
    <xf numFmtId="0" fontId="5" fillId="4" borderId="11" xfId="0" applyFont="1" applyFill="1" applyBorder="1" applyAlignment="1">
      <alignment horizontal="left" indent="1"/>
    </xf>
    <xf numFmtId="0" fontId="0" fillId="4" borderId="11" xfId="0" applyFill="1" applyBorder="1" applyAlignment="1">
      <alignment horizontal="left" indent="2"/>
    </xf>
    <xf numFmtId="0" fontId="12" fillId="4" borderId="11" xfId="0" applyFont="1" applyFill="1" applyBorder="1"/>
    <xf numFmtId="0" fontId="12" fillId="4" borderId="11" xfId="0" applyFont="1" applyFill="1" applyBorder="1" applyAlignment="1">
      <alignment horizontal="left" indent="1"/>
    </xf>
    <xf numFmtId="0" fontId="13" fillId="4" borderId="11" xfId="0" applyFont="1" applyFill="1" applyBorder="1" applyAlignment="1">
      <alignment horizontal="left" indent="2"/>
    </xf>
    <xf numFmtId="0" fontId="14" fillId="4" borderId="11" xfId="0" applyFont="1" applyFill="1" applyBorder="1"/>
    <xf numFmtId="0" fontId="16" fillId="4" borderId="11" xfId="0" applyFont="1" applyFill="1" applyBorder="1"/>
    <xf numFmtId="0" fontId="13" fillId="4" borderId="11" xfId="0" applyFont="1" applyFill="1" applyBorder="1" applyAlignment="1">
      <alignment horizontal="left" indent="1"/>
    </xf>
    <xf numFmtId="0" fontId="0" fillId="4" borderId="11" xfId="0" applyFill="1" applyBorder="1"/>
    <xf numFmtId="3" fontId="6" fillId="4" borderId="6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11" fillId="0" borderId="3" xfId="1" applyNumberFormat="1" applyFont="1" applyBorder="1" applyAlignment="1" applyProtection="1">
      <alignment horizontal="left" vertical="center" indent="1"/>
    </xf>
    <xf numFmtId="0" fontId="5" fillId="0" borderId="3" xfId="0" applyFont="1" applyBorder="1"/>
    <xf numFmtId="0" fontId="3" fillId="0" borderId="3" xfId="0" applyFont="1" applyBorder="1" applyAlignment="1">
      <alignment horizontal="left" indent="1"/>
    </xf>
    <xf numFmtId="0" fontId="0" fillId="0" borderId="3" xfId="0" applyFill="1" applyBorder="1"/>
    <xf numFmtId="0" fontId="15" fillId="0" borderId="3" xfId="0" applyFont="1" applyBorder="1"/>
    <xf numFmtId="0" fontId="17" fillId="0" borderId="3" xfId="0" applyFont="1" applyFill="1" applyBorder="1"/>
    <xf numFmtId="0" fontId="11" fillId="0" borderId="3" xfId="0" applyFont="1" applyBorder="1"/>
    <xf numFmtId="0" fontId="18" fillId="0" borderId="3" xfId="0" applyFont="1" applyBorder="1" applyAlignment="1">
      <alignment horizontal="left" indent="1"/>
    </xf>
    <xf numFmtId="0" fontId="11" fillId="0" borderId="3" xfId="0" applyFont="1" applyFill="1" applyBorder="1"/>
    <xf numFmtId="0" fontId="7" fillId="5" borderId="7" xfId="0" applyFont="1" applyFill="1" applyBorder="1" applyAlignment="1">
      <alignment wrapText="1"/>
    </xf>
    <xf numFmtId="3" fontId="6" fillId="4" borderId="7" xfId="0" applyNumberFormat="1" applyFont="1" applyFill="1" applyBorder="1" applyAlignment="1">
      <alignment horizontal="center" vertical="center"/>
    </xf>
    <xf numFmtId="3" fontId="7" fillId="4" borderId="7" xfId="0" applyNumberFormat="1" applyFont="1" applyFill="1" applyBorder="1" applyAlignment="1">
      <alignment wrapText="1"/>
    </xf>
    <xf numFmtId="3" fontId="7" fillId="5" borderId="8" xfId="0" applyNumberFormat="1" applyFont="1" applyFill="1" applyBorder="1"/>
    <xf numFmtId="3" fontId="6" fillId="6" borderId="7" xfId="0" applyNumberFormat="1" applyFont="1" applyFill="1" applyBorder="1"/>
    <xf numFmtId="3" fontId="7" fillId="5" borderId="0" xfId="0" applyNumberFormat="1" applyFont="1" applyFill="1" applyBorder="1" applyAlignment="1">
      <alignment vertical="center"/>
    </xf>
    <xf numFmtId="3" fontId="6" fillId="5" borderId="12" xfId="0" applyNumberFormat="1" applyFont="1" applyFill="1" applyBorder="1" applyAlignment="1">
      <alignment vertical="center"/>
    </xf>
    <xf numFmtId="3" fontId="7" fillId="4" borderId="7" xfId="0" applyNumberFormat="1" applyFont="1" applyFill="1" applyBorder="1" applyAlignment="1">
      <alignment vertical="center" wrapText="1"/>
    </xf>
    <xf numFmtId="9" fontId="0" fillId="0" borderId="0" xfId="4" applyFont="1"/>
    <xf numFmtId="3" fontId="4" fillId="3" borderId="1" xfId="2" applyNumberFormat="1" applyFont="1" applyFill="1" applyBorder="1" applyAlignment="1">
      <alignment horizontal="center" vertical="center"/>
    </xf>
    <xf numFmtId="3" fontId="4" fillId="3" borderId="3" xfId="2" applyNumberFormat="1" applyFont="1" applyFill="1" applyBorder="1" applyAlignment="1">
      <alignment horizontal="center" vertical="center" wrapText="1"/>
    </xf>
    <xf numFmtId="3" fontId="4" fillId="3" borderId="7" xfId="2" applyNumberFormat="1" applyFont="1" applyFill="1" applyBorder="1" applyAlignment="1">
      <alignment horizontal="center" vertical="center" wrapText="1"/>
    </xf>
    <xf numFmtId="3" fontId="19" fillId="3" borderId="7" xfId="2" applyNumberFormat="1" applyFont="1" applyFill="1" applyBorder="1" applyAlignment="1">
      <alignment horizontal="center" vertical="center" wrapText="1"/>
    </xf>
    <xf numFmtId="3" fontId="4" fillId="3" borderId="10" xfId="2" applyNumberFormat="1" applyFont="1" applyFill="1" applyBorder="1" applyAlignment="1" applyProtection="1">
      <alignment vertical="center" wrapText="1"/>
    </xf>
    <xf numFmtId="9" fontId="6" fillId="6" borderId="3" xfId="4" applyFont="1" applyFill="1" applyBorder="1"/>
    <xf numFmtId="165" fontId="7" fillId="4" borderId="3" xfId="4" applyNumberFormat="1" applyFont="1" applyFill="1" applyBorder="1" applyAlignment="1">
      <alignment wrapText="1"/>
    </xf>
    <xf numFmtId="165" fontId="7" fillId="5" borderId="4" xfId="4" applyNumberFormat="1" applyFont="1" applyFill="1" applyBorder="1"/>
    <xf numFmtId="9" fontId="6" fillId="6" borderId="7" xfId="4" applyFont="1" applyFill="1" applyBorder="1"/>
    <xf numFmtId="166" fontId="0" fillId="0" borderId="0" xfId="1" applyNumberFormat="1" applyFont="1"/>
    <xf numFmtId="165" fontId="7" fillId="5" borderId="3" xfId="4" applyNumberFormat="1" applyFont="1" applyFill="1" applyBorder="1"/>
    <xf numFmtId="165" fontId="7" fillId="4" borderId="7" xfId="4" applyNumberFormat="1" applyFont="1" applyFill="1" applyBorder="1" applyAlignment="1">
      <alignment wrapText="1"/>
    </xf>
    <xf numFmtId="165" fontId="7" fillId="5" borderId="8" xfId="4" applyNumberFormat="1" applyFont="1" applyFill="1" applyBorder="1"/>
    <xf numFmtId="0" fontId="8" fillId="0" borderId="0" xfId="0" applyFont="1" applyAlignment="1"/>
    <xf numFmtId="3" fontId="20" fillId="3" borderId="7" xfId="2" applyNumberFormat="1" applyFont="1" applyFill="1" applyBorder="1" applyAlignment="1" applyProtection="1">
      <alignment horizontal="center" vertical="center" wrapText="1"/>
    </xf>
    <xf numFmtId="3" fontId="21" fillId="3" borderId="7" xfId="2" applyNumberFormat="1" applyFont="1" applyFill="1" applyBorder="1" applyAlignment="1" applyProtection="1">
      <alignment horizontal="center" vertical="center" wrapText="1"/>
    </xf>
    <xf numFmtId="3" fontId="21" fillId="3" borderId="3" xfId="2" applyNumberFormat="1" applyFont="1" applyFill="1" applyBorder="1" applyAlignment="1" applyProtection="1">
      <alignment horizontal="center" vertical="center" wrapText="1"/>
    </xf>
    <xf numFmtId="3" fontId="21" fillId="3" borderId="3" xfId="2" applyNumberFormat="1" applyFont="1" applyFill="1" applyBorder="1" applyAlignment="1">
      <alignment horizontal="center" vertical="center" wrapText="1"/>
    </xf>
    <xf numFmtId="3" fontId="21" fillId="3" borderId="7" xfId="2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>
      <alignment wrapText="1"/>
    </xf>
    <xf numFmtId="167" fontId="0" fillId="0" borderId="0" xfId="0" applyNumberFormat="1"/>
    <xf numFmtId="9" fontId="6" fillId="6" borderId="3" xfId="4" applyNumberFormat="1" applyFont="1" applyFill="1" applyBorder="1"/>
    <xf numFmtId="164" fontId="0" fillId="0" borderId="0" xfId="0" applyNumberForma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4" fillId="3" borderId="9" xfId="2" applyNumberFormat="1" applyFont="1" applyFill="1" applyBorder="1" applyAlignment="1" applyProtection="1">
      <alignment horizontal="center" vertical="center"/>
    </xf>
    <xf numFmtId="3" fontId="4" fillId="3" borderId="8" xfId="2" applyNumberFormat="1" applyFont="1" applyFill="1" applyBorder="1" applyAlignment="1" applyProtection="1">
      <alignment horizontal="center" vertical="center"/>
    </xf>
    <xf numFmtId="3" fontId="4" fillId="3" borderId="10" xfId="2" applyNumberFormat="1" applyFont="1" applyFill="1" applyBorder="1" applyAlignment="1" applyProtection="1">
      <alignment horizontal="center" vertical="center"/>
    </xf>
    <xf numFmtId="3" fontId="4" fillId="3" borderId="2" xfId="2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Normal" xfId="0" builtinId="0"/>
    <cellStyle name="Normal 2" xfId="2" xr:uid="{00000000-0005-0000-0000-000002000000}"/>
    <cellStyle name="Normal_01-01" xfId="3" xr:uid="{00000000-0005-0000-0000-000003000000}"/>
    <cellStyle name="Porcentaje" xfId="4" builtinId="5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4772" cy="11095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100013</xdr:rowOff>
    </xdr:from>
    <xdr:to>
      <xdr:col>1</xdr:col>
      <xdr:colOff>1987534</xdr:colOff>
      <xdr:row>5</xdr:row>
      <xdr:rowOff>138018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00013"/>
          <a:ext cx="2744772" cy="11048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100013</xdr:rowOff>
    </xdr:from>
    <xdr:to>
      <xdr:col>1</xdr:col>
      <xdr:colOff>1987534</xdr:colOff>
      <xdr:row>5</xdr:row>
      <xdr:rowOff>138018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00013"/>
          <a:ext cx="2744772" cy="11095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111919</xdr:rowOff>
    </xdr:from>
    <xdr:to>
      <xdr:col>1</xdr:col>
      <xdr:colOff>1987534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11919"/>
          <a:ext cx="2744772" cy="11095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88107</xdr:rowOff>
    </xdr:from>
    <xdr:to>
      <xdr:col>0</xdr:col>
      <xdr:colOff>3011472</xdr:colOff>
      <xdr:row>5</xdr:row>
      <xdr:rowOff>126112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88107"/>
          <a:ext cx="2744772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79998168889431442"/>
  </sheetPr>
  <dimension ref="A2:P177"/>
  <sheetViews>
    <sheetView showGridLines="0" zoomScale="55" zoomScaleNormal="5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5" sqref="B5:N5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5" width="15.6640625" customWidth="1" outlineLevel="1"/>
    <col min="6" max="6" width="16.5546875" customWidth="1" outlineLevel="1"/>
    <col min="7" max="7" width="15.6640625" customWidth="1"/>
    <col min="8" max="10" width="15.6640625" customWidth="1" outlineLevel="1"/>
    <col min="11" max="14" width="15.6640625" customWidth="1"/>
    <col min="15" max="15" width="13.88671875" bestFit="1" customWidth="1"/>
    <col min="16" max="16" width="12.6640625" bestFit="1" customWidth="1"/>
  </cols>
  <sheetData>
    <row r="2" spans="1:16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6" ht="18" x14ac:dyDescent="0.35">
      <c r="B3" s="109" t="s">
        <v>248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6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6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8" t="s">
        <v>253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1475.0021832760622</v>
      </c>
      <c r="D11" s="43">
        <v>0</v>
      </c>
      <c r="E11" s="37">
        <v>1475.0021832760622</v>
      </c>
      <c r="F11" s="43">
        <v>0</v>
      </c>
      <c r="G11" s="35">
        <v>0</v>
      </c>
      <c r="H11" s="43">
        <v>0</v>
      </c>
      <c r="I11" s="37">
        <v>0</v>
      </c>
      <c r="J11" s="43">
        <v>0</v>
      </c>
      <c r="K11" s="35">
        <v>0</v>
      </c>
      <c r="L11" s="35">
        <v>10823.994358087068</v>
      </c>
      <c r="M11" s="35">
        <v>0</v>
      </c>
      <c r="N11" s="38">
        <f t="shared" ref="N11:N74" si="0">+C11+G11+K11+L11+M11</f>
        <v>12298.996541363129</v>
      </c>
      <c r="O11" s="33">
        <v>0</v>
      </c>
      <c r="P11" s="33"/>
    </row>
    <row r="12" spans="1:16" x14ac:dyDescent="0.3">
      <c r="A12" s="9" t="s">
        <v>22</v>
      </c>
      <c r="B12" s="10" t="s">
        <v>23</v>
      </c>
      <c r="C12" s="35">
        <v>257.91272996829997</v>
      </c>
      <c r="D12" s="36">
        <v>0</v>
      </c>
      <c r="E12" s="37">
        <v>257.91272996829997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1945.3599767313478</v>
      </c>
      <c r="M12" s="35">
        <v>0</v>
      </c>
      <c r="N12" s="38">
        <f t="shared" si="0"/>
        <v>2203.2727066996476</v>
      </c>
      <c r="O12" s="33">
        <v>0</v>
      </c>
      <c r="P12" s="33"/>
    </row>
    <row r="13" spans="1:16" x14ac:dyDescent="0.3">
      <c r="A13" s="9" t="s">
        <v>24</v>
      </c>
      <c r="B13" s="10" t="s">
        <v>25</v>
      </c>
      <c r="C13" s="35">
        <v>3784.5538968412029</v>
      </c>
      <c r="D13" s="36">
        <v>0</v>
      </c>
      <c r="E13" s="37">
        <v>3784.5538968412029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2135.479496963605</v>
      </c>
      <c r="M13" s="35">
        <v>0</v>
      </c>
      <c r="N13" s="38">
        <f t="shared" si="0"/>
        <v>5920.0333938048079</v>
      </c>
      <c r="O13" s="33">
        <v>0</v>
      </c>
      <c r="P13" s="33"/>
    </row>
    <row r="14" spans="1:16" x14ac:dyDescent="0.3">
      <c r="A14" s="9" t="s">
        <v>26</v>
      </c>
      <c r="B14" s="10" t="s">
        <v>27</v>
      </c>
      <c r="C14" s="35">
        <v>12951.648998736679</v>
      </c>
      <c r="D14" s="36">
        <v>0</v>
      </c>
      <c r="E14" s="37">
        <v>12951.648998736679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17240.38215761233</v>
      </c>
      <c r="M14" s="35">
        <v>0</v>
      </c>
      <c r="N14" s="38">
        <f t="shared" si="0"/>
        <v>30192.03115634901</v>
      </c>
      <c r="O14" s="33">
        <v>0</v>
      </c>
      <c r="P14" s="33"/>
    </row>
    <row r="15" spans="1:16" x14ac:dyDescent="0.3">
      <c r="A15" s="9" t="s">
        <v>28</v>
      </c>
      <c r="B15" s="10" t="s">
        <v>30</v>
      </c>
      <c r="C15" s="35">
        <v>20762.423242376288</v>
      </c>
      <c r="D15" s="36">
        <v>0</v>
      </c>
      <c r="E15" s="37">
        <v>12013.437339596288</v>
      </c>
      <c r="F15" s="36">
        <v>8748.9859027799994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164.18194594709399</v>
      </c>
      <c r="M15" s="35">
        <v>0</v>
      </c>
      <c r="N15" s="38">
        <f t="shared" si="0"/>
        <v>20926.605188323381</v>
      </c>
      <c r="O15" s="33">
        <v>0</v>
      </c>
      <c r="P15" s="33"/>
    </row>
    <row r="16" spans="1:16" x14ac:dyDescent="0.3">
      <c r="A16" s="9" t="s">
        <v>29</v>
      </c>
      <c r="B16" s="10" t="s">
        <v>32</v>
      </c>
      <c r="C16" s="35">
        <v>2746.8665260443499</v>
      </c>
      <c r="D16" s="36">
        <v>0</v>
      </c>
      <c r="E16" s="37">
        <v>2746.8665260443499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24062.379311054367</v>
      </c>
      <c r="M16" s="35">
        <v>0</v>
      </c>
      <c r="N16" s="38">
        <f t="shared" si="0"/>
        <v>26809.245837098715</v>
      </c>
      <c r="O16" s="33">
        <v>0</v>
      </c>
      <c r="P16" s="33"/>
    </row>
    <row r="17" spans="1:16" x14ac:dyDescent="0.3">
      <c r="A17" s="9" t="s">
        <v>31</v>
      </c>
      <c r="B17" s="10" t="s">
        <v>34</v>
      </c>
      <c r="C17" s="35">
        <v>12401.846116152092</v>
      </c>
      <c r="D17" s="36">
        <v>0</v>
      </c>
      <c r="E17" s="37">
        <v>12401.846116152092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3958.9022118396229</v>
      </c>
      <c r="M17" s="35">
        <v>0</v>
      </c>
      <c r="N17" s="38">
        <f t="shared" si="0"/>
        <v>16360.748327991714</v>
      </c>
      <c r="O17" s="33">
        <v>0</v>
      </c>
      <c r="P17" s="33"/>
    </row>
    <row r="18" spans="1:16" x14ac:dyDescent="0.3">
      <c r="A18" s="9" t="s">
        <v>33</v>
      </c>
      <c r="B18" s="10" t="s">
        <v>36</v>
      </c>
      <c r="C18" s="35">
        <v>5355.3413981367466</v>
      </c>
      <c r="D18" s="36">
        <v>0</v>
      </c>
      <c r="E18" s="37">
        <v>5355.3413981367466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31415.546224400288</v>
      </c>
      <c r="M18" s="35">
        <v>0</v>
      </c>
      <c r="N18" s="38">
        <f t="shared" si="0"/>
        <v>36770.887622537033</v>
      </c>
      <c r="O18" s="33">
        <v>0</v>
      </c>
      <c r="P18" s="33"/>
    </row>
    <row r="19" spans="1:16" x14ac:dyDescent="0.3">
      <c r="A19" s="9" t="s">
        <v>35</v>
      </c>
      <c r="B19" s="10" t="s">
        <v>277</v>
      </c>
      <c r="C19" s="35">
        <v>13533.031560281508</v>
      </c>
      <c r="D19" s="36">
        <v>0</v>
      </c>
      <c r="E19" s="37">
        <v>13533.031560281508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59901.811061500739</v>
      </c>
      <c r="M19" s="35">
        <v>0</v>
      </c>
      <c r="N19" s="38">
        <f t="shared" si="0"/>
        <v>73434.842621782242</v>
      </c>
      <c r="O19" s="33">
        <v>0</v>
      </c>
      <c r="P19" s="33"/>
    </row>
    <row r="20" spans="1:16" x14ac:dyDescent="0.3">
      <c r="A20" s="9" t="s">
        <v>37</v>
      </c>
      <c r="B20" s="10" t="s">
        <v>278</v>
      </c>
      <c r="C20" s="35">
        <v>16919.943835891529</v>
      </c>
      <c r="D20" s="36">
        <v>0</v>
      </c>
      <c r="E20" s="37">
        <v>16919.943835891529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48390.493263101838</v>
      </c>
      <c r="M20" s="35">
        <v>0</v>
      </c>
      <c r="N20" s="38">
        <f t="shared" si="0"/>
        <v>65310.437098993367</v>
      </c>
      <c r="O20" s="33">
        <v>0</v>
      </c>
      <c r="P20" s="33"/>
    </row>
    <row r="21" spans="1:16" x14ac:dyDescent="0.3">
      <c r="A21" s="9" t="s">
        <v>38</v>
      </c>
      <c r="B21" s="10" t="s">
        <v>39</v>
      </c>
      <c r="C21" s="35">
        <v>61402.437106530029</v>
      </c>
      <c r="D21" s="36">
        <v>0</v>
      </c>
      <c r="E21" s="37">
        <v>61402.437106530029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13257.03478684827</v>
      </c>
      <c r="M21" s="35">
        <v>0</v>
      </c>
      <c r="N21" s="38">
        <f t="shared" si="0"/>
        <v>74659.471893378301</v>
      </c>
      <c r="O21" s="33">
        <v>0</v>
      </c>
      <c r="P21" s="33"/>
    </row>
    <row r="22" spans="1:16" x14ac:dyDescent="0.3">
      <c r="A22" s="9" t="s">
        <v>40</v>
      </c>
      <c r="B22" s="10" t="s">
        <v>41</v>
      </c>
      <c r="C22" s="35">
        <v>27960.187670230109</v>
      </c>
      <c r="D22" s="36">
        <v>0</v>
      </c>
      <c r="E22" s="37">
        <v>23863.08527574184</v>
      </c>
      <c r="F22" s="36">
        <v>4097.1023944882672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8878.0580893940059</v>
      </c>
      <c r="M22" s="35">
        <v>0</v>
      </c>
      <c r="N22" s="38">
        <f t="shared" si="0"/>
        <v>36838.245759624115</v>
      </c>
      <c r="O22" s="33">
        <v>0</v>
      </c>
      <c r="P22" s="33"/>
    </row>
    <row r="23" spans="1:16" x14ac:dyDescent="0.3">
      <c r="A23" s="9" t="s">
        <v>42</v>
      </c>
      <c r="B23" s="10" t="s">
        <v>43</v>
      </c>
      <c r="C23" s="35">
        <v>21529.381058119434</v>
      </c>
      <c r="D23" s="36">
        <v>0</v>
      </c>
      <c r="E23" s="37">
        <v>17632.884818560568</v>
      </c>
      <c r="F23" s="36">
        <v>3896.4962395588645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10476.585693307357</v>
      </c>
      <c r="M23" s="35">
        <v>0</v>
      </c>
      <c r="N23" s="38">
        <f t="shared" si="0"/>
        <v>32005.966751426793</v>
      </c>
      <c r="O23" s="33">
        <v>0</v>
      </c>
      <c r="P23" s="33"/>
    </row>
    <row r="24" spans="1:16" x14ac:dyDescent="0.3">
      <c r="A24" s="9" t="s">
        <v>44</v>
      </c>
      <c r="B24" s="10" t="s">
        <v>45</v>
      </c>
      <c r="C24" s="35">
        <v>705438.9569542578</v>
      </c>
      <c r="D24" s="36">
        <v>0</v>
      </c>
      <c r="E24" s="37">
        <v>353772.40059379116</v>
      </c>
      <c r="F24" s="36">
        <v>351666.5563604667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10069.149182062189</v>
      </c>
      <c r="M24" s="35">
        <v>0</v>
      </c>
      <c r="N24" s="38">
        <f t="shared" si="0"/>
        <v>715508.10613631993</v>
      </c>
      <c r="O24" s="33">
        <v>0</v>
      </c>
      <c r="P24" s="33"/>
    </row>
    <row r="25" spans="1:16" x14ac:dyDescent="0.3">
      <c r="A25" s="9" t="s">
        <v>46</v>
      </c>
      <c r="B25" s="10" t="s">
        <v>47</v>
      </c>
      <c r="C25" s="35">
        <v>1495.0810318471372</v>
      </c>
      <c r="D25" s="36">
        <v>0</v>
      </c>
      <c r="E25" s="37">
        <v>1495.0810318471372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26587.781236456831</v>
      </c>
      <c r="M25" s="35">
        <v>0</v>
      </c>
      <c r="N25" s="38">
        <f t="shared" si="0"/>
        <v>28082.862268303968</v>
      </c>
      <c r="O25" s="33">
        <v>0</v>
      </c>
      <c r="P25" s="33"/>
    </row>
    <row r="26" spans="1:16" x14ac:dyDescent="0.3">
      <c r="A26" s="9" t="s">
        <v>48</v>
      </c>
      <c r="B26" s="10" t="s">
        <v>49</v>
      </c>
      <c r="C26" s="35">
        <v>693359.43490376789</v>
      </c>
      <c r="D26" s="36">
        <v>0</v>
      </c>
      <c r="E26" s="37">
        <v>372029.19228934322</v>
      </c>
      <c r="F26" s="36">
        <v>321330.24261442461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71719.214358387268</v>
      </c>
      <c r="M26" s="35">
        <v>0</v>
      </c>
      <c r="N26" s="38">
        <f t="shared" si="0"/>
        <v>765078.64926215517</v>
      </c>
      <c r="O26" s="33">
        <v>0</v>
      </c>
      <c r="P26" s="33"/>
    </row>
    <row r="27" spans="1:16" x14ac:dyDescent="0.3">
      <c r="A27" s="9" t="s">
        <v>50</v>
      </c>
      <c r="B27" s="10" t="s">
        <v>51</v>
      </c>
      <c r="C27" s="35">
        <v>86908.108977164084</v>
      </c>
      <c r="D27" s="36">
        <v>0</v>
      </c>
      <c r="E27" s="37">
        <v>86908.108977164084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57893.017759402872</v>
      </c>
      <c r="M27" s="35">
        <v>0</v>
      </c>
      <c r="N27" s="38">
        <f t="shared" si="0"/>
        <v>144801.12673656695</v>
      </c>
      <c r="O27" s="33">
        <v>0</v>
      </c>
      <c r="P27" s="33"/>
    </row>
    <row r="28" spans="1:16" x14ac:dyDescent="0.3">
      <c r="A28" s="9" t="s">
        <v>52</v>
      </c>
      <c r="B28" s="10" t="s">
        <v>53</v>
      </c>
      <c r="C28" s="35">
        <v>56825.503433854414</v>
      </c>
      <c r="D28" s="36">
        <v>0</v>
      </c>
      <c r="E28" s="37">
        <v>56825.503433854414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157663.68388521549</v>
      </c>
      <c r="M28" s="35">
        <v>0</v>
      </c>
      <c r="N28" s="38">
        <f t="shared" si="0"/>
        <v>214489.1873190699</v>
      </c>
      <c r="O28" s="33">
        <v>0</v>
      </c>
      <c r="P28" s="33"/>
    </row>
    <row r="29" spans="1:16" x14ac:dyDescent="0.3">
      <c r="A29" s="9" t="s">
        <v>54</v>
      </c>
      <c r="B29" s="10" t="s">
        <v>55</v>
      </c>
      <c r="C29" s="35">
        <v>55680.069987485673</v>
      </c>
      <c r="D29" s="36">
        <v>0</v>
      </c>
      <c r="E29" s="37">
        <v>50652.979147510086</v>
      </c>
      <c r="F29" s="36">
        <v>5027.0908399755845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71199.640535157756</v>
      </c>
      <c r="M29" s="35">
        <v>0</v>
      </c>
      <c r="N29" s="38">
        <f t="shared" si="0"/>
        <v>126879.71052264344</v>
      </c>
      <c r="O29" s="33">
        <v>0</v>
      </c>
      <c r="P29" s="33"/>
    </row>
    <row r="30" spans="1:16" x14ac:dyDescent="0.3">
      <c r="A30" s="9" t="s">
        <v>56</v>
      </c>
      <c r="B30" s="10" t="s">
        <v>57</v>
      </c>
      <c r="C30" s="35">
        <v>1469.8811133717761</v>
      </c>
      <c r="D30" s="36">
        <v>0</v>
      </c>
      <c r="E30" s="37">
        <v>1469.8811133717761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13871.650871188536</v>
      </c>
      <c r="M30" s="35">
        <v>0</v>
      </c>
      <c r="N30" s="38">
        <f t="shared" si="0"/>
        <v>15341.531984560312</v>
      </c>
      <c r="O30" s="33">
        <v>0</v>
      </c>
      <c r="P30" s="33"/>
    </row>
    <row r="31" spans="1:16" x14ac:dyDescent="0.3">
      <c r="A31" s="9" t="s">
        <v>58</v>
      </c>
      <c r="B31" s="10" t="s">
        <v>59</v>
      </c>
      <c r="C31" s="35">
        <v>42271.936468068787</v>
      </c>
      <c r="D31" s="36">
        <v>0</v>
      </c>
      <c r="E31" s="37">
        <v>28441.470629965006</v>
      </c>
      <c r="F31" s="36">
        <v>13830.465838103781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24627.085653068891</v>
      </c>
      <c r="M31" s="35">
        <v>0</v>
      </c>
      <c r="N31" s="38">
        <f t="shared" si="0"/>
        <v>66899.022121137677</v>
      </c>
      <c r="O31" s="33">
        <v>0</v>
      </c>
      <c r="P31" s="33"/>
    </row>
    <row r="32" spans="1:16" x14ac:dyDescent="0.3">
      <c r="A32" s="9" t="s">
        <v>60</v>
      </c>
      <c r="B32" s="10" t="s">
        <v>61</v>
      </c>
      <c r="C32" s="35">
        <v>258483.56047573959</v>
      </c>
      <c r="D32" s="36">
        <v>0</v>
      </c>
      <c r="E32" s="37">
        <v>258483.56047573959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232813.11186970526</v>
      </c>
      <c r="M32" s="35">
        <v>0</v>
      </c>
      <c r="N32" s="38">
        <f t="shared" si="0"/>
        <v>491296.67234544485</v>
      </c>
      <c r="O32" s="33">
        <v>0</v>
      </c>
      <c r="P32" s="33"/>
    </row>
    <row r="33" spans="1:16" x14ac:dyDescent="0.3">
      <c r="A33" s="9" t="s">
        <v>62</v>
      </c>
      <c r="B33" s="10" t="s">
        <v>63</v>
      </c>
      <c r="C33" s="35">
        <v>61038.698306094717</v>
      </c>
      <c r="D33" s="36">
        <v>0</v>
      </c>
      <c r="E33" s="37">
        <v>61038.698306094717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33253.361166944625</v>
      </c>
      <c r="M33" s="35">
        <v>0</v>
      </c>
      <c r="N33" s="38">
        <f t="shared" si="0"/>
        <v>94292.05947303935</v>
      </c>
      <c r="O33" s="33">
        <v>0</v>
      </c>
      <c r="P33" s="33"/>
    </row>
    <row r="34" spans="1:16" x14ac:dyDescent="0.3">
      <c r="A34" s="9" t="s">
        <v>64</v>
      </c>
      <c r="B34" s="10" t="s">
        <v>65</v>
      </c>
      <c r="C34" s="35">
        <v>183195.45446546091</v>
      </c>
      <c r="D34" s="36">
        <v>0</v>
      </c>
      <c r="E34" s="37">
        <v>183195.45446546091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51674.086991251097</v>
      </c>
      <c r="M34" s="35">
        <v>0</v>
      </c>
      <c r="N34" s="38">
        <f t="shared" si="0"/>
        <v>234869.541456712</v>
      </c>
      <c r="O34" s="33">
        <v>0</v>
      </c>
      <c r="P34" s="33"/>
    </row>
    <row r="35" spans="1:16" x14ac:dyDescent="0.3">
      <c r="A35" s="9" t="s">
        <v>66</v>
      </c>
      <c r="B35" s="10" t="s">
        <v>67</v>
      </c>
      <c r="C35" s="35">
        <v>11831.458648424559</v>
      </c>
      <c r="D35" s="36">
        <v>0</v>
      </c>
      <c r="E35" s="37">
        <v>11831.458648424559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13284.707613751789</v>
      </c>
      <c r="M35" s="35">
        <v>0</v>
      </c>
      <c r="N35" s="38">
        <f t="shared" si="0"/>
        <v>25116.166262176346</v>
      </c>
      <c r="O35" s="33">
        <v>0</v>
      </c>
      <c r="P35" s="33"/>
    </row>
    <row r="36" spans="1:16" ht="28.8" x14ac:dyDescent="0.3">
      <c r="A36" s="9" t="s">
        <v>68</v>
      </c>
      <c r="B36" s="10" t="s">
        <v>69</v>
      </c>
      <c r="C36" s="35">
        <v>151800.83863192648</v>
      </c>
      <c r="D36" s="36">
        <v>0</v>
      </c>
      <c r="E36" s="37">
        <v>151800.83863192648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50569.523239568611</v>
      </c>
      <c r="M36" s="35">
        <v>0</v>
      </c>
      <c r="N36" s="38">
        <f t="shared" si="0"/>
        <v>202370.36187149509</v>
      </c>
      <c r="O36" s="33">
        <v>0</v>
      </c>
      <c r="P36" s="33"/>
    </row>
    <row r="37" spans="1:16" x14ac:dyDescent="0.3">
      <c r="A37" s="9" t="s">
        <v>70</v>
      </c>
      <c r="B37" s="10" t="s">
        <v>71</v>
      </c>
      <c r="C37" s="35">
        <v>38990.414490347684</v>
      </c>
      <c r="D37" s="36">
        <v>0</v>
      </c>
      <c r="E37" s="37">
        <v>38990.414490347684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10720.714892135864</v>
      </c>
      <c r="M37" s="35">
        <v>0</v>
      </c>
      <c r="N37" s="38">
        <f t="shared" si="0"/>
        <v>49711.129382483545</v>
      </c>
      <c r="O37" s="33">
        <v>0</v>
      </c>
      <c r="P37" s="33"/>
    </row>
    <row r="38" spans="1:16" x14ac:dyDescent="0.3">
      <c r="A38" s="9" t="s">
        <v>72</v>
      </c>
      <c r="B38" s="10" t="s">
        <v>73</v>
      </c>
      <c r="C38" s="35">
        <v>15261.063646681992</v>
      </c>
      <c r="D38" s="36">
        <v>0</v>
      </c>
      <c r="E38" s="37">
        <v>15261.063646681992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30825.15888221766</v>
      </c>
      <c r="M38" s="35">
        <v>0</v>
      </c>
      <c r="N38" s="38">
        <f t="shared" si="0"/>
        <v>46086.222528899656</v>
      </c>
      <c r="O38" s="33">
        <v>0</v>
      </c>
      <c r="P38" s="33"/>
    </row>
    <row r="39" spans="1:16" x14ac:dyDescent="0.3">
      <c r="A39" s="9" t="s">
        <v>74</v>
      </c>
      <c r="B39" s="10" t="s">
        <v>75</v>
      </c>
      <c r="C39" s="35">
        <v>19413.131969725175</v>
      </c>
      <c r="D39" s="36">
        <v>0</v>
      </c>
      <c r="E39" s="37">
        <v>19413.131969725175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5336.9637983154498</v>
      </c>
      <c r="M39" s="35">
        <v>0</v>
      </c>
      <c r="N39" s="38">
        <f t="shared" si="0"/>
        <v>24750.095768040625</v>
      </c>
      <c r="O39" s="33">
        <v>0</v>
      </c>
      <c r="P39" s="33"/>
    </row>
    <row r="40" spans="1:16" x14ac:dyDescent="0.3">
      <c r="A40" s="9" t="s">
        <v>76</v>
      </c>
      <c r="B40" s="10" t="s">
        <v>77</v>
      </c>
      <c r="C40" s="35">
        <v>172564.45033134983</v>
      </c>
      <c r="D40" s="36">
        <v>0</v>
      </c>
      <c r="E40" s="37">
        <v>167414.55967739216</v>
      </c>
      <c r="F40" s="36">
        <v>5149.8906539576647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62135.23827360641</v>
      </c>
      <c r="M40" s="35">
        <v>0</v>
      </c>
      <c r="N40" s="38">
        <f t="shared" si="0"/>
        <v>234699.68860495623</v>
      </c>
      <c r="O40" s="33">
        <v>0</v>
      </c>
      <c r="P40" s="33"/>
    </row>
    <row r="41" spans="1:16" x14ac:dyDescent="0.3">
      <c r="A41" s="9" t="s">
        <v>78</v>
      </c>
      <c r="B41" s="10" t="s">
        <v>79</v>
      </c>
      <c r="C41" s="35">
        <v>212.10769999999999</v>
      </c>
      <c r="D41" s="36">
        <v>0</v>
      </c>
      <c r="E41" s="37">
        <v>212.10769999999999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326.12849097561002</v>
      </c>
      <c r="M41" s="35">
        <v>0</v>
      </c>
      <c r="N41" s="38">
        <f t="shared" si="0"/>
        <v>538.23619097561004</v>
      </c>
      <c r="O41" s="33">
        <v>0</v>
      </c>
      <c r="P41" s="33"/>
    </row>
    <row r="42" spans="1:16" x14ac:dyDescent="0.3">
      <c r="A42" s="9" t="s">
        <v>80</v>
      </c>
      <c r="B42" s="10" t="s">
        <v>81</v>
      </c>
      <c r="C42" s="35">
        <v>12786.867929211014</v>
      </c>
      <c r="D42" s="36">
        <v>0</v>
      </c>
      <c r="E42" s="37">
        <v>5563.7203997274546</v>
      </c>
      <c r="F42" s="36">
        <v>7223.14752948356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6827.8892999999998</v>
      </c>
      <c r="M42" s="35">
        <v>0</v>
      </c>
      <c r="N42" s="38">
        <f t="shared" si="0"/>
        <v>19614.757229211013</v>
      </c>
      <c r="O42" s="33">
        <v>0</v>
      </c>
      <c r="P42" s="33"/>
    </row>
    <row r="43" spans="1:16" ht="43.2" x14ac:dyDescent="0.3">
      <c r="A43" s="9" t="s">
        <v>347</v>
      </c>
      <c r="B43" s="10" t="s">
        <v>348</v>
      </c>
      <c r="C43" s="35">
        <v>1152268.2345654401</v>
      </c>
      <c r="D43" s="36">
        <v>0</v>
      </c>
      <c r="E43" s="37">
        <v>315580.29220109928</v>
      </c>
      <c r="F43" s="36">
        <v>836687.94236434088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53116.996999999996</v>
      </c>
      <c r="M43" s="35">
        <v>0</v>
      </c>
      <c r="N43" s="38">
        <f t="shared" si="0"/>
        <v>1205385.2315654401</v>
      </c>
      <c r="O43" s="33">
        <v>0</v>
      </c>
      <c r="P43" s="33"/>
    </row>
    <row r="44" spans="1:16" ht="28.8" x14ac:dyDescent="0.3">
      <c r="A44" s="9" t="s">
        <v>82</v>
      </c>
      <c r="B44" s="10" t="s">
        <v>83</v>
      </c>
      <c r="C44" s="35">
        <v>178062.47441188432</v>
      </c>
      <c r="D44" s="36">
        <v>0</v>
      </c>
      <c r="E44" s="37">
        <v>150004.04985909432</v>
      </c>
      <c r="F44" s="36">
        <v>28058.424552790006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178062.47441188432</v>
      </c>
      <c r="O44" s="33">
        <v>0</v>
      </c>
      <c r="P44" s="33"/>
    </row>
    <row r="45" spans="1:16" x14ac:dyDescent="0.3">
      <c r="A45" s="9" t="s">
        <v>84</v>
      </c>
      <c r="B45" s="10" t="s">
        <v>85</v>
      </c>
      <c r="C45" s="35">
        <v>494184.91109776578</v>
      </c>
      <c r="D45" s="36">
        <v>0</v>
      </c>
      <c r="E45" s="37">
        <v>299663.35889971798</v>
      </c>
      <c r="F45" s="36">
        <v>194521.55219804784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29286.7965</v>
      </c>
      <c r="M45" s="35">
        <v>0</v>
      </c>
      <c r="N45" s="38">
        <f t="shared" si="0"/>
        <v>523471.70759776578</v>
      </c>
      <c r="O45" s="33">
        <v>0</v>
      </c>
      <c r="P45" s="33"/>
    </row>
    <row r="46" spans="1:16" x14ac:dyDescent="0.3">
      <c r="A46" s="9" t="s">
        <v>86</v>
      </c>
      <c r="B46" s="10" t="s">
        <v>87</v>
      </c>
      <c r="C46" s="35">
        <v>522409.19849878561</v>
      </c>
      <c r="D46" s="36">
        <v>0</v>
      </c>
      <c r="E46" s="37">
        <v>68052.583511057805</v>
      </c>
      <c r="F46" s="36">
        <v>454356.61498772784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1948.9918219436613</v>
      </c>
      <c r="M46" s="35">
        <v>0</v>
      </c>
      <c r="N46" s="38">
        <f t="shared" si="0"/>
        <v>524358.19032072928</v>
      </c>
      <c r="O46" s="33">
        <v>0</v>
      </c>
      <c r="P46" s="33"/>
    </row>
    <row r="47" spans="1:16" x14ac:dyDescent="0.3">
      <c r="A47" s="9" t="s">
        <v>88</v>
      </c>
      <c r="B47" s="10" t="s">
        <v>89</v>
      </c>
      <c r="C47" s="35">
        <v>648127.51748899929</v>
      </c>
      <c r="D47" s="36">
        <v>0</v>
      </c>
      <c r="E47" s="37">
        <v>571662.33069671062</v>
      </c>
      <c r="F47" s="36">
        <v>76465.186792288674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30803.0383</v>
      </c>
      <c r="M47" s="35">
        <v>0</v>
      </c>
      <c r="N47" s="38">
        <f t="shared" si="0"/>
        <v>678930.55578899931</v>
      </c>
      <c r="O47" s="33">
        <v>0</v>
      </c>
      <c r="P47" s="33"/>
    </row>
    <row r="48" spans="1:16" x14ac:dyDescent="0.3">
      <c r="A48" s="9" t="s">
        <v>90</v>
      </c>
      <c r="B48" s="34" t="s">
        <v>91</v>
      </c>
      <c r="C48" s="35">
        <v>141574.32072719475</v>
      </c>
      <c r="D48" s="36">
        <v>0</v>
      </c>
      <c r="E48" s="37">
        <v>88383.467332105167</v>
      </c>
      <c r="F48" s="36">
        <v>53190.853395089587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141574.32072719475</v>
      </c>
      <c r="O48" s="33">
        <v>0</v>
      </c>
      <c r="P48" s="33"/>
    </row>
    <row r="49" spans="1:16" ht="43.2" x14ac:dyDescent="0.3">
      <c r="A49" s="9" t="s">
        <v>350</v>
      </c>
      <c r="B49" s="10" t="s">
        <v>349</v>
      </c>
      <c r="C49" s="35">
        <v>301201.90712530509</v>
      </c>
      <c r="D49" s="36">
        <v>0</v>
      </c>
      <c r="E49" s="37">
        <v>53499.800186104934</v>
      </c>
      <c r="F49" s="36">
        <v>194351.00812998327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41.720944538981549</v>
      </c>
      <c r="M49" s="35">
        <v>0</v>
      </c>
      <c r="N49" s="38">
        <f t="shared" si="0"/>
        <v>301243.6280698441</v>
      </c>
      <c r="O49" s="33">
        <v>0</v>
      </c>
      <c r="P49" s="33"/>
    </row>
    <row r="50" spans="1:16" x14ac:dyDescent="0.3">
      <c r="A50" s="9" t="s">
        <v>92</v>
      </c>
      <c r="B50" s="10" t="s">
        <v>93</v>
      </c>
      <c r="C50" s="35">
        <v>453464.85091032455</v>
      </c>
      <c r="D50" s="36">
        <v>0</v>
      </c>
      <c r="E50" s="37">
        <v>236272.0756952551</v>
      </c>
      <c r="F50" s="36">
        <v>217192.77521506944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43027.405400000003</v>
      </c>
      <c r="M50" s="35">
        <v>0</v>
      </c>
      <c r="N50" s="38">
        <f t="shared" si="0"/>
        <v>496492.25631032453</v>
      </c>
      <c r="O50" s="33">
        <v>0</v>
      </c>
      <c r="P50" s="33"/>
    </row>
    <row r="51" spans="1:16" x14ac:dyDescent="0.3">
      <c r="A51" s="9" t="s">
        <v>94</v>
      </c>
      <c r="B51" s="10" t="s">
        <v>95</v>
      </c>
      <c r="C51" s="35">
        <v>238054.32660977484</v>
      </c>
      <c r="D51" s="36">
        <v>0</v>
      </c>
      <c r="E51" s="37">
        <v>178239.06363590917</v>
      </c>
      <c r="F51" s="36">
        <v>59815.262973865676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972.47390063570026</v>
      </c>
      <c r="M51" s="35">
        <v>0</v>
      </c>
      <c r="N51" s="38">
        <f t="shared" si="0"/>
        <v>239026.80051041054</v>
      </c>
      <c r="O51" s="33">
        <v>0</v>
      </c>
      <c r="P51" s="33"/>
    </row>
    <row r="52" spans="1:16" x14ac:dyDescent="0.3">
      <c r="A52" s="9" t="s">
        <v>96</v>
      </c>
      <c r="B52" s="10" t="s">
        <v>97</v>
      </c>
      <c r="C52" s="35">
        <v>39120.890670788067</v>
      </c>
      <c r="D52" s="36">
        <v>0</v>
      </c>
      <c r="E52" s="37">
        <v>10176.945871180322</v>
      </c>
      <c r="F52" s="36">
        <v>28943.944799607747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2217.1695442095915</v>
      </c>
      <c r="M52" s="35">
        <v>0</v>
      </c>
      <c r="N52" s="38">
        <f t="shared" si="0"/>
        <v>41338.060214997662</v>
      </c>
      <c r="O52" s="33">
        <v>0</v>
      </c>
      <c r="P52" s="33"/>
    </row>
    <row r="53" spans="1:16" x14ac:dyDescent="0.3">
      <c r="A53" s="9" t="s">
        <v>98</v>
      </c>
      <c r="B53" s="10" t="s">
        <v>99</v>
      </c>
      <c r="C53" s="35">
        <v>296578.56779662252</v>
      </c>
      <c r="D53" s="36">
        <v>0</v>
      </c>
      <c r="E53" s="37">
        <v>224613.16195451887</v>
      </c>
      <c r="F53" s="36">
        <v>71965.405842103675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296578.56779662252</v>
      </c>
      <c r="O53" s="33">
        <v>0</v>
      </c>
      <c r="P53" s="33"/>
    </row>
    <row r="54" spans="1:16" x14ac:dyDescent="0.3">
      <c r="A54" s="9" t="s">
        <v>100</v>
      </c>
      <c r="B54" s="10" t="s">
        <v>101</v>
      </c>
      <c r="C54" s="35">
        <v>72590.921444856314</v>
      </c>
      <c r="D54" s="36">
        <v>0</v>
      </c>
      <c r="E54" s="37">
        <v>12164.101653086891</v>
      </c>
      <c r="F54" s="36">
        <v>60426.819791769427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72590.921444856314</v>
      </c>
      <c r="O54" s="33">
        <v>0</v>
      </c>
      <c r="P54" s="33"/>
    </row>
    <row r="55" spans="1:16" ht="28.8" x14ac:dyDescent="0.3">
      <c r="A55" s="9" t="s">
        <v>102</v>
      </c>
      <c r="B55" s="34" t="s">
        <v>103</v>
      </c>
      <c r="C55" s="35">
        <v>645367.57382069645</v>
      </c>
      <c r="D55" s="36">
        <v>0</v>
      </c>
      <c r="E55" s="37">
        <v>106771.17330780788</v>
      </c>
      <c r="F55" s="36">
        <v>538596.40051288856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19490.446499999998</v>
      </c>
      <c r="M55" s="35">
        <v>0</v>
      </c>
      <c r="N55" s="38">
        <f t="shared" si="0"/>
        <v>664858.02032069641</v>
      </c>
      <c r="O55" s="33">
        <v>0</v>
      </c>
      <c r="P55" s="33"/>
    </row>
    <row r="56" spans="1:16" x14ac:dyDescent="0.3">
      <c r="A56" s="9" t="s">
        <v>104</v>
      </c>
      <c r="B56" s="10" t="s">
        <v>105</v>
      </c>
      <c r="C56" s="35">
        <v>231071.60943987992</v>
      </c>
      <c r="D56" s="36">
        <v>0</v>
      </c>
      <c r="E56" s="37">
        <v>212336.23598412369</v>
      </c>
      <c r="F56" s="36">
        <v>18735.373455756235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688.83330000000001</v>
      </c>
      <c r="M56" s="35">
        <v>0</v>
      </c>
      <c r="N56" s="38">
        <f t="shared" si="0"/>
        <v>231760.44273987992</v>
      </c>
      <c r="O56" s="33">
        <v>0</v>
      </c>
      <c r="P56" s="33"/>
    </row>
    <row r="57" spans="1:16" ht="57.6" x14ac:dyDescent="0.3">
      <c r="A57" s="9" t="s">
        <v>351</v>
      </c>
      <c r="B57" s="10" t="s">
        <v>352</v>
      </c>
      <c r="C57" s="35">
        <v>521853.21769079793</v>
      </c>
      <c r="D57" s="36">
        <v>19497.539804069998</v>
      </c>
      <c r="E57" s="37">
        <v>346345.6807105206</v>
      </c>
      <c r="F57" s="36">
        <v>156009.99717620737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40.903490417110035</v>
      </c>
      <c r="M57" s="35">
        <v>0</v>
      </c>
      <c r="N57" s="38">
        <f t="shared" si="0"/>
        <v>521894.12118121504</v>
      </c>
      <c r="O57" s="33">
        <v>1.1937117960769683E-10</v>
      </c>
      <c r="P57" s="33"/>
    </row>
    <row r="58" spans="1:16" x14ac:dyDescent="0.3">
      <c r="A58" s="9" t="s">
        <v>106</v>
      </c>
      <c r="B58" s="10" t="s">
        <v>107</v>
      </c>
      <c r="C58" s="35">
        <v>72032.658692712983</v>
      </c>
      <c r="D58" s="36">
        <v>0</v>
      </c>
      <c r="E58" s="37">
        <v>31693.979634112995</v>
      </c>
      <c r="F58" s="36">
        <v>40338.679058599992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22251.828338497591</v>
      </c>
      <c r="M58" s="35">
        <v>0</v>
      </c>
      <c r="N58" s="38">
        <f t="shared" si="0"/>
        <v>94284.487031210578</v>
      </c>
      <c r="O58" s="33">
        <v>0</v>
      </c>
      <c r="P58" s="33"/>
    </row>
    <row r="59" spans="1:16" x14ac:dyDescent="0.3">
      <c r="A59" s="9" t="s">
        <v>108</v>
      </c>
      <c r="B59" s="10" t="s">
        <v>109</v>
      </c>
      <c r="C59" s="35">
        <v>37434.735313847894</v>
      </c>
      <c r="D59" s="36">
        <v>0</v>
      </c>
      <c r="E59" s="37">
        <v>36314.892588901595</v>
      </c>
      <c r="F59" s="36">
        <v>1119.842724946302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72467.164580348908</v>
      </c>
      <c r="M59" s="35">
        <v>0</v>
      </c>
      <c r="N59" s="38">
        <f t="shared" si="0"/>
        <v>109901.8998941968</v>
      </c>
      <c r="O59" s="33">
        <v>0</v>
      </c>
      <c r="P59" s="33"/>
    </row>
    <row r="60" spans="1:16" x14ac:dyDescent="0.3">
      <c r="A60" s="9" t="s">
        <v>110</v>
      </c>
      <c r="B60" s="10" t="s">
        <v>111</v>
      </c>
      <c r="C60" s="35">
        <v>8844.8465546400002</v>
      </c>
      <c r="D60" s="36">
        <v>0</v>
      </c>
      <c r="E60" s="37">
        <v>3857.7862529099998</v>
      </c>
      <c r="F60" s="36">
        <v>4987.06030173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3909.3147987148413</v>
      </c>
      <c r="M60" s="35">
        <v>0</v>
      </c>
      <c r="N60" s="38">
        <f t="shared" si="0"/>
        <v>12754.161353354841</v>
      </c>
      <c r="O60" s="33">
        <v>0</v>
      </c>
      <c r="P60" s="33"/>
    </row>
    <row r="61" spans="1:16" x14ac:dyDescent="0.3">
      <c r="A61" s="9" t="s">
        <v>112</v>
      </c>
      <c r="B61" s="34" t="s">
        <v>113</v>
      </c>
      <c r="C61" s="35">
        <v>2103.7090541303896</v>
      </c>
      <c r="D61" s="36">
        <v>0</v>
      </c>
      <c r="E61" s="37">
        <v>2103.7090541303896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6279.7211431482147</v>
      </c>
      <c r="M61" s="35">
        <v>0</v>
      </c>
      <c r="N61" s="38">
        <f t="shared" si="0"/>
        <v>8383.4301972786052</v>
      </c>
      <c r="O61" s="33">
        <v>0</v>
      </c>
      <c r="P61" s="33"/>
    </row>
    <row r="62" spans="1:16" ht="43.2" x14ac:dyDescent="0.3">
      <c r="A62" s="9" t="s">
        <v>114</v>
      </c>
      <c r="B62" s="34" t="s">
        <v>115</v>
      </c>
      <c r="C62" s="35">
        <v>105583.73820485256</v>
      </c>
      <c r="D62" s="36">
        <v>0</v>
      </c>
      <c r="E62" s="37">
        <v>96179.054044691235</v>
      </c>
      <c r="F62" s="36">
        <v>9404.6841601613341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22513.737350125393</v>
      </c>
      <c r="M62" s="35">
        <v>0</v>
      </c>
      <c r="N62" s="38">
        <f t="shared" si="0"/>
        <v>128097.47555497795</v>
      </c>
      <c r="O62" s="33">
        <v>0</v>
      </c>
      <c r="P62" s="33"/>
    </row>
    <row r="63" spans="1:16" x14ac:dyDescent="0.3">
      <c r="A63" s="9" t="s">
        <v>116</v>
      </c>
      <c r="B63" s="10" t="s">
        <v>117</v>
      </c>
      <c r="C63" s="35">
        <v>421210.60177811934</v>
      </c>
      <c r="D63" s="36">
        <v>0</v>
      </c>
      <c r="E63" s="37">
        <v>235734.78043871195</v>
      </c>
      <c r="F63" s="36">
        <v>185475.82133940741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3054.6473846178237</v>
      </c>
      <c r="M63" s="35">
        <v>0</v>
      </c>
      <c r="N63" s="38">
        <f t="shared" si="0"/>
        <v>424265.24916273716</v>
      </c>
      <c r="O63" s="33">
        <v>0</v>
      </c>
      <c r="P63" s="33"/>
    </row>
    <row r="64" spans="1:16" ht="28.8" x14ac:dyDescent="0.3">
      <c r="A64" s="9" t="s">
        <v>118</v>
      </c>
      <c r="B64" s="10" t="s">
        <v>119</v>
      </c>
      <c r="C64" s="35">
        <v>89432.965267035514</v>
      </c>
      <c r="D64" s="36">
        <v>0</v>
      </c>
      <c r="E64" s="37">
        <v>85895.131349364674</v>
      </c>
      <c r="F64" s="36">
        <v>3537.8339176708432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34923.494838629224</v>
      </c>
      <c r="M64" s="35">
        <v>0</v>
      </c>
      <c r="N64" s="38">
        <f t="shared" si="0"/>
        <v>124356.46010566474</v>
      </c>
      <c r="O64" s="33">
        <v>0</v>
      </c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>
        <v>0</v>
      </c>
      <c r="P65" s="33"/>
    </row>
    <row r="66" spans="1:16" ht="43.2" x14ac:dyDescent="0.3">
      <c r="A66" s="9" t="s">
        <v>304</v>
      </c>
      <c r="B66" s="10" t="s">
        <v>281</v>
      </c>
      <c r="C66" s="35">
        <v>285307.83280439896</v>
      </c>
      <c r="D66" s="36">
        <v>0</v>
      </c>
      <c r="E66" s="37">
        <v>61767.863483130772</v>
      </c>
      <c r="F66" s="36">
        <v>223539.96932126817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285307.83280439896</v>
      </c>
      <c r="O66" s="33">
        <v>0</v>
      </c>
      <c r="P66" s="33"/>
    </row>
    <row r="67" spans="1:16" ht="28.8" x14ac:dyDescent="0.3">
      <c r="A67" s="9" t="s">
        <v>353</v>
      </c>
      <c r="B67" s="10" t="s">
        <v>354</v>
      </c>
      <c r="C67" s="35">
        <v>577584.54079126031</v>
      </c>
      <c r="D67" s="36">
        <v>0</v>
      </c>
      <c r="E67" s="37">
        <v>183307.8384097793</v>
      </c>
      <c r="F67" s="36">
        <v>394276.70238148107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91.555499999999995</v>
      </c>
      <c r="M67" s="35">
        <v>0</v>
      </c>
      <c r="N67" s="38">
        <f t="shared" si="0"/>
        <v>577676.09629126033</v>
      </c>
      <c r="O67" s="33">
        <v>0</v>
      </c>
      <c r="P67" s="33"/>
    </row>
    <row r="68" spans="1:16" ht="28.8" x14ac:dyDescent="0.3">
      <c r="A68" s="9" t="s">
        <v>120</v>
      </c>
      <c r="B68" s="10" t="s">
        <v>122</v>
      </c>
      <c r="C68" s="35">
        <v>182869.00156908605</v>
      </c>
      <c r="D68" s="36">
        <v>0</v>
      </c>
      <c r="E68" s="37">
        <v>22721.38879363826</v>
      </c>
      <c r="F68" s="36">
        <v>160147.61277544778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182869.00156908605</v>
      </c>
      <c r="O68" s="33">
        <v>0</v>
      </c>
      <c r="P68" s="33"/>
    </row>
    <row r="69" spans="1:16" ht="28.8" x14ac:dyDescent="0.3">
      <c r="A69" s="9" t="s">
        <v>121</v>
      </c>
      <c r="B69" s="10" t="s">
        <v>124</v>
      </c>
      <c r="C69" s="35">
        <v>184628.69454714935</v>
      </c>
      <c r="D69" s="36">
        <v>0</v>
      </c>
      <c r="E69" s="37">
        <v>152694.99334998641</v>
      </c>
      <c r="F69" s="36">
        <v>31933.701197162947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13222.252399999999</v>
      </c>
      <c r="M69" s="35">
        <v>0</v>
      </c>
      <c r="N69" s="38">
        <f t="shared" si="0"/>
        <v>197850.94694714935</v>
      </c>
      <c r="O69" s="33">
        <v>0</v>
      </c>
      <c r="P69" s="33"/>
    </row>
    <row r="70" spans="1:16" ht="28.8" x14ac:dyDescent="0.3">
      <c r="A70" s="9" t="s">
        <v>123</v>
      </c>
      <c r="B70" s="10" t="s">
        <v>282</v>
      </c>
      <c r="C70" s="35">
        <v>7802.3342552372342</v>
      </c>
      <c r="D70" s="36">
        <v>0</v>
      </c>
      <c r="E70" s="37">
        <v>5521.0004671272345</v>
      </c>
      <c r="F70" s="36">
        <v>2281.3337881100001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7802.3342552372342</v>
      </c>
      <c r="O70" s="33">
        <v>0</v>
      </c>
      <c r="P70" s="33"/>
    </row>
    <row r="71" spans="1:16" ht="28.8" x14ac:dyDescent="0.3">
      <c r="A71" s="9" t="s">
        <v>305</v>
      </c>
      <c r="B71" s="10" t="s">
        <v>126</v>
      </c>
      <c r="C71" s="35">
        <v>187787.56182803874</v>
      </c>
      <c r="D71" s="36">
        <v>0</v>
      </c>
      <c r="E71" s="37">
        <v>155410.20310245539</v>
      </c>
      <c r="F71" s="36">
        <v>32377.358725583363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187787.56182803874</v>
      </c>
      <c r="O71" s="33">
        <v>0</v>
      </c>
      <c r="P71" s="33"/>
    </row>
    <row r="72" spans="1:16" x14ac:dyDescent="0.3">
      <c r="A72" s="9" t="s">
        <v>125</v>
      </c>
      <c r="B72" s="10" t="s">
        <v>127</v>
      </c>
      <c r="C72" s="35">
        <v>188835.78114326898</v>
      </c>
      <c r="D72" s="36">
        <v>0</v>
      </c>
      <c r="E72" s="37">
        <v>7300.0367456413987</v>
      </c>
      <c r="F72" s="36">
        <v>181535.74439762757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1562.5686000000001</v>
      </c>
      <c r="M72" s="35">
        <v>0</v>
      </c>
      <c r="N72" s="38">
        <f t="shared" si="0"/>
        <v>190398.34974326898</v>
      </c>
      <c r="O72" s="33">
        <v>0</v>
      </c>
      <c r="P72" s="33"/>
    </row>
    <row r="73" spans="1:16" x14ac:dyDescent="0.3">
      <c r="A73" s="9" t="s">
        <v>306</v>
      </c>
      <c r="B73" s="10" t="s">
        <v>129</v>
      </c>
      <c r="C73" s="35">
        <v>79818.612239193113</v>
      </c>
      <c r="D73" s="36">
        <v>0</v>
      </c>
      <c r="E73" s="37">
        <v>8875.4327628170358</v>
      </c>
      <c r="F73" s="36">
        <v>70943.179476376084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0"/>
        <v>79818.612239193113</v>
      </c>
      <c r="O73" s="33">
        <v>0</v>
      </c>
      <c r="P73" s="33"/>
    </row>
    <row r="74" spans="1:16" ht="28.8" x14ac:dyDescent="0.3">
      <c r="A74" s="9" t="s">
        <v>128</v>
      </c>
      <c r="B74" s="10" t="s">
        <v>131</v>
      </c>
      <c r="C74" s="35">
        <v>45078.441233381549</v>
      </c>
      <c r="D74" s="36">
        <v>0</v>
      </c>
      <c r="E74" s="37">
        <v>33849.782445463214</v>
      </c>
      <c r="F74" s="36">
        <v>11228.658787918335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2773.3966323166451</v>
      </c>
      <c r="M74" s="35">
        <v>0</v>
      </c>
      <c r="N74" s="38">
        <f t="shared" si="0"/>
        <v>47851.837865698195</v>
      </c>
      <c r="O74" s="33">
        <v>0</v>
      </c>
      <c r="P74" s="33"/>
    </row>
    <row r="75" spans="1:16" ht="28.8" x14ac:dyDescent="0.3">
      <c r="A75" s="9" t="s">
        <v>130</v>
      </c>
      <c r="B75" s="10" t="s">
        <v>133</v>
      </c>
      <c r="C75" s="35">
        <v>359758.28822789714</v>
      </c>
      <c r="D75" s="36">
        <v>0</v>
      </c>
      <c r="E75" s="37">
        <v>145048.93282938146</v>
      </c>
      <c r="F75" s="36">
        <v>214709.35539851565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391.75216656545342</v>
      </c>
      <c r="M75" s="35">
        <v>0</v>
      </c>
      <c r="N75" s="38">
        <f t="shared" ref="N75:N137" si="1">+C75+G75+K75+L75+M75</f>
        <v>360150.04039446259</v>
      </c>
      <c r="O75" s="33">
        <v>0</v>
      </c>
      <c r="P75" s="33"/>
    </row>
    <row r="76" spans="1:16" x14ac:dyDescent="0.3">
      <c r="A76" s="9" t="s">
        <v>132</v>
      </c>
      <c r="B76" s="10" t="s">
        <v>135</v>
      </c>
      <c r="C76" s="35">
        <v>416982.23738510272</v>
      </c>
      <c r="D76" s="36">
        <v>0</v>
      </c>
      <c r="E76" s="37">
        <v>43867.116581324553</v>
      </c>
      <c r="F76" s="36">
        <v>373115.12080377818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"/>
        <v>416982.23738510272</v>
      </c>
      <c r="O76" s="33">
        <v>0</v>
      </c>
      <c r="P76" s="33"/>
    </row>
    <row r="77" spans="1:16" ht="28.8" x14ac:dyDescent="0.3">
      <c r="A77" s="9" t="s">
        <v>134</v>
      </c>
      <c r="B77" s="10" t="s">
        <v>137</v>
      </c>
      <c r="C77" s="35">
        <v>282911.92478124821</v>
      </c>
      <c r="D77" s="36">
        <v>0</v>
      </c>
      <c r="E77" s="37">
        <v>218139.61883071458</v>
      </c>
      <c r="F77" s="36">
        <v>64772.305950533613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19707.906985294328</v>
      </c>
      <c r="M77" s="35">
        <v>0</v>
      </c>
      <c r="N77" s="38">
        <f t="shared" si="1"/>
        <v>302619.83176654251</v>
      </c>
      <c r="O77" s="33">
        <v>0</v>
      </c>
      <c r="P77" s="33"/>
    </row>
    <row r="78" spans="1:16" ht="28.8" x14ac:dyDescent="0.3">
      <c r="A78" s="9" t="s">
        <v>136</v>
      </c>
      <c r="B78" s="10" t="s">
        <v>139</v>
      </c>
      <c r="C78" s="35">
        <v>162409.08727995004</v>
      </c>
      <c r="D78" s="36">
        <v>0</v>
      </c>
      <c r="E78" s="37">
        <v>5702.2006818765358</v>
      </c>
      <c r="F78" s="36">
        <v>156706.8865980735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162409.08727995004</v>
      </c>
      <c r="O78" s="33">
        <v>0</v>
      </c>
      <c r="P78" s="33"/>
    </row>
    <row r="79" spans="1:16" x14ac:dyDescent="0.3">
      <c r="A79" s="9" t="s">
        <v>138</v>
      </c>
      <c r="B79" s="10" t="s">
        <v>141</v>
      </c>
      <c r="C79" s="35">
        <v>78272.796292109997</v>
      </c>
      <c r="D79" s="36">
        <v>0</v>
      </c>
      <c r="E79" s="37">
        <v>6136.5882346400003</v>
      </c>
      <c r="F79" s="36">
        <v>72136.208057469994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78272.796292109997</v>
      </c>
      <c r="O79" s="33">
        <v>0</v>
      </c>
      <c r="P79" s="33"/>
    </row>
    <row r="80" spans="1:16" x14ac:dyDescent="0.3">
      <c r="A80" s="9" t="s">
        <v>140</v>
      </c>
      <c r="B80" s="10" t="s">
        <v>142</v>
      </c>
      <c r="C80" s="35">
        <v>392747.2272084771</v>
      </c>
      <c r="D80" s="36">
        <v>0</v>
      </c>
      <c r="E80" s="37">
        <v>45613.783177632315</v>
      </c>
      <c r="F80" s="36">
        <v>347133.44403084478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392747.2272084771</v>
      </c>
      <c r="O80" s="33">
        <v>0</v>
      </c>
      <c r="P80" s="33"/>
    </row>
    <row r="81" spans="1:16" ht="43.2" x14ac:dyDescent="0.3">
      <c r="A81" s="9" t="s">
        <v>355</v>
      </c>
      <c r="B81" s="10" t="s">
        <v>356</v>
      </c>
      <c r="C81" s="35">
        <v>21309.781337010001</v>
      </c>
      <c r="D81" s="36">
        <v>0</v>
      </c>
      <c r="E81" s="37">
        <v>12240.600348400001</v>
      </c>
      <c r="F81" s="36">
        <v>9069.18098861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21309.781337010001</v>
      </c>
      <c r="O81" s="33">
        <v>0</v>
      </c>
      <c r="P81" s="33"/>
    </row>
    <row r="82" spans="1:16" x14ac:dyDescent="0.3">
      <c r="A82" s="9" t="s">
        <v>307</v>
      </c>
      <c r="B82" s="10" t="s">
        <v>144</v>
      </c>
      <c r="C82" s="35">
        <v>114123.38414558809</v>
      </c>
      <c r="D82" s="36">
        <v>0</v>
      </c>
      <c r="E82" s="37">
        <v>111207.05563012727</v>
      </c>
      <c r="F82" s="36">
        <v>2916.328515460817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67224.448644786971</v>
      </c>
      <c r="M82" s="35">
        <v>0</v>
      </c>
      <c r="N82" s="38">
        <f t="shared" si="1"/>
        <v>181347.83279037505</v>
      </c>
      <c r="O82" s="33">
        <v>0</v>
      </c>
      <c r="P82" s="33"/>
    </row>
    <row r="83" spans="1:16" x14ac:dyDescent="0.3">
      <c r="A83" s="9" t="s">
        <v>143</v>
      </c>
      <c r="B83" s="10" t="s">
        <v>146</v>
      </c>
      <c r="C83" s="35">
        <v>3413686.0716679301</v>
      </c>
      <c r="D83" s="36">
        <v>0</v>
      </c>
      <c r="E83" s="37">
        <v>28537.387966769998</v>
      </c>
      <c r="F83" s="36">
        <v>3385148.6837011599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3413686.0716679301</v>
      </c>
      <c r="O83" s="33">
        <v>0</v>
      </c>
      <c r="P83" s="33"/>
    </row>
    <row r="84" spans="1:16" x14ac:dyDescent="0.3">
      <c r="A84" s="9" t="s">
        <v>145</v>
      </c>
      <c r="B84" s="10" t="s">
        <v>148</v>
      </c>
      <c r="C84" s="35">
        <v>76149.817708460017</v>
      </c>
      <c r="D84" s="36">
        <v>0</v>
      </c>
      <c r="E84" s="37">
        <v>62055.373583910012</v>
      </c>
      <c r="F84" s="36">
        <v>14094.444124550002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86901.083800000008</v>
      </c>
      <c r="M84" s="35">
        <v>0</v>
      </c>
      <c r="N84" s="38">
        <f t="shared" si="1"/>
        <v>163050.90150846003</v>
      </c>
      <c r="O84" s="33">
        <v>0</v>
      </c>
      <c r="P84" s="33"/>
    </row>
    <row r="85" spans="1:16" x14ac:dyDescent="0.3">
      <c r="A85" s="9" t="s">
        <v>147</v>
      </c>
      <c r="B85" s="10" t="s">
        <v>150</v>
      </c>
      <c r="C85" s="35">
        <v>299745.91782115365</v>
      </c>
      <c r="D85" s="36">
        <v>0</v>
      </c>
      <c r="E85" s="37">
        <v>270639.01237888983</v>
      </c>
      <c r="F85" s="36">
        <v>29106.905442263796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22837.669000000002</v>
      </c>
      <c r="M85" s="35">
        <v>0</v>
      </c>
      <c r="N85" s="38">
        <f t="shared" si="1"/>
        <v>322583.58682115364</v>
      </c>
      <c r="O85" s="33">
        <v>0</v>
      </c>
      <c r="P85" s="33"/>
    </row>
    <row r="86" spans="1:16" x14ac:dyDescent="0.3">
      <c r="A86" s="9" t="s">
        <v>149</v>
      </c>
      <c r="B86" s="10" t="s">
        <v>152</v>
      </c>
      <c r="C86" s="35">
        <v>1021069.1478507924</v>
      </c>
      <c r="D86" s="36">
        <v>735125.62039833423</v>
      </c>
      <c r="E86" s="37">
        <v>236542.61389151265</v>
      </c>
      <c r="F86" s="36">
        <v>49400.913560945497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2087.0472</v>
      </c>
      <c r="M86" s="35">
        <v>0</v>
      </c>
      <c r="N86" s="38">
        <f t="shared" si="1"/>
        <v>1023156.1950507924</v>
      </c>
      <c r="O86" s="33">
        <v>0</v>
      </c>
      <c r="P86" s="33"/>
    </row>
    <row r="87" spans="1:16" x14ac:dyDescent="0.3">
      <c r="A87" s="9" t="s">
        <v>151</v>
      </c>
      <c r="B87" s="10" t="s">
        <v>283</v>
      </c>
      <c r="C87" s="35">
        <v>215835.53559103637</v>
      </c>
      <c r="D87" s="36">
        <v>136650.34334787668</v>
      </c>
      <c r="E87" s="37">
        <v>79180.032343159706</v>
      </c>
      <c r="F87" s="36">
        <v>5.1599000000000004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"/>
        <v>215835.53559103637</v>
      </c>
      <c r="O87" s="33">
        <v>0</v>
      </c>
      <c r="P87" s="33"/>
    </row>
    <row r="88" spans="1:16" x14ac:dyDescent="0.3">
      <c r="A88" s="9" t="s">
        <v>153</v>
      </c>
      <c r="B88" s="10" t="s">
        <v>284</v>
      </c>
      <c r="C88" s="35">
        <v>47364.697126073377</v>
      </c>
      <c r="D88" s="36">
        <v>44150.325326073376</v>
      </c>
      <c r="E88" s="37">
        <v>3214.3717999999999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30259.945426309092</v>
      </c>
      <c r="M88" s="35">
        <v>0</v>
      </c>
      <c r="N88" s="38">
        <f t="shared" si="1"/>
        <v>77624.642552382473</v>
      </c>
      <c r="O88" s="33">
        <v>0</v>
      </c>
      <c r="P88" s="33"/>
    </row>
    <row r="89" spans="1:16" x14ac:dyDescent="0.3">
      <c r="A89" s="9" t="s">
        <v>154</v>
      </c>
      <c r="B89" s="10" t="s">
        <v>285</v>
      </c>
      <c r="C89" s="35">
        <v>228841.78788399845</v>
      </c>
      <c r="D89" s="36">
        <v>203.50192667044539</v>
      </c>
      <c r="E89" s="37">
        <v>179808.0738553142</v>
      </c>
      <c r="F89" s="36">
        <v>48830.212102013815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4726.2528000000002</v>
      </c>
      <c r="M89" s="35">
        <v>0</v>
      </c>
      <c r="N89" s="38">
        <f t="shared" si="1"/>
        <v>233568.04068399844</v>
      </c>
      <c r="O89" s="33">
        <v>0</v>
      </c>
      <c r="P89" s="33"/>
    </row>
    <row r="90" spans="1:16" x14ac:dyDescent="0.3">
      <c r="A90" s="9" t="s">
        <v>155</v>
      </c>
      <c r="B90" s="10" t="s">
        <v>286</v>
      </c>
      <c r="C90" s="35">
        <v>1070296.9602303051</v>
      </c>
      <c r="D90" s="36">
        <v>0</v>
      </c>
      <c r="E90" s="37">
        <v>1070296.9602303051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190427.16819999999</v>
      </c>
      <c r="M90" s="35">
        <v>0</v>
      </c>
      <c r="N90" s="38">
        <f t="shared" si="1"/>
        <v>1260724.128430305</v>
      </c>
      <c r="O90" s="33">
        <v>0</v>
      </c>
      <c r="P90" s="33"/>
    </row>
    <row r="91" spans="1:16" x14ac:dyDescent="0.3">
      <c r="A91" s="9" t="s">
        <v>156</v>
      </c>
      <c r="B91" s="10" t="s">
        <v>287</v>
      </c>
      <c r="C91" s="35">
        <v>1205895.8588659291</v>
      </c>
      <c r="D91" s="36">
        <v>0</v>
      </c>
      <c r="E91" s="37">
        <v>1205895.8588659291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90964.1204</v>
      </c>
      <c r="M91" s="35">
        <v>0</v>
      </c>
      <c r="N91" s="38">
        <f t="shared" si="1"/>
        <v>1296859.979265929</v>
      </c>
      <c r="O91" s="33">
        <v>0</v>
      </c>
      <c r="P91" s="33"/>
    </row>
    <row r="92" spans="1:16" x14ac:dyDescent="0.3">
      <c r="A92" s="9" t="s">
        <v>158</v>
      </c>
      <c r="B92" s="10" t="s">
        <v>157</v>
      </c>
      <c r="C92" s="35">
        <v>408618.66966847522</v>
      </c>
      <c r="D92" s="36">
        <v>0</v>
      </c>
      <c r="E92" s="37">
        <v>408618.66966847522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408618.66966847522</v>
      </c>
      <c r="O92" s="33">
        <v>0</v>
      </c>
      <c r="P92" s="33"/>
    </row>
    <row r="93" spans="1:16" ht="28.8" x14ac:dyDescent="0.3">
      <c r="A93" s="9" t="s">
        <v>308</v>
      </c>
      <c r="B93" s="10" t="s">
        <v>159</v>
      </c>
      <c r="C93" s="35">
        <v>211368.284643249</v>
      </c>
      <c r="D93" s="36">
        <v>0</v>
      </c>
      <c r="E93" s="37">
        <v>150187.33865431164</v>
      </c>
      <c r="F93" s="36">
        <v>61180.945988937383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211368.284643249</v>
      </c>
      <c r="O93" s="33">
        <v>0</v>
      </c>
      <c r="P93" s="33"/>
    </row>
    <row r="94" spans="1:16" x14ac:dyDescent="0.3">
      <c r="A94" s="9" t="s">
        <v>161</v>
      </c>
      <c r="B94" s="10" t="s">
        <v>160</v>
      </c>
      <c r="C94" s="35">
        <v>1053850.1545795528</v>
      </c>
      <c r="D94" s="36">
        <v>0</v>
      </c>
      <c r="E94" s="37">
        <v>988116.05967955291</v>
      </c>
      <c r="F94" s="36">
        <v>65734.094900000011</v>
      </c>
      <c r="G94" s="35">
        <v>0</v>
      </c>
      <c r="H94" s="36">
        <v>0</v>
      </c>
      <c r="I94" s="37">
        <v>0</v>
      </c>
      <c r="J94" s="36">
        <v>0</v>
      </c>
      <c r="K94" s="35">
        <v>5805.9906298292581</v>
      </c>
      <c r="L94" s="35">
        <v>185027.68420000002</v>
      </c>
      <c r="M94" s="35">
        <v>0</v>
      </c>
      <c r="N94" s="38">
        <f t="shared" si="1"/>
        <v>1244683.8294093821</v>
      </c>
      <c r="O94" s="33">
        <v>0</v>
      </c>
      <c r="P94" s="33"/>
    </row>
    <row r="95" spans="1:16" x14ac:dyDescent="0.3">
      <c r="A95" s="9" t="s">
        <v>163</v>
      </c>
      <c r="B95" s="10" t="s">
        <v>162</v>
      </c>
      <c r="C95" s="35">
        <v>4443044.176925567</v>
      </c>
      <c r="D95" s="36">
        <v>178735.85524700009</v>
      </c>
      <c r="E95" s="37">
        <v>2527990.0899265432</v>
      </c>
      <c r="F95" s="36">
        <v>1736318.2317520238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701089.48529999994</v>
      </c>
      <c r="M95" s="35">
        <v>0</v>
      </c>
      <c r="N95" s="38">
        <f t="shared" si="1"/>
        <v>5144133.6622255668</v>
      </c>
      <c r="O95" s="33">
        <v>0</v>
      </c>
      <c r="P95" s="33"/>
    </row>
    <row r="96" spans="1:16" x14ac:dyDescent="0.3">
      <c r="A96" s="9" t="s">
        <v>165</v>
      </c>
      <c r="B96" s="10" t="s">
        <v>164</v>
      </c>
      <c r="C96" s="35">
        <v>207658.70345944568</v>
      </c>
      <c r="D96" s="36">
        <v>0</v>
      </c>
      <c r="E96" s="37">
        <v>206616.04655944568</v>
      </c>
      <c r="F96" s="36">
        <v>1042.6569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428997.81620249752</v>
      </c>
      <c r="M96" s="35">
        <v>0</v>
      </c>
      <c r="N96" s="38">
        <f t="shared" si="1"/>
        <v>636656.5196619432</v>
      </c>
      <c r="O96" s="33">
        <v>0</v>
      </c>
      <c r="P96" s="33"/>
    </row>
    <row r="97" spans="1:16" x14ac:dyDescent="0.3">
      <c r="A97" s="9" t="s">
        <v>168</v>
      </c>
      <c r="B97" s="10" t="s">
        <v>167</v>
      </c>
      <c r="C97" s="35">
        <v>368826.3961566583</v>
      </c>
      <c r="D97" s="36">
        <v>0</v>
      </c>
      <c r="E97" s="37">
        <v>368826.3961566583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83265.767599611718</v>
      </c>
      <c r="M97" s="35">
        <v>0</v>
      </c>
      <c r="N97" s="38">
        <f t="shared" si="1"/>
        <v>452092.16375627002</v>
      </c>
      <c r="O97" s="33">
        <v>0</v>
      </c>
      <c r="P97" s="33"/>
    </row>
    <row r="98" spans="1:16" x14ac:dyDescent="0.3">
      <c r="A98" s="9" t="s">
        <v>170</v>
      </c>
      <c r="B98" s="10" t="s">
        <v>169</v>
      </c>
      <c r="C98" s="35">
        <v>251.03020000000001</v>
      </c>
      <c r="D98" s="36">
        <v>0</v>
      </c>
      <c r="E98" s="37">
        <v>251.03020000000001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549386.37023344846</v>
      </c>
      <c r="M98" s="35">
        <v>0</v>
      </c>
      <c r="N98" s="38">
        <f t="shared" si="1"/>
        <v>549637.40043344849</v>
      </c>
      <c r="O98" s="33">
        <v>0</v>
      </c>
      <c r="P98" s="33"/>
    </row>
    <row r="99" spans="1:16" x14ac:dyDescent="0.3">
      <c r="A99" s="9" t="s">
        <v>171</v>
      </c>
      <c r="B99" s="10" t="s">
        <v>288</v>
      </c>
      <c r="C99" s="35">
        <v>529400.4650380786</v>
      </c>
      <c r="D99" s="36">
        <v>0</v>
      </c>
      <c r="E99" s="37">
        <v>481717.79600284604</v>
      </c>
      <c r="F99" s="36">
        <v>47682.669035232509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308641.78448018542</v>
      </c>
      <c r="M99" s="35">
        <v>0</v>
      </c>
      <c r="N99" s="38">
        <f t="shared" si="1"/>
        <v>838042.24951826409</v>
      </c>
      <c r="O99" s="33">
        <v>0</v>
      </c>
      <c r="P99" s="33"/>
    </row>
    <row r="100" spans="1:16" x14ac:dyDescent="0.3">
      <c r="A100" s="9" t="s">
        <v>173</v>
      </c>
      <c r="B100" s="10" t="s">
        <v>289</v>
      </c>
      <c r="C100" s="35">
        <v>80949.312324992061</v>
      </c>
      <c r="D100" s="36">
        <v>0</v>
      </c>
      <c r="E100" s="37">
        <v>22844.652058412437</v>
      </c>
      <c r="F100" s="36">
        <v>58104.660266579616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1893.461</v>
      </c>
      <c r="M100" s="35">
        <v>0</v>
      </c>
      <c r="N100" s="38">
        <f t="shared" si="1"/>
        <v>82842.773324992057</v>
      </c>
      <c r="O100" s="33">
        <v>0</v>
      </c>
      <c r="P100" s="33"/>
    </row>
    <row r="101" spans="1:16" x14ac:dyDescent="0.3">
      <c r="A101" s="9" t="s">
        <v>174</v>
      </c>
      <c r="B101" s="10" t="s">
        <v>172</v>
      </c>
      <c r="C101" s="35">
        <v>96247.339632145013</v>
      </c>
      <c r="D101" s="36">
        <v>986.10407300000008</v>
      </c>
      <c r="E101" s="37">
        <v>60240.612055055011</v>
      </c>
      <c r="F101" s="36">
        <v>35020.623504090006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"/>
        <v>96247.339632145013</v>
      </c>
      <c r="O101" s="33">
        <v>0</v>
      </c>
      <c r="P101" s="33"/>
    </row>
    <row r="102" spans="1:16" x14ac:dyDescent="0.3">
      <c r="A102" s="9" t="s">
        <v>175</v>
      </c>
      <c r="B102" s="10" t="s">
        <v>290</v>
      </c>
      <c r="C102" s="35">
        <v>477380.508333612</v>
      </c>
      <c r="D102" s="36">
        <v>20611.46428221</v>
      </c>
      <c r="E102" s="37">
        <v>224358.23262030433</v>
      </c>
      <c r="F102" s="36">
        <v>232410.81143109765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8153.1610000000001</v>
      </c>
      <c r="M102" s="35">
        <v>0</v>
      </c>
      <c r="N102" s="38">
        <f t="shared" si="1"/>
        <v>485533.66933361202</v>
      </c>
      <c r="O102" s="33">
        <v>0</v>
      </c>
      <c r="P102" s="33"/>
    </row>
    <row r="103" spans="1:16" x14ac:dyDescent="0.3">
      <c r="A103" s="9" t="s">
        <v>177</v>
      </c>
      <c r="B103" s="10" t="s">
        <v>176</v>
      </c>
      <c r="C103" s="35">
        <v>246478.31342868618</v>
      </c>
      <c r="D103" s="36">
        <v>27469.46375801001</v>
      </c>
      <c r="E103" s="37">
        <v>74529.764580086194</v>
      </c>
      <c r="F103" s="36">
        <v>144479.08509058997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44076.578177605617</v>
      </c>
      <c r="M103" s="35">
        <v>0</v>
      </c>
      <c r="N103" s="38">
        <f t="shared" si="1"/>
        <v>290554.89160629181</v>
      </c>
      <c r="O103" s="33">
        <v>0</v>
      </c>
      <c r="P103" s="33"/>
    </row>
    <row r="104" spans="1:16" x14ac:dyDescent="0.3">
      <c r="A104" s="9" t="s">
        <v>179</v>
      </c>
      <c r="B104" s="10" t="s">
        <v>178</v>
      </c>
      <c r="C104" s="35">
        <v>635415.90926456149</v>
      </c>
      <c r="D104" s="36">
        <v>0</v>
      </c>
      <c r="E104" s="37">
        <v>361498.26983283908</v>
      </c>
      <c r="F104" s="36">
        <v>273917.63943172246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18794.0147</v>
      </c>
      <c r="M104" s="35">
        <v>0</v>
      </c>
      <c r="N104" s="38">
        <f t="shared" si="1"/>
        <v>654209.92396456143</v>
      </c>
      <c r="O104" s="33">
        <v>0</v>
      </c>
      <c r="P104" s="33"/>
    </row>
    <row r="105" spans="1:16" x14ac:dyDescent="0.3">
      <c r="A105" s="9" t="s">
        <v>181</v>
      </c>
      <c r="B105" s="10" t="s">
        <v>180</v>
      </c>
      <c r="C105" s="35">
        <v>886493.49405564182</v>
      </c>
      <c r="D105" s="36">
        <v>0</v>
      </c>
      <c r="E105" s="37">
        <v>752391.10773449473</v>
      </c>
      <c r="F105" s="36">
        <v>134102.38632114712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566768.17919851979</v>
      </c>
      <c r="M105" s="35">
        <v>0</v>
      </c>
      <c r="N105" s="38">
        <f t="shared" si="1"/>
        <v>1453261.6732541616</v>
      </c>
      <c r="O105" s="33">
        <v>0</v>
      </c>
      <c r="P105" s="33"/>
    </row>
    <row r="106" spans="1:16" ht="43.2" x14ac:dyDescent="0.3">
      <c r="A106" s="9" t="s">
        <v>183</v>
      </c>
      <c r="B106" s="10" t="s">
        <v>182</v>
      </c>
      <c r="C106" s="35">
        <v>102974.86016149001</v>
      </c>
      <c r="D106" s="36">
        <v>0</v>
      </c>
      <c r="E106" s="37">
        <v>72545.91673728</v>
      </c>
      <c r="F106" s="36">
        <v>30428.943424210003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599.40329999999994</v>
      </c>
      <c r="M106" s="35">
        <v>0</v>
      </c>
      <c r="N106" s="38">
        <f t="shared" si="1"/>
        <v>103574.26346149002</v>
      </c>
      <c r="O106" s="33">
        <v>0</v>
      </c>
      <c r="P106" s="33"/>
    </row>
    <row r="107" spans="1:16" x14ac:dyDescent="0.3">
      <c r="A107" s="9" t="s">
        <v>185</v>
      </c>
      <c r="B107" s="10" t="s">
        <v>184</v>
      </c>
      <c r="C107" s="35">
        <v>1149648.575272108</v>
      </c>
      <c r="D107" s="36">
        <v>519592.87318559136</v>
      </c>
      <c r="E107" s="37">
        <v>219569.93863961624</v>
      </c>
      <c r="F107" s="36">
        <v>410485.7634469003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"/>
        <v>1149648.575272108</v>
      </c>
      <c r="O107" s="33">
        <v>0</v>
      </c>
      <c r="P107" s="33"/>
    </row>
    <row r="108" spans="1:16" ht="28.8" x14ac:dyDescent="0.3">
      <c r="A108" s="9" t="s">
        <v>187</v>
      </c>
      <c r="B108" s="10" t="s">
        <v>186</v>
      </c>
      <c r="C108" s="35">
        <v>1374769.6885132778</v>
      </c>
      <c r="D108" s="36">
        <v>3380.614591</v>
      </c>
      <c r="E108" s="37">
        <v>593811.54696479649</v>
      </c>
      <c r="F108" s="36">
        <v>777577.52695748128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166289.99789999999</v>
      </c>
      <c r="M108" s="35">
        <v>0</v>
      </c>
      <c r="N108" s="38">
        <f t="shared" si="1"/>
        <v>1541059.6864132779</v>
      </c>
      <c r="O108" s="33">
        <v>0</v>
      </c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62111.48933750204</v>
      </c>
      <c r="H109" s="36">
        <v>62111.48933750204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"/>
        <v>62111.48933750204</v>
      </c>
      <c r="O109" s="33">
        <v>0</v>
      </c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2277796.3820291967</v>
      </c>
      <c r="H110" s="36">
        <v>886756.54663993523</v>
      </c>
      <c r="I110" s="37">
        <v>504068.11360839801</v>
      </c>
      <c r="J110" s="36">
        <v>886971.72178086336</v>
      </c>
      <c r="K110" s="35">
        <v>0</v>
      </c>
      <c r="L110" s="35">
        <v>0</v>
      </c>
      <c r="M110" s="35">
        <v>0</v>
      </c>
      <c r="N110" s="38">
        <f t="shared" si="1"/>
        <v>2277796.3820291967</v>
      </c>
      <c r="O110" s="33">
        <v>0</v>
      </c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402666.8777371113</v>
      </c>
      <c r="H111" s="36">
        <v>4144.0421211385337</v>
      </c>
      <c r="I111" s="37">
        <v>183683.18627930738</v>
      </c>
      <c r="J111" s="36">
        <v>214839.64933666546</v>
      </c>
      <c r="K111" s="35">
        <v>0</v>
      </c>
      <c r="L111" s="35">
        <v>0</v>
      </c>
      <c r="M111" s="35">
        <v>1365.3550366964369</v>
      </c>
      <c r="N111" s="38">
        <f t="shared" si="1"/>
        <v>404032.23277380771</v>
      </c>
      <c r="O111" s="33">
        <v>0</v>
      </c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548857.39554121322</v>
      </c>
      <c r="H112" s="36">
        <v>372095.96108230407</v>
      </c>
      <c r="I112" s="37">
        <v>13830.990956020725</v>
      </c>
      <c r="J112" s="36">
        <v>162930.44350288846</v>
      </c>
      <c r="K112" s="35">
        <v>0</v>
      </c>
      <c r="L112" s="35">
        <v>0</v>
      </c>
      <c r="M112" s="35">
        <v>0</v>
      </c>
      <c r="N112" s="38">
        <f t="shared" si="1"/>
        <v>548857.39554121322</v>
      </c>
      <c r="O112" s="33">
        <v>0</v>
      </c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322974.6605316691</v>
      </c>
      <c r="H113" s="36">
        <v>158949.73132882908</v>
      </c>
      <c r="I113" s="37">
        <v>92319.531909840007</v>
      </c>
      <c r="J113" s="36">
        <v>71705.397292999987</v>
      </c>
      <c r="K113" s="35">
        <v>0</v>
      </c>
      <c r="L113" s="35">
        <v>26504.52</v>
      </c>
      <c r="M113" s="35">
        <v>0</v>
      </c>
      <c r="N113" s="38">
        <f t="shared" si="1"/>
        <v>349479.18053166912</v>
      </c>
      <c r="O113" s="33">
        <v>0</v>
      </c>
      <c r="P113" s="33"/>
    </row>
    <row r="114" spans="1:16" x14ac:dyDescent="0.3">
      <c r="A114" s="9" t="s">
        <v>310</v>
      </c>
      <c r="B114" s="10" t="s">
        <v>293</v>
      </c>
      <c r="C114" s="35">
        <v>743515.69675363193</v>
      </c>
      <c r="D114" s="36">
        <v>17574.233130280001</v>
      </c>
      <c r="E114" s="37">
        <v>590601.38467081194</v>
      </c>
      <c r="F114" s="36">
        <v>135340.07895253997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760156.67700000003</v>
      </c>
      <c r="M114" s="35">
        <v>0</v>
      </c>
      <c r="N114" s="38">
        <f t="shared" si="1"/>
        <v>1503672.373753632</v>
      </c>
      <c r="O114" s="33">
        <v>0</v>
      </c>
      <c r="P114" s="33"/>
    </row>
    <row r="115" spans="1:16" x14ac:dyDescent="0.3">
      <c r="A115" s="9" t="s">
        <v>197</v>
      </c>
      <c r="B115" s="10" t="s">
        <v>195</v>
      </c>
      <c r="C115" s="35">
        <v>198605.09427557021</v>
      </c>
      <c r="D115" s="36">
        <v>0</v>
      </c>
      <c r="E115" s="37">
        <v>177777.39861551957</v>
      </c>
      <c r="F115" s="36">
        <v>20827.695660050642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125301.67833793348</v>
      </c>
      <c r="M115" s="35">
        <v>0</v>
      </c>
      <c r="N115" s="38">
        <f t="shared" si="1"/>
        <v>323906.77261350368</v>
      </c>
      <c r="O115" s="33">
        <v>0</v>
      </c>
      <c r="P115" s="33"/>
    </row>
    <row r="116" spans="1:16" ht="28.8" x14ac:dyDescent="0.3">
      <c r="A116" s="9" t="s">
        <v>198</v>
      </c>
      <c r="B116" s="10" t="s">
        <v>196</v>
      </c>
      <c r="C116" s="35">
        <v>225668.11436034433</v>
      </c>
      <c r="D116" s="36">
        <v>0</v>
      </c>
      <c r="E116" s="37">
        <v>217063.83587124702</v>
      </c>
      <c r="F116" s="36">
        <v>8604.2784890973016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69028.620820351454</v>
      </c>
      <c r="M116" s="35">
        <v>0</v>
      </c>
      <c r="N116" s="38">
        <f t="shared" si="1"/>
        <v>294696.73518069577</v>
      </c>
      <c r="O116" s="33">
        <v>0</v>
      </c>
      <c r="P116" s="33"/>
    </row>
    <row r="117" spans="1:16" ht="28.8" x14ac:dyDescent="0.3">
      <c r="A117" s="9" t="s">
        <v>311</v>
      </c>
      <c r="B117" s="10" t="s">
        <v>294</v>
      </c>
      <c r="C117" s="35">
        <v>1913488.1211430246</v>
      </c>
      <c r="D117" s="36">
        <v>559.54263800000001</v>
      </c>
      <c r="E117" s="37">
        <v>147091.44586847533</v>
      </c>
      <c r="F117" s="36">
        <v>1765837.1326365492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3842.0120999999999</v>
      </c>
      <c r="M117" s="35">
        <v>0</v>
      </c>
      <c r="N117" s="38">
        <f t="shared" si="1"/>
        <v>1917330.1332430246</v>
      </c>
      <c r="O117" s="33">
        <v>0</v>
      </c>
      <c r="P117" s="33"/>
    </row>
    <row r="118" spans="1:16" ht="28.8" x14ac:dyDescent="0.3">
      <c r="A118" s="9" t="s">
        <v>201</v>
      </c>
      <c r="B118" s="10" t="s">
        <v>199</v>
      </c>
      <c r="C118" s="35">
        <v>369742.46206328413</v>
      </c>
      <c r="D118" s="36">
        <v>0</v>
      </c>
      <c r="E118" s="37">
        <v>317217.17064736231</v>
      </c>
      <c r="F118" s="36">
        <v>52525.291415921813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130472.4788</v>
      </c>
      <c r="M118" s="35">
        <v>0</v>
      </c>
      <c r="N118" s="38">
        <f t="shared" si="1"/>
        <v>500214.94086328411</v>
      </c>
      <c r="O118" s="33">
        <v>0</v>
      </c>
      <c r="P118" s="33"/>
    </row>
    <row r="119" spans="1:16" x14ac:dyDescent="0.3">
      <c r="A119" s="9" t="s">
        <v>312</v>
      </c>
      <c r="B119" s="10" t="s">
        <v>200</v>
      </c>
      <c r="C119" s="35">
        <v>338991.16167922621</v>
      </c>
      <c r="D119" s="36">
        <v>0</v>
      </c>
      <c r="E119" s="37">
        <v>67856.004144046194</v>
      </c>
      <c r="F119" s="36">
        <v>271135.15753517998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1373.201</v>
      </c>
      <c r="M119" s="35">
        <v>0</v>
      </c>
      <c r="N119" s="38">
        <f t="shared" si="1"/>
        <v>340364.36267922621</v>
      </c>
      <c r="O119" s="33">
        <v>0</v>
      </c>
      <c r="P119" s="33"/>
    </row>
    <row r="120" spans="1:16" x14ac:dyDescent="0.3">
      <c r="A120" s="9" t="s">
        <v>204</v>
      </c>
      <c r="B120" s="10" t="s">
        <v>202</v>
      </c>
      <c r="C120" s="35">
        <v>658553.15986360121</v>
      </c>
      <c r="D120" s="36">
        <v>0</v>
      </c>
      <c r="E120" s="37">
        <v>492415.6798014096</v>
      </c>
      <c r="F120" s="36">
        <v>166137.48006219164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10362.2431</v>
      </c>
      <c r="M120" s="35">
        <v>0</v>
      </c>
      <c r="N120" s="38">
        <f t="shared" si="1"/>
        <v>668915.40296360117</v>
      </c>
      <c r="O120" s="33">
        <v>0</v>
      </c>
      <c r="P120" s="33"/>
    </row>
    <row r="121" spans="1:16" x14ac:dyDescent="0.3">
      <c r="A121" s="9" t="s">
        <v>206</v>
      </c>
      <c r="B121" s="10" t="s">
        <v>203</v>
      </c>
      <c r="C121" s="35">
        <v>406009.71439560782</v>
      </c>
      <c r="D121" s="36">
        <v>0</v>
      </c>
      <c r="E121" s="37">
        <v>127701.91094767161</v>
      </c>
      <c r="F121" s="36">
        <v>278307.8034479362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137723.70080000002</v>
      </c>
      <c r="M121" s="35">
        <v>0</v>
      </c>
      <c r="N121" s="38">
        <f t="shared" si="1"/>
        <v>543733.41519560781</v>
      </c>
      <c r="O121" s="33">
        <v>0</v>
      </c>
      <c r="P121" s="33"/>
    </row>
    <row r="122" spans="1:16" x14ac:dyDescent="0.3">
      <c r="A122" s="9" t="s">
        <v>207</v>
      </c>
      <c r="B122" s="10" t="s">
        <v>205</v>
      </c>
      <c r="C122" s="35">
        <v>46091.717428331118</v>
      </c>
      <c r="D122" s="36">
        <v>0</v>
      </c>
      <c r="E122" s="37">
        <v>46091.717428331118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23821.723894667579</v>
      </c>
      <c r="M122" s="35">
        <v>0</v>
      </c>
      <c r="N122" s="38">
        <f t="shared" si="1"/>
        <v>69913.441322998697</v>
      </c>
      <c r="O122" s="33">
        <v>0</v>
      </c>
      <c r="P122" s="33"/>
    </row>
    <row r="123" spans="1:16" x14ac:dyDescent="0.3">
      <c r="A123" s="9" t="s">
        <v>209</v>
      </c>
      <c r="B123" s="10" t="s">
        <v>295</v>
      </c>
      <c r="C123" s="35">
        <v>112340.42687311189</v>
      </c>
      <c r="D123" s="36">
        <v>0</v>
      </c>
      <c r="E123" s="37">
        <v>96301.57296927298</v>
      </c>
      <c r="F123" s="36">
        <v>16038.853903838917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32210.678733486649</v>
      </c>
      <c r="M123" s="35">
        <v>0</v>
      </c>
      <c r="N123" s="38">
        <f t="shared" si="1"/>
        <v>144551.10560659855</v>
      </c>
      <c r="O123" s="33">
        <v>0</v>
      </c>
      <c r="P123" s="33"/>
    </row>
    <row r="124" spans="1:16" ht="28.8" x14ac:dyDescent="0.3">
      <c r="A124" s="9" t="s">
        <v>211</v>
      </c>
      <c r="B124" s="10" t="s">
        <v>296</v>
      </c>
      <c r="C124" s="35">
        <v>43285.004528112499</v>
      </c>
      <c r="D124" s="36">
        <v>0</v>
      </c>
      <c r="E124" s="37">
        <v>43285.004528112499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5171.6080000000002</v>
      </c>
      <c r="M124" s="35">
        <v>0</v>
      </c>
      <c r="N124" s="38">
        <f t="shared" si="1"/>
        <v>48456.612528112499</v>
      </c>
      <c r="O124" s="33">
        <v>0</v>
      </c>
      <c r="P124" s="33"/>
    </row>
    <row r="125" spans="1:16" ht="28.8" x14ac:dyDescent="0.3">
      <c r="A125" s="9" t="s">
        <v>213</v>
      </c>
      <c r="B125" s="10" t="s">
        <v>297</v>
      </c>
      <c r="C125" s="35">
        <v>259069.62422052849</v>
      </c>
      <c r="D125" s="36">
        <v>12410.716326919999</v>
      </c>
      <c r="E125" s="37">
        <v>243642.1081936085</v>
      </c>
      <c r="F125" s="36">
        <v>3016.7996999999996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59464.942300000002</v>
      </c>
      <c r="M125" s="35">
        <v>0</v>
      </c>
      <c r="N125" s="38">
        <f t="shared" si="1"/>
        <v>318534.56652052852</v>
      </c>
      <c r="O125" s="33">
        <v>0</v>
      </c>
      <c r="P125" s="33"/>
    </row>
    <row r="126" spans="1:16" ht="43.2" x14ac:dyDescent="0.3">
      <c r="A126" s="9" t="s">
        <v>215</v>
      </c>
      <c r="B126" s="10" t="s">
        <v>298</v>
      </c>
      <c r="C126" s="35">
        <v>2384.1099000000004</v>
      </c>
      <c r="D126" s="36">
        <v>0</v>
      </c>
      <c r="E126" s="37">
        <v>2384.1099000000004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"/>
        <v>2384.1099000000004</v>
      </c>
      <c r="O126" s="33">
        <v>0</v>
      </c>
      <c r="P126" s="33"/>
    </row>
    <row r="127" spans="1:16" x14ac:dyDescent="0.3">
      <c r="A127" s="9" t="s">
        <v>239</v>
      </c>
      <c r="B127" s="10" t="s">
        <v>208</v>
      </c>
      <c r="C127" s="35">
        <v>161895.49856204761</v>
      </c>
      <c r="D127" s="36">
        <v>0</v>
      </c>
      <c r="E127" s="37">
        <v>127118.27268246759</v>
      </c>
      <c r="F127" s="36">
        <v>34777.225879580001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161895.49856204761</v>
      </c>
      <c r="O127" s="33">
        <v>0</v>
      </c>
      <c r="P127" s="33"/>
    </row>
    <row r="128" spans="1:16" ht="28.8" x14ac:dyDescent="0.3">
      <c r="A128" s="9" t="s">
        <v>241</v>
      </c>
      <c r="B128" s="10" t="s">
        <v>210</v>
      </c>
      <c r="C128" s="35">
        <v>131320.6073527594</v>
      </c>
      <c r="D128" s="36">
        <v>0</v>
      </c>
      <c r="E128" s="37">
        <v>109890.24133247642</v>
      </c>
      <c r="F128" s="36">
        <v>21430.366020282981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20268.037808528199</v>
      </c>
      <c r="M128" s="35">
        <v>0</v>
      </c>
      <c r="N128" s="38">
        <f t="shared" si="1"/>
        <v>151588.6451612876</v>
      </c>
      <c r="O128" s="33">
        <v>0</v>
      </c>
      <c r="P128" s="33"/>
    </row>
    <row r="129" spans="1:16" x14ac:dyDescent="0.3">
      <c r="A129" s="9" t="s">
        <v>243</v>
      </c>
      <c r="B129" s="10" t="s">
        <v>212</v>
      </c>
      <c r="C129" s="35">
        <v>417995.02822106367</v>
      </c>
      <c r="D129" s="36">
        <v>0</v>
      </c>
      <c r="E129" s="37">
        <v>356760.05385969067</v>
      </c>
      <c r="F129" s="36">
        <v>61234.974361372966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5680.8440000000001</v>
      </c>
      <c r="M129" s="35">
        <v>0</v>
      </c>
      <c r="N129" s="38">
        <f t="shared" si="1"/>
        <v>423675.87222106365</v>
      </c>
      <c r="O129" s="33">
        <v>0</v>
      </c>
      <c r="P129" s="33"/>
    </row>
    <row r="130" spans="1:16" x14ac:dyDescent="0.3">
      <c r="A130" s="9" t="s">
        <v>313</v>
      </c>
      <c r="B130" s="10" t="s">
        <v>214</v>
      </c>
      <c r="C130" s="35">
        <v>178177.21734290267</v>
      </c>
      <c r="D130" s="36">
        <v>0</v>
      </c>
      <c r="E130" s="37">
        <v>157812.62449131851</v>
      </c>
      <c r="F130" s="36">
        <v>20364.592851584166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42895.045380568721</v>
      </c>
      <c r="M130" s="35">
        <v>0</v>
      </c>
      <c r="N130" s="38">
        <f t="shared" si="1"/>
        <v>221072.26272347139</v>
      </c>
      <c r="O130" s="33">
        <v>0</v>
      </c>
      <c r="P130" s="33"/>
    </row>
    <row r="131" spans="1:16" ht="28.8" x14ac:dyDescent="0.3">
      <c r="A131" s="9" t="s">
        <v>314</v>
      </c>
      <c r="B131" s="10" t="s">
        <v>216</v>
      </c>
      <c r="C131" s="35">
        <v>814988.88435870921</v>
      </c>
      <c r="D131" s="36">
        <v>22197.702729000001</v>
      </c>
      <c r="E131" s="37">
        <v>267321.0315345382</v>
      </c>
      <c r="F131" s="36">
        <v>525470.15009517095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43639.914100000002</v>
      </c>
      <c r="M131" s="35">
        <v>0</v>
      </c>
      <c r="N131" s="38">
        <f t="shared" si="1"/>
        <v>858628.79845870927</v>
      </c>
      <c r="O131" s="33">
        <v>0</v>
      </c>
      <c r="P131" s="33"/>
    </row>
    <row r="132" spans="1:16" x14ac:dyDescent="0.3">
      <c r="A132" s="9" t="s">
        <v>315</v>
      </c>
      <c r="B132" s="10" t="s">
        <v>217</v>
      </c>
      <c r="C132" s="35">
        <v>832742.57747298013</v>
      </c>
      <c r="D132" s="36">
        <v>0</v>
      </c>
      <c r="E132" s="37">
        <v>728358.60614087631</v>
      </c>
      <c r="F132" s="36">
        <v>104383.9713321038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388111.54921523156</v>
      </c>
      <c r="M132" s="35">
        <v>0</v>
      </c>
      <c r="N132" s="38">
        <f t="shared" si="1"/>
        <v>1220854.1266882117</v>
      </c>
      <c r="O132" s="33">
        <v>0</v>
      </c>
      <c r="P132" s="33"/>
    </row>
    <row r="133" spans="1:16" x14ac:dyDescent="0.3">
      <c r="A133" s="9" t="s">
        <v>316</v>
      </c>
      <c r="B133" s="10" t="s">
        <v>218</v>
      </c>
      <c r="C133" s="35">
        <v>895462.27361275908</v>
      </c>
      <c r="D133" s="36">
        <v>42891.072347825793</v>
      </c>
      <c r="E133" s="37">
        <v>746995.38706493331</v>
      </c>
      <c r="F133" s="36">
        <v>105575.81419999999</v>
      </c>
      <c r="G133" s="35">
        <v>19754.923999612278</v>
      </c>
      <c r="H133" s="36">
        <v>19754.923999612278</v>
      </c>
      <c r="I133" s="37">
        <v>0</v>
      </c>
      <c r="J133" s="36">
        <v>0</v>
      </c>
      <c r="K133" s="35">
        <v>0</v>
      </c>
      <c r="L133" s="35">
        <v>614291.32620000001</v>
      </c>
      <c r="M133" s="35">
        <v>0</v>
      </c>
      <c r="N133" s="38">
        <f t="shared" si="1"/>
        <v>1529508.5238123713</v>
      </c>
      <c r="O133" s="33">
        <v>0</v>
      </c>
      <c r="P133" s="33"/>
    </row>
    <row r="134" spans="1:16" x14ac:dyDescent="0.3">
      <c r="A134" s="9" t="s">
        <v>225</v>
      </c>
      <c r="B134" s="10" t="s">
        <v>299</v>
      </c>
      <c r="C134" s="35">
        <v>22714.152299999998</v>
      </c>
      <c r="D134" s="36">
        <v>0</v>
      </c>
      <c r="E134" s="37">
        <v>21510.534299999999</v>
      </c>
      <c r="F134" s="36">
        <v>1203.6179999999999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6754.2147500000001</v>
      </c>
      <c r="M134" s="35">
        <v>0</v>
      </c>
      <c r="N134" s="38">
        <f t="shared" si="1"/>
        <v>29468.367049999997</v>
      </c>
      <c r="O134" s="33">
        <v>0</v>
      </c>
      <c r="P134" s="33"/>
    </row>
    <row r="135" spans="1:16" ht="28.8" x14ac:dyDescent="0.3">
      <c r="A135" s="9" t="s">
        <v>227</v>
      </c>
      <c r="B135" s="10" t="s">
        <v>300</v>
      </c>
      <c r="C135" s="35">
        <v>40580.536097750912</v>
      </c>
      <c r="D135" s="36">
        <v>0</v>
      </c>
      <c r="E135" s="37">
        <v>39906.537997750915</v>
      </c>
      <c r="F135" s="36">
        <v>673.99810000000002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341.99079999999998</v>
      </c>
      <c r="M135" s="35">
        <v>0</v>
      </c>
      <c r="N135" s="38">
        <f t="shared" si="1"/>
        <v>40922.526897750911</v>
      </c>
      <c r="O135" s="33">
        <v>0</v>
      </c>
      <c r="P135" s="33"/>
    </row>
    <row r="136" spans="1:16" x14ac:dyDescent="0.3">
      <c r="A136" s="9" t="s">
        <v>234</v>
      </c>
      <c r="B136" s="10" t="s">
        <v>301</v>
      </c>
      <c r="C136" s="35">
        <v>140996.72023601452</v>
      </c>
      <c r="D136" s="36">
        <v>63520.478191553164</v>
      </c>
      <c r="E136" s="37">
        <v>53582.302743690583</v>
      </c>
      <c r="F136" s="36">
        <v>23893.939300770755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9395.9685233084601</v>
      </c>
      <c r="M136" s="35">
        <v>0</v>
      </c>
      <c r="N136" s="38">
        <f t="shared" si="1"/>
        <v>150392.68875932298</v>
      </c>
      <c r="O136" s="33">
        <v>0</v>
      </c>
      <c r="P136" s="33"/>
    </row>
    <row r="137" spans="1:16" x14ac:dyDescent="0.3">
      <c r="A137" s="9" t="s">
        <v>317</v>
      </c>
      <c r="B137" s="10" t="s">
        <v>302</v>
      </c>
      <c r="C137" s="35">
        <v>139063.51541715022</v>
      </c>
      <c r="D137" s="36">
        <v>0</v>
      </c>
      <c r="E137" s="37">
        <v>132786.17638391917</v>
      </c>
      <c r="F137" s="36">
        <v>6277.3390332310464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53074.460431567997</v>
      </c>
      <c r="M137" s="35">
        <v>0</v>
      </c>
      <c r="N137" s="38">
        <f t="shared" si="1"/>
        <v>192137.97584871823</v>
      </c>
      <c r="O137" s="33">
        <v>0</v>
      </c>
      <c r="P137" s="33"/>
    </row>
    <row r="138" spans="1:16" x14ac:dyDescent="0.3">
      <c r="A138" s="9" t="s">
        <v>318</v>
      </c>
      <c r="B138" s="10" t="s">
        <v>220</v>
      </c>
      <c r="C138" s="35">
        <v>51080.893736445782</v>
      </c>
      <c r="D138" s="36">
        <v>0</v>
      </c>
      <c r="E138" s="37">
        <v>51080.893736445782</v>
      </c>
      <c r="F138" s="36">
        <v>0</v>
      </c>
      <c r="G138" s="35">
        <v>2029.2547283353113</v>
      </c>
      <c r="H138" s="36">
        <v>0</v>
      </c>
      <c r="I138" s="37">
        <v>2029.2547283353113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ref="N138:N143" si="2">+C138+G138+K138+L138+M138</f>
        <v>53110.148464781094</v>
      </c>
      <c r="O138" s="33">
        <v>0</v>
      </c>
      <c r="P138" s="33"/>
    </row>
    <row r="139" spans="1:16" ht="28.8" x14ac:dyDescent="0.3">
      <c r="A139" s="9" t="s">
        <v>319</v>
      </c>
      <c r="B139" s="10" t="s">
        <v>222</v>
      </c>
      <c r="C139" s="35">
        <v>149025.39235389879</v>
      </c>
      <c r="D139" s="36">
        <v>0</v>
      </c>
      <c r="E139" s="37">
        <v>109031.72530000001</v>
      </c>
      <c r="F139" s="36">
        <v>39993.667053898789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78152.829499999993</v>
      </c>
      <c r="M139" s="35">
        <v>0</v>
      </c>
      <c r="N139" s="38">
        <f t="shared" si="2"/>
        <v>227178.22185389878</v>
      </c>
      <c r="O139" s="33">
        <v>0</v>
      </c>
      <c r="P139" s="33"/>
    </row>
    <row r="140" spans="1:16" ht="28.8" x14ac:dyDescent="0.3">
      <c r="A140" s="9" t="s">
        <v>320</v>
      </c>
      <c r="B140" s="10" t="s">
        <v>223</v>
      </c>
      <c r="C140" s="35">
        <v>19833.491636510891</v>
      </c>
      <c r="D140" s="36">
        <v>0</v>
      </c>
      <c r="E140" s="37">
        <v>16659.356758170892</v>
      </c>
      <c r="F140" s="36">
        <v>3174.1348783399999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544.3519</v>
      </c>
      <c r="M140" s="35">
        <v>0</v>
      </c>
      <c r="N140" s="38">
        <f t="shared" si="2"/>
        <v>20377.843536510893</v>
      </c>
      <c r="O140" s="33">
        <v>0</v>
      </c>
      <c r="P140" s="33"/>
    </row>
    <row r="141" spans="1:16" x14ac:dyDescent="0.3">
      <c r="A141" s="9" t="s">
        <v>321</v>
      </c>
      <c r="B141" s="10" t="s">
        <v>224</v>
      </c>
      <c r="C141" s="35">
        <v>91410.180817304004</v>
      </c>
      <c r="D141" s="36">
        <v>0</v>
      </c>
      <c r="E141" s="37">
        <v>87308.803786868899</v>
      </c>
      <c r="F141" s="36">
        <v>4101.3770304351001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98703.975963150893</v>
      </c>
      <c r="M141" s="35">
        <v>0</v>
      </c>
      <c r="N141" s="38">
        <f t="shared" si="2"/>
        <v>190114.15678045491</v>
      </c>
      <c r="O141" s="33">
        <v>0</v>
      </c>
      <c r="P141" s="33"/>
    </row>
    <row r="142" spans="1:16" x14ac:dyDescent="0.3">
      <c r="A142" s="9" t="s">
        <v>322</v>
      </c>
      <c r="B142" s="10" t="s">
        <v>226</v>
      </c>
      <c r="C142" s="35">
        <v>25254.093517435911</v>
      </c>
      <c r="D142" s="36">
        <v>0</v>
      </c>
      <c r="E142" s="37">
        <v>25254.093517435911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2"/>
        <v>25254.093517435911</v>
      </c>
      <c r="O142" s="33">
        <v>0</v>
      </c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20345.275319113542</v>
      </c>
      <c r="D143" s="36">
        <v>0</v>
      </c>
      <c r="E143" s="82">
        <v>20345.275319113542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32621.605420572967</v>
      </c>
      <c r="M143" s="35">
        <v>0</v>
      </c>
      <c r="N143" s="38">
        <f t="shared" si="2"/>
        <v>52966.880739686509</v>
      </c>
      <c r="O143" s="33">
        <v>0</v>
      </c>
      <c r="P143" s="33"/>
    </row>
    <row r="144" spans="1:16" x14ac:dyDescent="0.3">
      <c r="A144" s="9"/>
      <c r="B144" s="10"/>
      <c r="C144" s="35"/>
      <c r="D144" s="44"/>
      <c r="E144" s="82"/>
      <c r="F144" s="36"/>
      <c r="G144" s="84"/>
      <c r="H144" s="44"/>
      <c r="I144" s="82"/>
      <c r="J144" s="36"/>
      <c r="K144" s="35"/>
      <c r="L144" s="35"/>
      <c r="M144" s="35"/>
      <c r="N144" s="38"/>
      <c r="O144" s="33"/>
      <c r="P144" s="33"/>
    </row>
    <row r="145" spans="1:16" x14ac:dyDescent="0.3">
      <c r="A145" s="11"/>
      <c r="B145" s="12" t="s">
        <v>229</v>
      </c>
      <c r="C145" s="45">
        <f t="shared" ref="C145:M145" si="3">SUM(C11:C144)</f>
        <v>42313801.322262652</v>
      </c>
      <c r="D145" s="45">
        <f t="shared" si="3"/>
        <v>1845557.451303415</v>
      </c>
      <c r="E145" s="83">
        <f t="shared" si="3"/>
        <v>22905520.121671461</v>
      </c>
      <c r="F145" s="45">
        <f t="shared" si="3"/>
        <v>17509372.650478579</v>
      </c>
      <c r="G145" s="45">
        <f t="shared" si="3"/>
        <v>3636190.9839046397</v>
      </c>
      <c r="H145" s="45">
        <f t="shared" si="3"/>
        <v>1503812.6945093214</v>
      </c>
      <c r="I145" s="83">
        <f t="shared" si="3"/>
        <v>795931.07748190139</v>
      </c>
      <c r="J145" s="45">
        <f t="shared" si="3"/>
        <v>1336447.2119134173</v>
      </c>
      <c r="K145" s="45">
        <f t="shared" si="3"/>
        <v>5805.9906298292581</v>
      </c>
      <c r="L145" s="45">
        <f t="shared" si="3"/>
        <v>7887154.0716385376</v>
      </c>
      <c r="M145" s="45">
        <f t="shared" si="3"/>
        <v>1365.3550366964369</v>
      </c>
      <c r="N145" s="45">
        <f t="shared" ref="N145" si="4">+C145+G145+K145+L145+M145</f>
        <v>53844317.723472357</v>
      </c>
      <c r="O145" s="33">
        <v>0</v>
      </c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10610.852699999999</v>
      </c>
      <c r="M147" s="35">
        <v>0</v>
      </c>
      <c r="N147" s="38">
        <f t="shared" ref="N147" si="5">+C147+G147+K147+L147+M147</f>
        <v>10610.852699999999</v>
      </c>
      <c r="O147" s="33">
        <v>0</v>
      </c>
      <c r="P147" s="33"/>
    </row>
    <row r="148" spans="1:16" x14ac:dyDescent="0.3">
      <c r="A148" s="9" t="s">
        <v>232</v>
      </c>
      <c r="B148" s="15" t="s">
        <v>287</v>
      </c>
      <c r="C148" s="35">
        <v>175.41886319942861</v>
      </c>
      <c r="D148" s="40">
        <v>175.41886319942861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ref="N148:N153" si="6">+C148+G148+K148+L148+M148</f>
        <v>175.41886319942861</v>
      </c>
      <c r="O148" s="33">
        <v>0</v>
      </c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79777.098679417351</v>
      </c>
      <c r="L149" s="35">
        <v>0</v>
      </c>
      <c r="M149" s="35">
        <v>0</v>
      </c>
      <c r="N149" s="38">
        <f t="shared" si="6"/>
        <v>79777.098679417351</v>
      </c>
      <c r="O149" s="33">
        <v>0</v>
      </c>
      <c r="P149" s="33"/>
    </row>
    <row r="150" spans="1:16" x14ac:dyDescent="0.3">
      <c r="A150" s="9" t="s">
        <v>324</v>
      </c>
      <c r="B150" s="16" t="s">
        <v>159</v>
      </c>
      <c r="C150" s="35">
        <v>124899.95750105125</v>
      </c>
      <c r="D150" s="40">
        <v>124899.95750105125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22913.177310035368</v>
      </c>
      <c r="L150" s="35">
        <v>0</v>
      </c>
      <c r="M150" s="35">
        <v>0</v>
      </c>
      <c r="N150" s="38">
        <f t="shared" si="6"/>
        <v>147813.13481108661</v>
      </c>
      <c r="O150" s="33">
        <v>0</v>
      </c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2280702.9002999999</v>
      </c>
      <c r="M151" s="35">
        <v>0</v>
      </c>
      <c r="N151" s="38">
        <f t="shared" si="6"/>
        <v>2280702.9002999999</v>
      </c>
      <c r="O151" s="33">
        <v>0</v>
      </c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45137.883259574912</v>
      </c>
      <c r="L152" s="35">
        <v>0</v>
      </c>
      <c r="M152" s="35">
        <v>0</v>
      </c>
      <c r="N152" s="38">
        <f t="shared" si="6"/>
        <v>45137.883259574912</v>
      </c>
      <c r="O152" s="33">
        <v>0</v>
      </c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477251.21092212445</v>
      </c>
      <c r="M153" s="35">
        <v>0</v>
      </c>
      <c r="N153" s="38">
        <f t="shared" si="6"/>
        <v>477251.21092212445</v>
      </c>
      <c r="O153" s="33">
        <v>0</v>
      </c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/>
      <c r="P154" s="33"/>
    </row>
    <row r="155" spans="1:16" x14ac:dyDescent="0.3">
      <c r="A155" s="11"/>
      <c r="B155" s="12" t="s">
        <v>236</v>
      </c>
      <c r="C155" s="46">
        <f>SUM(C147:C154)</f>
        <v>125075.37636425068</v>
      </c>
      <c r="D155" s="46">
        <f t="shared" ref="D155:N155" si="7">SUM(D147:D154)</f>
        <v>125075.37636425068</v>
      </c>
      <c r="E155" s="46">
        <f t="shared" si="7"/>
        <v>0</v>
      </c>
      <c r="F155" s="46">
        <f t="shared" si="7"/>
        <v>0</v>
      </c>
      <c r="G155" s="46">
        <f t="shared" si="7"/>
        <v>0</v>
      </c>
      <c r="H155" s="46">
        <f t="shared" si="7"/>
        <v>0</v>
      </c>
      <c r="I155" s="46">
        <f t="shared" si="7"/>
        <v>0</v>
      </c>
      <c r="J155" s="46">
        <f t="shared" si="7"/>
        <v>0</v>
      </c>
      <c r="K155" s="46">
        <f t="shared" si="7"/>
        <v>147828.15924902764</v>
      </c>
      <c r="L155" s="46">
        <f t="shared" si="7"/>
        <v>2768564.9639221244</v>
      </c>
      <c r="M155" s="46">
        <f t="shared" si="7"/>
        <v>0</v>
      </c>
      <c r="N155" s="46">
        <f t="shared" si="7"/>
        <v>3041468.4995354023</v>
      </c>
      <c r="O155" s="33">
        <v>0</v>
      </c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8170.0465000450822</v>
      </c>
      <c r="N157" s="38">
        <f t="shared" ref="N157" si="8">+C157+G157+K157+L157+M157</f>
        <v>8170.0465000450822</v>
      </c>
      <c r="O157" s="33">
        <v>0</v>
      </c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9">+C158+G158+K158+L158+M158</f>
        <v>0</v>
      </c>
      <c r="O158" s="33">
        <v>0</v>
      </c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7993.938384859398</v>
      </c>
      <c r="L159" s="35">
        <v>0</v>
      </c>
      <c r="M159" s="35">
        <v>0</v>
      </c>
      <c r="N159" s="38">
        <f t="shared" si="9"/>
        <v>7993.938384859398</v>
      </c>
      <c r="O159" s="33">
        <v>0</v>
      </c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2560.2167298837794</v>
      </c>
      <c r="N160" s="38">
        <f t="shared" si="9"/>
        <v>2560.2167298837794</v>
      </c>
      <c r="O160" s="33">
        <v>0</v>
      </c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1297549.7686798177</v>
      </c>
      <c r="L161" s="35">
        <v>0</v>
      </c>
      <c r="M161" s="35">
        <v>0</v>
      </c>
      <c r="N161" s="38">
        <f t="shared" si="9"/>
        <v>1297549.7686798177</v>
      </c>
      <c r="O161" s="33">
        <v>0</v>
      </c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925329.44516410294</v>
      </c>
      <c r="L162" s="35">
        <v>0</v>
      </c>
      <c r="M162" s="35">
        <v>0</v>
      </c>
      <c r="N162" s="38">
        <f t="shared" si="9"/>
        <v>925329.44516410294</v>
      </c>
      <c r="O162" s="33">
        <v>0</v>
      </c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54627.505205108595</v>
      </c>
      <c r="L163" s="35">
        <v>0</v>
      </c>
      <c r="M163" s="35">
        <v>0</v>
      </c>
      <c r="N163" s="38">
        <f t="shared" si="9"/>
        <v>54627.505205108595</v>
      </c>
      <c r="O163" s="33">
        <v>0</v>
      </c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2188126.1974496813</v>
      </c>
      <c r="L164" s="35">
        <v>0</v>
      </c>
      <c r="M164" s="35">
        <v>43218.500766947393</v>
      </c>
      <c r="N164" s="38">
        <f t="shared" si="9"/>
        <v>2231344.6982166287</v>
      </c>
      <c r="O164" s="33">
        <v>0</v>
      </c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2067483.1065900314</v>
      </c>
      <c r="L165" s="35">
        <v>0</v>
      </c>
      <c r="M165" s="35">
        <v>149136.48214555436</v>
      </c>
      <c r="N165" s="38">
        <f t="shared" si="9"/>
        <v>2216619.5887355856</v>
      </c>
      <c r="O165" s="33">
        <v>0</v>
      </c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283464.93289661896</v>
      </c>
      <c r="N166" s="38">
        <f t="shared" si="9"/>
        <v>283464.93289661896</v>
      </c>
      <c r="O166" s="33">
        <v>0</v>
      </c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>
        <v>0</v>
      </c>
      <c r="P167" s="33"/>
    </row>
    <row r="168" spans="1:16" x14ac:dyDescent="0.3">
      <c r="A168" s="19"/>
      <c r="B168" s="12" t="s">
        <v>245</v>
      </c>
      <c r="C168" s="45">
        <f>SUM(C157:C167)</f>
        <v>0</v>
      </c>
      <c r="D168" s="45">
        <f t="shared" ref="D168:N168" si="10">SUM(D157:D167)</f>
        <v>0</v>
      </c>
      <c r="E168" s="45">
        <f t="shared" si="10"/>
        <v>0</v>
      </c>
      <c r="F168" s="45">
        <f t="shared" si="10"/>
        <v>0</v>
      </c>
      <c r="G168" s="45">
        <f t="shared" si="10"/>
        <v>0</v>
      </c>
      <c r="H168" s="45">
        <f t="shared" si="10"/>
        <v>0</v>
      </c>
      <c r="I168" s="45">
        <f t="shared" si="10"/>
        <v>0</v>
      </c>
      <c r="J168" s="45">
        <f t="shared" si="10"/>
        <v>0</v>
      </c>
      <c r="K168" s="45">
        <f t="shared" si="10"/>
        <v>6541109.9614736019</v>
      </c>
      <c r="L168" s="45">
        <f t="shared" si="10"/>
        <v>0</v>
      </c>
      <c r="M168" s="45">
        <f t="shared" si="10"/>
        <v>486550.17903904954</v>
      </c>
      <c r="N168" s="45">
        <f t="shared" si="10"/>
        <v>7027660.1405126518</v>
      </c>
      <c r="O168" s="33">
        <v>0</v>
      </c>
      <c r="P168" s="33"/>
    </row>
    <row r="169" spans="1:16" x14ac:dyDescent="0.3">
      <c r="A169" s="19" t="s">
        <v>246</v>
      </c>
      <c r="B169" s="20" t="s">
        <v>247</v>
      </c>
      <c r="C169" s="45">
        <f>+C155+C168+C145</f>
        <v>42438876.698626906</v>
      </c>
      <c r="D169" s="45">
        <f t="shared" ref="D169:N169" si="11">+D155+D168+D145</f>
        <v>1970632.8276676657</v>
      </c>
      <c r="E169" s="45">
        <f t="shared" si="11"/>
        <v>22905520.121671461</v>
      </c>
      <c r="F169" s="45">
        <f t="shared" si="11"/>
        <v>17509372.650478579</v>
      </c>
      <c r="G169" s="45">
        <f t="shared" si="11"/>
        <v>3636190.9839046397</v>
      </c>
      <c r="H169" s="45">
        <f t="shared" si="11"/>
        <v>1503812.6945093214</v>
      </c>
      <c r="I169" s="45">
        <f t="shared" si="11"/>
        <v>795931.07748190139</v>
      </c>
      <c r="J169" s="45">
        <f t="shared" si="11"/>
        <v>1336447.2119134173</v>
      </c>
      <c r="K169" s="45">
        <f t="shared" si="11"/>
        <v>6694744.1113524586</v>
      </c>
      <c r="L169" s="45">
        <f t="shared" si="11"/>
        <v>10655719.035560662</v>
      </c>
      <c r="M169" s="45">
        <f t="shared" si="11"/>
        <v>487915.53407574596</v>
      </c>
      <c r="N169" s="45">
        <f t="shared" si="11"/>
        <v>63913446.363520414</v>
      </c>
      <c r="O169" s="33">
        <v>0</v>
      </c>
      <c r="P169" s="33"/>
    </row>
    <row r="170" spans="1:16" x14ac:dyDescent="0.3">
      <c r="A170" t="s">
        <v>276</v>
      </c>
    </row>
    <row r="171" spans="1:16" x14ac:dyDescent="0.3">
      <c r="A171" s="28"/>
      <c r="C171" s="27"/>
      <c r="D171" s="27"/>
      <c r="E171" s="27"/>
      <c r="F171" s="27"/>
      <c r="H171" s="27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85"/>
      <c r="G173" s="27"/>
      <c r="H173" s="27" t="s">
        <v>407</v>
      </c>
      <c r="I173" s="27"/>
      <c r="J173" s="27"/>
      <c r="K173" s="27"/>
      <c r="L173" s="27"/>
      <c r="M173" s="27"/>
      <c r="N173" s="27"/>
    </row>
    <row r="174" spans="1:16" x14ac:dyDescent="0.3"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27"/>
    </row>
    <row r="175" spans="1:16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77" priority="7" stopIfTrue="1" operator="lessThan">
      <formula>0</formula>
    </cfRule>
  </conditionalFormatting>
  <conditionalFormatting sqref="E147:E154">
    <cfRule type="cellIs" dxfId="76" priority="8" stopIfTrue="1" operator="lessThan">
      <formula>0</formula>
    </cfRule>
  </conditionalFormatting>
  <conditionalFormatting sqref="F157:F167">
    <cfRule type="cellIs" dxfId="75" priority="5" stopIfTrue="1" operator="lessThan">
      <formula>0</formula>
    </cfRule>
  </conditionalFormatting>
  <conditionalFormatting sqref="F147:F154">
    <cfRule type="cellIs" dxfId="74" priority="6" stopIfTrue="1" operator="lessThan">
      <formula>0</formula>
    </cfRule>
  </conditionalFormatting>
  <conditionalFormatting sqref="I157:I167">
    <cfRule type="cellIs" dxfId="73" priority="3" stopIfTrue="1" operator="lessThan">
      <formula>0</formula>
    </cfRule>
  </conditionalFormatting>
  <conditionalFormatting sqref="I147:I154">
    <cfRule type="cellIs" dxfId="72" priority="4" stopIfTrue="1" operator="lessThan">
      <formula>0</formula>
    </cfRule>
  </conditionalFormatting>
  <conditionalFormatting sqref="J157:J167">
    <cfRule type="cellIs" dxfId="71" priority="1" stopIfTrue="1" operator="lessThan">
      <formula>0</formula>
    </cfRule>
  </conditionalFormatting>
  <conditionalFormatting sqref="J147:J154">
    <cfRule type="cellIs" dxfId="70" priority="2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</sheetPr>
  <dimension ref="A2:P103"/>
  <sheetViews>
    <sheetView showGridLines="0" zoomScale="70" zoomScaleNormal="70" workbookViewId="0">
      <pane xSplit="2" ySplit="8" topLeftCell="C81" activePane="bottomRight" state="frozen"/>
      <selection pane="topRight" activeCell="C1" sqref="C1"/>
      <selection pane="bottomLeft" activeCell="A9" sqref="A9"/>
      <selection pane="bottomRight" activeCell="B5" sqref="B5:N5"/>
    </sheetView>
  </sheetViews>
  <sheetFormatPr baseColWidth="10" defaultRowHeight="14.4" outlineLevelCol="1" x14ac:dyDescent="0.3"/>
  <cols>
    <col min="1" max="1" width="15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</cols>
  <sheetData>
    <row r="2" spans="1:16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6" ht="18" x14ac:dyDescent="0.35">
      <c r="B3" s="109" t="s">
        <v>374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6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6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6" x14ac:dyDescent="0.3">
      <c r="A6" s="29" t="s">
        <v>375</v>
      </c>
    </row>
    <row r="7" spans="1:16" ht="15.6" x14ac:dyDescent="0.3">
      <c r="A7" s="2"/>
      <c r="B7" s="3"/>
      <c r="C7" s="47" t="s">
        <v>2</v>
      </c>
      <c r="D7" s="5" t="s">
        <v>3</v>
      </c>
      <c r="E7" s="5" t="s">
        <v>377</v>
      </c>
      <c r="F7" s="5" t="s">
        <v>378</v>
      </c>
      <c r="G7" s="5" t="s">
        <v>4</v>
      </c>
      <c r="H7" s="86" t="s">
        <v>382</v>
      </c>
      <c r="I7" s="86" t="s">
        <v>383</v>
      </c>
      <c r="J7" s="86" t="s">
        <v>384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6" ht="95.4" x14ac:dyDescent="0.3">
      <c r="A8" s="30"/>
      <c r="B8" s="31" t="s">
        <v>9</v>
      </c>
      <c r="C8" s="31" t="s">
        <v>10</v>
      </c>
      <c r="D8" s="30" t="s">
        <v>11</v>
      </c>
      <c r="E8" s="30" t="s">
        <v>379</v>
      </c>
      <c r="F8" s="30" t="s">
        <v>380</v>
      </c>
      <c r="G8" s="30" t="s">
        <v>12</v>
      </c>
      <c r="H8" s="88" t="s">
        <v>385</v>
      </c>
      <c r="I8" s="88" t="s">
        <v>386</v>
      </c>
      <c r="J8" s="88" t="s">
        <v>387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6" x14ac:dyDescent="0.3">
      <c r="A9" s="61"/>
      <c r="B9" s="63"/>
      <c r="C9" s="62"/>
      <c r="D9" s="23"/>
      <c r="E9" s="23"/>
      <c r="F9" s="23"/>
      <c r="G9" s="21"/>
      <c r="H9" s="23"/>
      <c r="I9" s="23"/>
      <c r="J9" s="23"/>
      <c r="K9" s="21"/>
      <c r="L9" s="21"/>
      <c r="M9" s="21"/>
      <c r="N9" s="26"/>
      <c r="O9" s="27"/>
    </row>
    <row r="10" spans="1:16" x14ac:dyDescent="0.3">
      <c r="A10" s="50" t="s">
        <v>409</v>
      </c>
      <c r="B10" s="64" t="s">
        <v>410</v>
      </c>
      <c r="C10" s="62">
        <v>0</v>
      </c>
      <c r="D10" s="23">
        <v>0</v>
      </c>
      <c r="E10" s="23">
        <v>0</v>
      </c>
      <c r="F10" s="23">
        <v>0</v>
      </c>
      <c r="G10" s="21">
        <v>0</v>
      </c>
      <c r="H10" s="23">
        <v>0</v>
      </c>
      <c r="I10" s="23">
        <v>0</v>
      </c>
      <c r="J10" s="23">
        <v>0</v>
      </c>
      <c r="K10" s="21">
        <v>0</v>
      </c>
      <c r="L10" s="21">
        <v>1376660.4802897803</v>
      </c>
      <c r="M10" s="21">
        <v>0</v>
      </c>
      <c r="N10" s="26">
        <f t="shared" ref="N10" si="0">+C10+G10+K10+L10+M10</f>
        <v>1376660.4802897803</v>
      </c>
      <c r="O10" s="27">
        <v>0</v>
      </c>
    </row>
    <row r="11" spans="1:16" x14ac:dyDescent="0.3">
      <c r="A11" s="51" t="s">
        <v>411</v>
      </c>
      <c r="B11" s="65" t="s">
        <v>412</v>
      </c>
      <c r="C11" s="62">
        <v>0</v>
      </c>
      <c r="D11" s="23">
        <v>0</v>
      </c>
      <c r="E11" s="23">
        <v>0</v>
      </c>
      <c r="F11" s="23">
        <v>0</v>
      </c>
      <c r="G11" s="21">
        <v>0</v>
      </c>
      <c r="H11" s="23">
        <v>0</v>
      </c>
      <c r="I11" s="23">
        <v>0</v>
      </c>
      <c r="J11" s="23">
        <v>0</v>
      </c>
      <c r="K11" s="21">
        <v>0</v>
      </c>
      <c r="L11" s="21">
        <v>0</v>
      </c>
      <c r="M11" s="21">
        <v>0</v>
      </c>
      <c r="N11" s="26">
        <v>1336331.6817138991</v>
      </c>
      <c r="O11" s="27">
        <v>0</v>
      </c>
      <c r="P11" s="27"/>
    </row>
    <row r="12" spans="1:16" x14ac:dyDescent="0.3">
      <c r="A12" s="51" t="s">
        <v>413</v>
      </c>
      <c r="B12" s="65" t="s">
        <v>414</v>
      </c>
      <c r="C12" s="62">
        <v>0</v>
      </c>
      <c r="D12" s="23">
        <v>0</v>
      </c>
      <c r="E12" s="23">
        <v>0</v>
      </c>
      <c r="F12" s="23">
        <v>0</v>
      </c>
      <c r="G12" s="21">
        <v>0</v>
      </c>
      <c r="H12" s="23">
        <v>0</v>
      </c>
      <c r="I12" s="23">
        <v>0</v>
      </c>
      <c r="J12" s="23">
        <v>0</v>
      </c>
      <c r="K12" s="21">
        <v>0</v>
      </c>
      <c r="L12" s="21">
        <v>0</v>
      </c>
      <c r="M12" s="21">
        <v>0</v>
      </c>
      <c r="N12" s="26">
        <v>40328.798575881068</v>
      </c>
      <c r="O12" s="27">
        <v>0</v>
      </c>
    </row>
    <row r="13" spans="1:16" x14ac:dyDescent="0.3">
      <c r="A13" s="50" t="s">
        <v>415</v>
      </c>
      <c r="B13" s="64" t="s">
        <v>416</v>
      </c>
      <c r="C13" s="62">
        <v>1584505.3479120587</v>
      </c>
      <c r="D13" s="23">
        <v>201836.5021282254</v>
      </c>
      <c r="E13" s="23">
        <v>699489.23600132542</v>
      </c>
      <c r="F13" s="23">
        <v>683179.60978250776</v>
      </c>
      <c r="G13" s="21">
        <v>32113.078834467364</v>
      </c>
      <c r="H13" s="23">
        <v>23419.113272391849</v>
      </c>
      <c r="I13" s="23">
        <v>8156.3974630903131</v>
      </c>
      <c r="J13" s="23">
        <v>537.56809898520839</v>
      </c>
      <c r="K13" s="21">
        <v>513994.36308351479</v>
      </c>
      <c r="L13" s="21">
        <v>70100.923120544554</v>
      </c>
      <c r="M13" s="21">
        <v>14274.906316587145</v>
      </c>
      <c r="N13" s="26">
        <f t="shared" ref="N13:N56" si="1">+C13+G13+K13+L13+M13</f>
        <v>2214988.6192671726</v>
      </c>
      <c r="O13" s="27">
        <v>0</v>
      </c>
    </row>
    <row r="14" spans="1:16" x14ac:dyDescent="0.3">
      <c r="A14" s="52" t="s">
        <v>417</v>
      </c>
      <c r="B14" s="66" t="s">
        <v>418</v>
      </c>
      <c r="C14" s="62">
        <v>1179758.9400796867</v>
      </c>
      <c r="D14" s="23">
        <v>8677.1183578294094</v>
      </c>
      <c r="E14" s="23">
        <v>596431.31985261315</v>
      </c>
      <c r="F14" s="23">
        <v>574650.50186924415</v>
      </c>
      <c r="G14" s="21">
        <v>37366.883183762024</v>
      </c>
      <c r="H14" s="23">
        <v>23417.113272391849</v>
      </c>
      <c r="I14" s="23">
        <v>11208.264307774974</v>
      </c>
      <c r="J14" s="23">
        <v>2741.5056035952061</v>
      </c>
      <c r="K14" s="21">
        <v>121156.23027427407</v>
      </c>
      <c r="L14" s="21">
        <v>70100.923120544554</v>
      </c>
      <c r="M14" s="21">
        <v>2751.7766916999999</v>
      </c>
      <c r="N14" s="26">
        <f t="shared" si="1"/>
        <v>1411134.7533499673</v>
      </c>
      <c r="O14" s="27">
        <v>0</v>
      </c>
    </row>
    <row r="15" spans="1:16" x14ac:dyDescent="0.3">
      <c r="A15" s="53" t="s">
        <v>419</v>
      </c>
      <c r="B15" s="67" t="s">
        <v>420</v>
      </c>
      <c r="C15" s="62">
        <v>0</v>
      </c>
      <c r="D15" s="23">
        <v>0</v>
      </c>
      <c r="E15" s="23">
        <v>0</v>
      </c>
      <c r="F15" s="23">
        <v>0</v>
      </c>
      <c r="G15" s="21">
        <v>0</v>
      </c>
      <c r="H15" s="23">
        <v>0</v>
      </c>
      <c r="I15" s="23">
        <v>0</v>
      </c>
      <c r="J15" s="23">
        <v>0</v>
      </c>
      <c r="K15" s="21">
        <v>0</v>
      </c>
      <c r="L15" s="21">
        <v>0</v>
      </c>
      <c r="M15" s="21">
        <v>0</v>
      </c>
      <c r="N15" s="26">
        <v>1411134.7533499673</v>
      </c>
      <c r="O15" s="27">
        <v>0</v>
      </c>
    </row>
    <row r="16" spans="1:16" x14ac:dyDescent="0.3">
      <c r="A16" s="53" t="s">
        <v>421</v>
      </c>
      <c r="B16" s="67" t="s">
        <v>422</v>
      </c>
      <c r="C16" s="62">
        <v>0</v>
      </c>
      <c r="D16" s="23">
        <v>0</v>
      </c>
      <c r="E16" s="23">
        <v>0</v>
      </c>
      <c r="F16" s="23">
        <v>0</v>
      </c>
      <c r="G16" s="21">
        <v>0</v>
      </c>
      <c r="H16" s="23">
        <v>0</v>
      </c>
      <c r="I16" s="23">
        <v>0</v>
      </c>
      <c r="J16" s="23">
        <v>0</v>
      </c>
      <c r="K16" s="21">
        <v>0</v>
      </c>
      <c r="L16" s="21">
        <v>0</v>
      </c>
      <c r="M16" s="21">
        <v>0</v>
      </c>
      <c r="N16" s="26">
        <v>0</v>
      </c>
      <c r="O16" s="27">
        <v>0</v>
      </c>
    </row>
    <row r="17" spans="1:15" x14ac:dyDescent="0.3">
      <c r="A17" s="52" t="s">
        <v>423</v>
      </c>
      <c r="B17" s="68" t="s">
        <v>424</v>
      </c>
      <c r="C17" s="62">
        <v>404746.40783237189</v>
      </c>
      <c r="D17" s="23">
        <v>193159.383770396</v>
      </c>
      <c r="E17" s="23">
        <v>103057.91614871229</v>
      </c>
      <c r="F17" s="23">
        <v>108529.10791326361</v>
      </c>
      <c r="G17" s="21">
        <v>-5253.8043492946581</v>
      </c>
      <c r="H17" s="23">
        <v>2</v>
      </c>
      <c r="I17" s="23">
        <v>-3051.8668446846586</v>
      </c>
      <c r="J17" s="23">
        <v>-2203.9375046099985</v>
      </c>
      <c r="K17" s="21">
        <v>392838.13280924072</v>
      </c>
      <c r="L17" s="21">
        <v>0</v>
      </c>
      <c r="M17" s="21">
        <v>11523.129624887144</v>
      </c>
      <c r="N17" s="26">
        <f t="shared" si="1"/>
        <v>803853.86591720511</v>
      </c>
      <c r="O17" s="27">
        <v>0</v>
      </c>
    </row>
    <row r="18" spans="1:15" x14ac:dyDescent="0.3">
      <c r="A18" s="53" t="s">
        <v>425</v>
      </c>
      <c r="B18" s="67" t="s">
        <v>426</v>
      </c>
      <c r="C18" s="62">
        <v>0</v>
      </c>
      <c r="D18" s="23">
        <v>0</v>
      </c>
      <c r="E18" s="23">
        <v>0</v>
      </c>
      <c r="F18" s="23">
        <v>0</v>
      </c>
      <c r="G18" s="21">
        <v>0</v>
      </c>
      <c r="H18" s="23">
        <v>0</v>
      </c>
      <c r="I18" s="23">
        <v>0</v>
      </c>
      <c r="J18" s="23">
        <v>0</v>
      </c>
      <c r="K18" s="21">
        <v>0</v>
      </c>
      <c r="L18" s="21">
        <v>0</v>
      </c>
      <c r="M18" s="21">
        <v>0</v>
      </c>
      <c r="N18" s="26">
        <v>488395.76834789256</v>
      </c>
      <c r="O18" s="27">
        <v>0</v>
      </c>
    </row>
    <row r="19" spans="1:15" x14ac:dyDescent="0.3">
      <c r="A19" s="53" t="s">
        <v>427</v>
      </c>
      <c r="B19" s="67" t="s">
        <v>428</v>
      </c>
      <c r="C19" s="62">
        <v>0</v>
      </c>
      <c r="D19" s="23">
        <v>0</v>
      </c>
      <c r="E19" s="23">
        <v>0</v>
      </c>
      <c r="F19" s="23">
        <v>0</v>
      </c>
      <c r="G19" s="21">
        <v>0</v>
      </c>
      <c r="H19" s="23">
        <v>0</v>
      </c>
      <c r="I19" s="23">
        <v>0</v>
      </c>
      <c r="J19" s="23">
        <v>0</v>
      </c>
      <c r="K19" s="21">
        <v>0</v>
      </c>
      <c r="L19" s="21">
        <v>0</v>
      </c>
      <c r="M19" s="21">
        <v>0</v>
      </c>
      <c r="N19" s="26">
        <v>315458.09756931249</v>
      </c>
      <c r="O19" s="27">
        <v>0</v>
      </c>
    </row>
    <row r="20" spans="1:15" x14ac:dyDescent="0.3">
      <c r="A20" s="54" t="s">
        <v>429</v>
      </c>
      <c r="B20" s="69" t="s">
        <v>430</v>
      </c>
      <c r="C20" s="62">
        <v>2077105.0540303057</v>
      </c>
      <c r="D20" s="23">
        <v>25456.000897703583</v>
      </c>
      <c r="E20" s="23">
        <v>823722.26835308305</v>
      </c>
      <c r="F20" s="23">
        <v>1227926.7847795191</v>
      </c>
      <c r="G20" s="21">
        <v>51539.251771492382</v>
      </c>
      <c r="H20" s="23">
        <v>33035.413814893443</v>
      </c>
      <c r="I20" s="23">
        <v>6680.6224257042595</v>
      </c>
      <c r="J20" s="23">
        <v>11823.215530894679</v>
      </c>
      <c r="K20" s="21">
        <v>150034.48502770084</v>
      </c>
      <c r="L20" s="21">
        <v>158079.97905151264</v>
      </c>
      <c r="M20" s="21">
        <v>9128.4627293699996</v>
      </c>
      <c r="N20" s="26">
        <f t="shared" si="1"/>
        <v>2445887.2326103817</v>
      </c>
      <c r="O20" s="27">
        <v>0.95248638885095716</v>
      </c>
    </row>
    <row r="21" spans="1:15" x14ac:dyDescent="0.3">
      <c r="A21" s="55" t="s">
        <v>431</v>
      </c>
      <c r="B21" s="69" t="s">
        <v>432</v>
      </c>
      <c r="C21" s="62">
        <v>401060.28215253726</v>
      </c>
      <c r="D21" s="23">
        <v>4230.2389000403136</v>
      </c>
      <c r="E21" s="23">
        <v>155146.51977435651</v>
      </c>
      <c r="F21" s="23">
        <v>241683.52347814041</v>
      </c>
      <c r="G21" s="21">
        <v>4476.8907759113263</v>
      </c>
      <c r="H21" s="23">
        <v>1179.5660286857169</v>
      </c>
      <c r="I21" s="23">
        <v>-238.12743773236411</v>
      </c>
      <c r="J21" s="23">
        <v>3535.4521849579733</v>
      </c>
      <c r="K21" s="21">
        <v>41190.25353016489</v>
      </c>
      <c r="L21" s="21">
        <v>40869.02724594211</v>
      </c>
      <c r="M21" s="21">
        <v>1784.8206453</v>
      </c>
      <c r="N21" s="26">
        <f t="shared" si="1"/>
        <v>489381.27434985555</v>
      </c>
      <c r="O21" s="27">
        <v>28.705005954310764</v>
      </c>
    </row>
    <row r="22" spans="1:15" x14ac:dyDescent="0.3">
      <c r="A22" s="56" t="s">
        <v>433</v>
      </c>
      <c r="B22" s="65" t="s">
        <v>434</v>
      </c>
      <c r="C22" s="62">
        <v>0</v>
      </c>
      <c r="D22" s="23">
        <v>0</v>
      </c>
      <c r="E22" s="23">
        <v>0</v>
      </c>
      <c r="F22" s="23">
        <v>0</v>
      </c>
      <c r="G22" s="21">
        <v>0</v>
      </c>
      <c r="H22" s="23">
        <v>0</v>
      </c>
      <c r="I22" s="23">
        <v>0</v>
      </c>
      <c r="J22" s="23">
        <v>0</v>
      </c>
      <c r="K22" s="21">
        <v>0</v>
      </c>
      <c r="L22" s="21">
        <v>0</v>
      </c>
      <c r="M22" s="21">
        <v>0</v>
      </c>
      <c r="N22" s="26">
        <v>408985.78677015076</v>
      </c>
      <c r="O22" s="27">
        <v>0</v>
      </c>
    </row>
    <row r="23" spans="1:15" x14ac:dyDescent="0.3">
      <c r="A23" s="56" t="s">
        <v>435</v>
      </c>
      <c r="B23" s="65" t="s">
        <v>436</v>
      </c>
      <c r="C23" s="62">
        <v>0</v>
      </c>
      <c r="D23" s="23">
        <v>0</v>
      </c>
      <c r="E23" s="23">
        <v>0</v>
      </c>
      <c r="F23" s="23">
        <v>0</v>
      </c>
      <c r="G23" s="21">
        <v>0</v>
      </c>
      <c r="H23" s="23">
        <v>0</v>
      </c>
      <c r="I23" s="23">
        <v>0</v>
      </c>
      <c r="J23" s="23">
        <v>0</v>
      </c>
      <c r="K23" s="21">
        <v>0</v>
      </c>
      <c r="L23" s="21">
        <v>0</v>
      </c>
      <c r="M23" s="21">
        <v>0</v>
      </c>
      <c r="N23" s="26">
        <v>13680.279653330725</v>
      </c>
      <c r="O23" s="27">
        <v>0</v>
      </c>
    </row>
    <row r="24" spans="1:15" x14ac:dyDescent="0.3">
      <c r="A24" s="56" t="s">
        <v>437</v>
      </c>
      <c r="B24" s="65" t="s">
        <v>438</v>
      </c>
      <c r="C24" s="62">
        <v>0</v>
      </c>
      <c r="D24" s="23">
        <v>0</v>
      </c>
      <c r="E24" s="23">
        <v>0</v>
      </c>
      <c r="F24" s="23">
        <v>0</v>
      </c>
      <c r="G24" s="21">
        <v>0</v>
      </c>
      <c r="H24" s="23">
        <v>0</v>
      </c>
      <c r="I24" s="23">
        <v>0</v>
      </c>
      <c r="J24" s="23">
        <v>0</v>
      </c>
      <c r="K24" s="21">
        <v>0</v>
      </c>
      <c r="L24" s="21">
        <v>0</v>
      </c>
      <c r="M24" s="21">
        <v>0</v>
      </c>
      <c r="N24" s="26">
        <v>66686.502920419764</v>
      </c>
      <c r="O24" s="27">
        <v>0</v>
      </c>
    </row>
    <row r="25" spans="1:15" x14ac:dyDescent="0.3">
      <c r="A25" s="55" t="s">
        <v>439</v>
      </c>
      <c r="B25" s="69" t="s">
        <v>440</v>
      </c>
      <c r="C25" s="62">
        <v>170088.92000231188</v>
      </c>
      <c r="D25" s="23">
        <v>4995.7699810324912</v>
      </c>
      <c r="E25" s="23">
        <v>150660.25861638598</v>
      </c>
      <c r="F25" s="23">
        <v>14432.891404893395</v>
      </c>
      <c r="G25" s="21">
        <v>107.53083327941061</v>
      </c>
      <c r="H25" s="23">
        <v>19.243934020000054</v>
      </c>
      <c r="I25" s="23">
        <v>4.7822379410552396E-2</v>
      </c>
      <c r="J25" s="23">
        <v>88.239076880000027</v>
      </c>
      <c r="K25" s="21">
        <v>6381.8719116090251</v>
      </c>
      <c r="L25" s="21">
        <v>0</v>
      </c>
      <c r="M25" s="21">
        <v>15.978053039999999</v>
      </c>
      <c r="N25" s="26">
        <f t="shared" si="1"/>
        <v>176594.30080024031</v>
      </c>
      <c r="O25" s="27">
        <v>0.30169290001504123</v>
      </c>
    </row>
    <row r="26" spans="1:15" x14ac:dyDescent="0.3">
      <c r="A26" s="56" t="s">
        <v>441</v>
      </c>
      <c r="B26" s="65" t="s">
        <v>442</v>
      </c>
      <c r="C26" s="62">
        <v>0</v>
      </c>
      <c r="D26" s="23">
        <v>0</v>
      </c>
      <c r="E26" s="23">
        <v>0</v>
      </c>
      <c r="F26" s="23">
        <v>0</v>
      </c>
      <c r="G26" s="21">
        <v>0</v>
      </c>
      <c r="H26" s="23">
        <v>0</v>
      </c>
      <c r="I26" s="23">
        <v>0</v>
      </c>
      <c r="J26" s="23">
        <v>0</v>
      </c>
      <c r="K26" s="21">
        <v>0</v>
      </c>
      <c r="L26" s="21">
        <v>0</v>
      </c>
      <c r="M26" s="21">
        <v>0</v>
      </c>
      <c r="N26" s="26">
        <v>171621.57513988842</v>
      </c>
      <c r="O26" s="27">
        <v>0</v>
      </c>
    </row>
    <row r="27" spans="1:15" x14ac:dyDescent="0.3">
      <c r="A27" s="56" t="s">
        <v>443</v>
      </c>
      <c r="B27" s="65" t="s">
        <v>444</v>
      </c>
      <c r="C27" s="62">
        <v>0</v>
      </c>
      <c r="D27" s="23">
        <v>0</v>
      </c>
      <c r="E27" s="23">
        <v>0</v>
      </c>
      <c r="F27" s="23">
        <v>0</v>
      </c>
      <c r="G27" s="21">
        <v>0</v>
      </c>
      <c r="H27" s="23">
        <v>0</v>
      </c>
      <c r="I27" s="23">
        <v>0</v>
      </c>
      <c r="J27" s="23">
        <v>0</v>
      </c>
      <c r="K27" s="21">
        <v>0</v>
      </c>
      <c r="L27" s="21">
        <v>0</v>
      </c>
      <c r="M27" s="21">
        <v>0</v>
      </c>
      <c r="N27" s="26">
        <v>4972.4239674518849</v>
      </c>
      <c r="O27" s="27">
        <v>0</v>
      </c>
    </row>
    <row r="28" spans="1:15" x14ac:dyDescent="0.3">
      <c r="A28" s="55" t="s">
        <v>445</v>
      </c>
      <c r="B28" s="69" t="s">
        <v>446</v>
      </c>
      <c r="C28" s="62">
        <v>266279.84043946106</v>
      </c>
      <c r="D28" s="23">
        <v>1280.6454082411071</v>
      </c>
      <c r="E28" s="23">
        <v>80414.848262809392</v>
      </c>
      <c r="F28" s="23">
        <v>184584.34676841059</v>
      </c>
      <c r="G28" s="21">
        <v>15354.005845985081</v>
      </c>
      <c r="H28" s="23">
        <v>7159.1881789865392</v>
      </c>
      <c r="I28" s="23">
        <v>4491.6461408549021</v>
      </c>
      <c r="J28" s="23">
        <v>3703.1715261436393</v>
      </c>
      <c r="K28" s="21">
        <v>7652.544381221679</v>
      </c>
      <c r="L28" s="21">
        <v>23259.762417619037</v>
      </c>
      <c r="M28" s="21">
        <v>2897.37935294</v>
      </c>
      <c r="N28" s="26">
        <f t="shared" si="1"/>
        <v>315443.53243722691</v>
      </c>
      <c r="O28" s="27">
        <v>-0.49832075857557356</v>
      </c>
    </row>
    <row r="29" spans="1:15" x14ac:dyDescent="0.3">
      <c r="A29" s="56" t="s">
        <v>447</v>
      </c>
      <c r="B29" s="70" t="s">
        <v>448</v>
      </c>
      <c r="C29" s="62">
        <v>0</v>
      </c>
      <c r="D29" s="23">
        <v>0</v>
      </c>
      <c r="E29" s="23">
        <v>0</v>
      </c>
      <c r="F29" s="23">
        <v>0</v>
      </c>
      <c r="G29" s="21">
        <v>0</v>
      </c>
      <c r="H29" s="23">
        <v>0</v>
      </c>
      <c r="I29" s="23">
        <v>0</v>
      </c>
      <c r="J29" s="23">
        <v>0</v>
      </c>
      <c r="K29" s="21">
        <v>0</v>
      </c>
      <c r="L29" s="21">
        <v>0</v>
      </c>
      <c r="M29" s="21">
        <v>0</v>
      </c>
      <c r="N29" s="26">
        <v>315444.03075798549</v>
      </c>
      <c r="O29" s="27">
        <v>0</v>
      </c>
    </row>
    <row r="30" spans="1:15" x14ac:dyDescent="0.3">
      <c r="A30" s="55" t="s">
        <v>449</v>
      </c>
      <c r="B30" s="69" t="s">
        <v>450</v>
      </c>
      <c r="C30" s="62">
        <v>1239676.0114359956</v>
      </c>
      <c r="D30" s="23">
        <v>14949.346608389669</v>
      </c>
      <c r="E30" s="23">
        <v>437500.64169953123</v>
      </c>
      <c r="F30" s="23">
        <v>787226.02312807471</v>
      </c>
      <c r="G30" s="21">
        <v>31600.824316316564</v>
      </c>
      <c r="H30" s="23">
        <v>24677.415673201187</v>
      </c>
      <c r="I30" s="23">
        <v>2427.0559002023101</v>
      </c>
      <c r="J30" s="23">
        <v>4496.3527429130663</v>
      </c>
      <c r="K30" s="21">
        <v>94809.815204705257</v>
      </c>
      <c r="L30" s="21">
        <v>93951.189387951483</v>
      </c>
      <c r="M30" s="21">
        <v>4430.2846780899999</v>
      </c>
      <c r="N30" s="26">
        <f t="shared" si="1"/>
        <v>1464468.1250230588</v>
      </c>
      <c r="O30" s="27">
        <v>-27.555891707073897</v>
      </c>
    </row>
    <row r="31" spans="1:15" x14ac:dyDescent="0.3">
      <c r="A31" s="56" t="s">
        <v>451</v>
      </c>
      <c r="B31" s="65" t="s">
        <v>452</v>
      </c>
      <c r="C31" s="62">
        <v>0</v>
      </c>
      <c r="D31" s="23">
        <v>0</v>
      </c>
      <c r="E31" s="23">
        <v>0</v>
      </c>
      <c r="F31" s="23">
        <v>0</v>
      </c>
      <c r="G31" s="21">
        <v>0</v>
      </c>
      <c r="H31" s="23">
        <v>0</v>
      </c>
      <c r="I31" s="23">
        <v>0</v>
      </c>
      <c r="J31" s="23">
        <v>0</v>
      </c>
      <c r="K31" s="21">
        <v>0</v>
      </c>
      <c r="L31" s="21">
        <v>0</v>
      </c>
      <c r="M31" s="21">
        <v>0</v>
      </c>
      <c r="N31" s="26">
        <v>11550.315114964658</v>
      </c>
      <c r="O31" s="27">
        <v>0</v>
      </c>
    </row>
    <row r="32" spans="1:15" x14ac:dyDescent="0.3">
      <c r="A32" s="56" t="s">
        <v>453</v>
      </c>
      <c r="B32" s="65" t="s">
        <v>454</v>
      </c>
      <c r="C32" s="62">
        <v>0</v>
      </c>
      <c r="D32" s="23">
        <v>0</v>
      </c>
      <c r="E32" s="23">
        <v>0</v>
      </c>
      <c r="F32" s="23">
        <v>0</v>
      </c>
      <c r="G32" s="21">
        <v>0</v>
      </c>
      <c r="H32" s="23">
        <v>0</v>
      </c>
      <c r="I32" s="23">
        <v>0</v>
      </c>
      <c r="J32" s="23">
        <v>0</v>
      </c>
      <c r="K32" s="21">
        <v>0</v>
      </c>
      <c r="L32" s="21">
        <v>0</v>
      </c>
      <c r="M32" s="21">
        <v>0</v>
      </c>
      <c r="N32" s="26">
        <v>382.35297976861636</v>
      </c>
      <c r="O32" s="27">
        <v>0</v>
      </c>
    </row>
    <row r="33" spans="1:15" x14ac:dyDescent="0.3">
      <c r="A33" s="56" t="s">
        <v>455</v>
      </c>
      <c r="B33" s="65" t="s">
        <v>456</v>
      </c>
      <c r="C33" s="62">
        <v>0</v>
      </c>
      <c r="D33" s="23">
        <v>0</v>
      </c>
      <c r="E33" s="23">
        <v>0</v>
      </c>
      <c r="F33" s="23">
        <v>0</v>
      </c>
      <c r="G33" s="21">
        <v>0</v>
      </c>
      <c r="H33" s="23">
        <v>0</v>
      </c>
      <c r="I33" s="23">
        <v>0</v>
      </c>
      <c r="J33" s="23">
        <v>0</v>
      </c>
      <c r="K33" s="21">
        <v>0</v>
      </c>
      <c r="L33" s="21">
        <v>0</v>
      </c>
      <c r="M33" s="21">
        <v>0</v>
      </c>
      <c r="N33" s="26">
        <v>30241.22177919852</v>
      </c>
      <c r="O33" s="27">
        <v>0</v>
      </c>
    </row>
    <row r="34" spans="1:15" x14ac:dyDescent="0.3">
      <c r="A34" s="56" t="s">
        <v>457</v>
      </c>
      <c r="B34" s="65" t="s">
        <v>458</v>
      </c>
      <c r="C34" s="62">
        <v>0</v>
      </c>
      <c r="D34" s="23">
        <v>0</v>
      </c>
      <c r="E34" s="23">
        <v>0</v>
      </c>
      <c r="F34" s="23">
        <v>0</v>
      </c>
      <c r="G34" s="21">
        <v>0</v>
      </c>
      <c r="H34" s="23">
        <v>0</v>
      </c>
      <c r="I34" s="23">
        <v>0</v>
      </c>
      <c r="J34" s="23">
        <v>0</v>
      </c>
      <c r="K34" s="21">
        <v>0</v>
      </c>
      <c r="L34" s="21">
        <v>0</v>
      </c>
      <c r="M34" s="21">
        <v>0</v>
      </c>
      <c r="N34" s="26">
        <v>6394.0135729052618</v>
      </c>
      <c r="O34" s="27">
        <v>0</v>
      </c>
    </row>
    <row r="35" spans="1:15" x14ac:dyDescent="0.3">
      <c r="A35" s="56" t="s">
        <v>459</v>
      </c>
      <c r="B35" s="65" t="s">
        <v>460</v>
      </c>
      <c r="C35" s="62">
        <v>0</v>
      </c>
      <c r="D35" s="23">
        <v>0</v>
      </c>
      <c r="E35" s="23">
        <v>0</v>
      </c>
      <c r="F35" s="23">
        <v>0</v>
      </c>
      <c r="G35" s="21">
        <v>0</v>
      </c>
      <c r="H35" s="23">
        <v>0</v>
      </c>
      <c r="I35" s="23">
        <v>0</v>
      </c>
      <c r="J35" s="23">
        <v>0</v>
      </c>
      <c r="K35" s="21">
        <v>0</v>
      </c>
      <c r="L35" s="21">
        <v>0</v>
      </c>
      <c r="M35" s="21">
        <v>0</v>
      </c>
      <c r="N35" s="26">
        <v>19038.948166949092</v>
      </c>
      <c r="O35" s="27">
        <v>0</v>
      </c>
    </row>
    <row r="36" spans="1:15" x14ac:dyDescent="0.3">
      <c r="A36" s="56" t="s">
        <v>461</v>
      </c>
      <c r="B36" s="65" t="s">
        <v>462</v>
      </c>
      <c r="C36" s="62">
        <v>0</v>
      </c>
      <c r="D36" s="23">
        <v>0</v>
      </c>
      <c r="E36" s="23">
        <v>0</v>
      </c>
      <c r="F36" s="23">
        <v>0</v>
      </c>
      <c r="G36" s="21">
        <v>0</v>
      </c>
      <c r="H36" s="23">
        <v>0</v>
      </c>
      <c r="I36" s="23">
        <v>0</v>
      </c>
      <c r="J36" s="23">
        <v>0</v>
      </c>
      <c r="K36" s="21">
        <v>0</v>
      </c>
      <c r="L36" s="21">
        <v>0</v>
      </c>
      <c r="M36" s="21">
        <v>0</v>
      </c>
      <c r="N36" s="26">
        <v>3168.8231072962462</v>
      </c>
      <c r="O36" s="27">
        <v>0</v>
      </c>
    </row>
    <row r="37" spans="1:15" x14ac:dyDescent="0.3">
      <c r="A37" s="56" t="s">
        <v>463</v>
      </c>
      <c r="B37" s="65" t="s">
        <v>464</v>
      </c>
      <c r="C37" s="62">
        <v>0</v>
      </c>
      <c r="D37" s="23">
        <v>0</v>
      </c>
      <c r="E37" s="23">
        <v>0</v>
      </c>
      <c r="F37" s="23">
        <v>0</v>
      </c>
      <c r="G37" s="21">
        <v>0</v>
      </c>
      <c r="H37" s="23">
        <v>0</v>
      </c>
      <c r="I37" s="23">
        <v>0</v>
      </c>
      <c r="J37" s="23">
        <v>0</v>
      </c>
      <c r="K37" s="21">
        <v>0</v>
      </c>
      <c r="L37" s="21">
        <v>0</v>
      </c>
      <c r="M37" s="21">
        <v>0</v>
      </c>
      <c r="N37" s="26">
        <v>81019.793516785576</v>
      </c>
      <c r="O37" s="27">
        <v>0</v>
      </c>
    </row>
    <row r="38" spans="1:15" x14ac:dyDescent="0.3">
      <c r="A38" s="56" t="s">
        <v>465</v>
      </c>
      <c r="B38" s="65" t="s">
        <v>466</v>
      </c>
      <c r="C38" s="62">
        <v>0</v>
      </c>
      <c r="D38" s="23">
        <v>0</v>
      </c>
      <c r="E38" s="23">
        <v>0</v>
      </c>
      <c r="F38" s="23">
        <v>0</v>
      </c>
      <c r="G38" s="21">
        <v>0</v>
      </c>
      <c r="H38" s="23">
        <v>0</v>
      </c>
      <c r="I38" s="23">
        <v>0</v>
      </c>
      <c r="J38" s="23">
        <v>0</v>
      </c>
      <c r="K38" s="21">
        <v>0</v>
      </c>
      <c r="L38" s="21">
        <v>0</v>
      </c>
      <c r="M38" s="21">
        <v>0</v>
      </c>
      <c r="N38" s="26">
        <v>197805.9952375477</v>
      </c>
      <c r="O38" s="27">
        <v>0</v>
      </c>
    </row>
    <row r="39" spans="1:15" x14ac:dyDescent="0.3">
      <c r="A39" s="56" t="s">
        <v>467</v>
      </c>
      <c r="B39" s="65" t="s">
        <v>468</v>
      </c>
      <c r="C39" s="62">
        <v>0</v>
      </c>
      <c r="D39" s="23">
        <v>0</v>
      </c>
      <c r="E39" s="23">
        <v>0</v>
      </c>
      <c r="F39" s="23">
        <v>0</v>
      </c>
      <c r="G39" s="21">
        <v>0</v>
      </c>
      <c r="H39" s="23">
        <v>0</v>
      </c>
      <c r="I39" s="23">
        <v>0</v>
      </c>
      <c r="J39" s="23">
        <v>0</v>
      </c>
      <c r="K39" s="21">
        <v>0</v>
      </c>
      <c r="L39" s="21">
        <v>0</v>
      </c>
      <c r="M39" s="21">
        <v>0</v>
      </c>
      <c r="N39" s="26">
        <v>46228.025518886861</v>
      </c>
      <c r="O39" s="27">
        <v>0</v>
      </c>
    </row>
    <row r="40" spans="1:15" x14ac:dyDescent="0.3">
      <c r="A40" s="56" t="s">
        <v>469</v>
      </c>
      <c r="B40" s="65" t="s">
        <v>470</v>
      </c>
      <c r="C40" s="62">
        <v>0</v>
      </c>
      <c r="D40" s="23">
        <v>0</v>
      </c>
      <c r="E40" s="23">
        <v>0</v>
      </c>
      <c r="F40" s="23">
        <v>0</v>
      </c>
      <c r="G40" s="21">
        <v>0</v>
      </c>
      <c r="H40" s="23">
        <v>0</v>
      </c>
      <c r="I40" s="23">
        <v>0</v>
      </c>
      <c r="J40" s="23">
        <v>0</v>
      </c>
      <c r="K40" s="21">
        <v>0</v>
      </c>
      <c r="L40" s="21">
        <v>0</v>
      </c>
      <c r="M40" s="21">
        <v>0</v>
      </c>
      <c r="N40" s="26">
        <v>24646.013326811117</v>
      </c>
      <c r="O40" s="27">
        <v>0</v>
      </c>
    </row>
    <row r="41" spans="1:15" x14ac:dyDescent="0.3">
      <c r="A41" s="56" t="s">
        <v>471</v>
      </c>
      <c r="B41" s="65" t="s">
        <v>472</v>
      </c>
      <c r="C41" s="62">
        <v>0</v>
      </c>
      <c r="D41" s="23">
        <v>0</v>
      </c>
      <c r="E41" s="23">
        <v>0</v>
      </c>
      <c r="F41" s="23">
        <v>0</v>
      </c>
      <c r="G41" s="21">
        <v>0</v>
      </c>
      <c r="H41" s="23">
        <v>0</v>
      </c>
      <c r="I41" s="23">
        <v>0</v>
      </c>
      <c r="J41" s="23">
        <v>0</v>
      </c>
      <c r="K41" s="21">
        <v>0</v>
      </c>
      <c r="L41" s="21">
        <v>0</v>
      </c>
      <c r="M41" s="21">
        <v>0</v>
      </c>
      <c r="N41" s="26">
        <v>47091.570083520237</v>
      </c>
      <c r="O41" s="27">
        <v>0</v>
      </c>
    </row>
    <row r="42" spans="1:15" x14ac:dyDescent="0.3">
      <c r="A42" s="56" t="s">
        <v>473</v>
      </c>
      <c r="B42" s="65" t="s">
        <v>474</v>
      </c>
      <c r="C42" s="62">
        <v>0</v>
      </c>
      <c r="D42" s="23">
        <v>0</v>
      </c>
      <c r="E42" s="23">
        <v>0</v>
      </c>
      <c r="F42" s="23">
        <v>0</v>
      </c>
      <c r="G42" s="21">
        <v>0</v>
      </c>
      <c r="H42" s="23">
        <v>0</v>
      </c>
      <c r="I42" s="23">
        <v>0</v>
      </c>
      <c r="J42" s="23">
        <v>0</v>
      </c>
      <c r="K42" s="21">
        <v>0</v>
      </c>
      <c r="L42" s="21">
        <v>0</v>
      </c>
      <c r="M42" s="21">
        <v>0</v>
      </c>
      <c r="N42" s="26">
        <v>587284.012205409</v>
      </c>
      <c r="O42" s="27">
        <v>0</v>
      </c>
    </row>
    <row r="43" spans="1:15" x14ac:dyDescent="0.3">
      <c r="A43" s="56" t="s">
        <v>475</v>
      </c>
      <c r="B43" s="65" t="s">
        <v>476</v>
      </c>
      <c r="C43" s="62">
        <v>0</v>
      </c>
      <c r="D43" s="23">
        <v>0</v>
      </c>
      <c r="E43" s="23">
        <v>0</v>
      </c>
      <c r="F43" s="23">
        <v>0</v>
      </c>
      <c r="G43" s="21">
        <v>0</v>
      </c>
      <c r="H43" s="23">
        <v>0</v>
      </c>
      <c r="I43" s="23">
        <v>0</v>
      </c>
      <c r="J43" s="23">
        <v>0</v>
      </c>
      <c r="K43" s="21">
        <v>0</v>
      </c>
      <c r="L43" s="21">
        <v>0</v>
      </c>
      <c r="M43" s="21">
        <v>0</v>
      </c>
      <c r="N43" s="26">
        <v>168409.70066809724</v>
      </c>
      <c r="O43" s="27">
        <v>0</v>
      </c>
    </row>
    <row r="44" spans="1:15" x14ac:dyDescent="0.3">
      <c r="A44" s="56" t="s">
        <v>477</v>
      </c>
      <c r="B44" s="65" t="s">
        <v>478</v>
      </c>
      <c r="C44" s="62">
        <v>0</v>
      </c>
      <c r="D44" s="23">
        <v>0</v>
      </c>
      <c r="E44" s="23">
        <v>0</v>
      </c>
      <c r="F44" s="23">
        <v>0</v>
      </c>
      <c r="G44" s="21">
        <v>0</v>
      </c>
      <c r="H44" s="23">
        <v>0</v>
      </c>
      <c r="I44" s="23">
        <v>0</v>
      </c>
      <c r="J44" s="23">
        <v>0</v>
      </c>
      <c r="K44" s="21">
        <v>0</v>
      </c>
      <c r="L44" s="21">
        <v>0</v>
      </c>
      <c r="M44" s="21">
        <v>0</v>
      </c>
      <c r="N44" s="26">
        <v>55321.825645014178</v>
      </c>
      <c r="O44" s="27">
        <v>0</v>
      </c>
    </row>
    <row r="45" spans="1:15" x14ac:dyDescent="0.3">
      <c r="A45" s="56" t="s">
        <v>479</v>
      </c>
      <c r="B45" s="65" t="s">
        <v>480</v>
      </c>
      <c r="C45" s="62">
        <v>0</v>
      </c>
      <c r="D45" s="23">
        <v>0</v>
      </c>
      <c r="E45" s="23">
        <v>0</v>
      </c>
      <c r="F45" s="23">
        <v>0</v>
      </c>
      <c r="G45" s="21">
        <v>0</v>
      </c>
      <c r="H45" s="23">
        <v>0</v>
      </c>
      <c r="I45" s="23">
        <v>0</v>
      </c>
      <c r="J45" s="23">
        <v>0</v>
      </c>
      <c r="K45" s="21">
        <v>0</v>
      </c>
      <c r="L45" s="21">
        <v>0</v>
      </c>
      <c r="M45" s="21">
        <v>0</v>
      </c>
      <c r="N45" s="26">
        <v>165249.21146365185</v>
      </c>
      <c r="O45" s="27">
        <v>0</v>
      </c>
    </row>
    <row r="46" spans="1:15" x14ac:dyDescent="0.3">
      <c r="A46" s="56" t="s">
        <v>481</v>
      </c>
      <c r="B46" s="65" t="s">
        <v>482</v>
      </c>
      <c r="C46" s="62">
        <v>0</v>
      </c>
      <c r="D46" s="23">
        <v>0</v>
      </c>
      <c r="E46" s="23">
        <v>0</v>
      </c>
      <c r="F46" s="23">
        <v>0</v>
      </c>
      <c r="G46" s="21">
        <v>0</v>
      </c>
      <c r="H46" s="23">
        <v>0</v>
      </c>
      <c r="I46" s="23">
        <v>0</v>
      </c>
      <c r="J46" s="23">
        <v>0</v>
      </c>
      <c r="K46" s="21">
        <v>0</v>
      </c>
      <c r="L46" s="21">
        <v>0</v>
      </c>
      <c r="M46" s="21">
        <v>0</v>
      </c>
      <c r="N46" s="26">
        <v>20589.662256143649</v>
      </c>
      <c r="O46" s="27">
        <v>0</v>
      </c>
    </row>
    <row r="47" spans="1:15" x14ac:dyDescent="0.3">
      <c r="A47" s="56" t="s">
        <v>483</v>
      </c>
      <c r="B47" s="65" t="s">
        <v>484</v>
      </c>
      <c r="C47" s="62">
        <v>0</v>
      </c>
      <c r="D47" s="23">
        <v>0</v>
      </c>
      <c r="E47" s="23">
        <v>0</v>
      </c>
      <c r="F47" s="23">
        <v>0</v>
      </c>
      <c r="G47" s="21">
        <v>0</v>
      </c>
      <c r="H47" s="23">
        <v>0</v>
      </c>
      <c r="I47" s="23">
        <v>0</v>
      </c>
      <c r="J47" s="23">
        <v>0</v>
      </c>
      <c r="K47" s="21">
        <v>0</v>
      </c>
      <c r="L47" s="21">
        <v>0</v>
      </c>
      <c r="M47" s="21">
        <v>0</v>
      </c>
      <c r="N47" s="26">
        <v>74.196271815880152</v>
      </c>
      <c r="O47" s="27">
        <v>0</v>
      </c>
    </row>
    <row r="48" spans="1:15" x14ac:dyDescent="0.3">
      <c r="A48" s="54"/>
      <c r="B48" s="71"/>
      <c r="C48" s="62"/>
      <c r="D48" s="23"/>
      <c r="E48" s="23"/>
      <c r="F48" s="23"/>
      <c r="G48" s="21"/>
      <c r="H48" s="23"/>
      <c r="I48" s="23"/>
      <c r="J48" s="23"/>
      <c r="K48" s="21"/>
      <c r="L48" s="21"/>
      <c r="M48" s="21"/>
      <c r="N48" s="26"/>
      <c r="O48" s="27">
        <v>0</v>
      </c>
    </row>
    <row r="49" spans="1:15" x14ac:dyDescent="0.3">
      <c r="A49" s="54" t="s">
        <v>485</v>
      </c>
      <c r="B49" s="69" t="s">
        <v>486</v>
      </c>
      <c r="C49" s="62">
        <v>49721.60332409972</v>
      </c>
      <c r="D49" s="23">
        <v>0</v>
      </c>
      <c r="E49" s="23">
        <v>29481.168663735683</v>
      </c>
      <c r="F49" s="23">
        <v>20240.434660364044</v>
      </c>
      <c r="G49" s="21">
        <v>0</v>
      </c>
      <c r="H49" s="23">
        <v>0</v>
      </c>
      <c r="I49" s="23">
        <v>0</v>
      </c>
      <c r="J49" s="23">
        <v>0</v>
      </c>
      <c r="K49" s="21">
        <v>714.21481726000025</v>
      </c>
      <c r="L49" s="21">
        <v>38133.997040690047</v>
      </c>
      <c r="M49" s="21">
        <v>0.255</v>
      </c>
      <c r="N49" s="26">
        <f t="shared" si="1"/>
        <v>88570.070182049763</v>
      </c>
      <c r="O49" s="27">
        <v>0</v>
      </c>
    </row>
    <row r="50" spans="1:15" x14ac:dyDescent="0.3">
      <c r="A50" s="57" t="s">
        <v>487</v>
      </c>
      <c r="B50" s="72" t="s">
        <v>488</v>
      </c>
      <c r="C50" s="62">
        <v>38807.282239384687</v>
      </c>
      <c r="D50" s="23">
        <v>0</v>
      </c>
      <c r="E50" s="23">
        <v>21293.270513621188</v>
      </c>
      <c r="F50" s="23">
        <v>17514.011725763503</v>
      </c>
      <c r="G50" s="21">
        <v>0</v>
      </c>
      <c r="H50" s="23">
        <v>0</v>
      </c>
      <c r="I50" s="23">
        <v>0</v>
      </c>
      <c r="J50" s="23">
        <v>0</v>
      </c>
      <c r="K50" s="21">
        <v>714.21481726000025</v>
      </c>
      <c r="L50" s="21">
        <v>27839.819854261121</v>
      </c>
      <c r="M50" s="21">
        <v>0.255</v>
      </c>
      <c r="N50" s="26">
        <f t="shared" si="1"/>
        <v>67361.571910905812</v>
      </c>
      <c r="O50" s="27">
        <v>0</v>
      </c>
    </row>
    <row r="51" spans="1:15" x14ac:dyDescent="0.3">
      <c r="A51" s="56" t="s">
        <v>489</v>
      </c>
      <c r="B51" s="65" t="s">
        <v>490</v>
      </c>
      <c r="C51" s="62">
        <v>0</v>
      </c>
      <c r="D51" s="23">
        <v>0</v>
      </c>
      <c r="E51" s="23">
        <v>0</v>
      </c>
      <c r="F51" s="23">
        <v>0</v>
      </c>
      <c r="G51" s="21">
        <v>0</v>
      </c>
      <c r="H51" s="23">
        <v>0</v>
      </c>
      <c r="I51" s="23">
        <v>0</v>
      </c>
      <c r="J51" s="23">
        <v>0</v>
      </c>
      <c r="K51" s="21">
        <v>0</v>
      </c>
      <c r="L51" s="21">
        <v>0</v>
      </c>
      <c r="M51" s="21">
        <v>0</v>
      </c>
      <c r="N51" s="26">
        <v>49054.56361003279</v>
      </c>
      <c r="O51" s="27">
        <v>0</v>
      </c>
    </row>
    <row r="52" spans="1:15" x14ac:dyDescent="0.3">
      <c r="A52" s="56" t="s">
        <v>491</v>
      </c>
      <c r="B52" s="65" t="s">
        <v>492</v>
      </c>
      <c r="C52" s="62">
        <v>0</v>
      </c>
      <c r="D52" s="23">
        <v>0</v>
      </c>
      <c r="E52" s="23">
        <v>0</v>
      </c>
      <c r="F52" s="23">
        <v>0</v>
      </c>
      <c r="G52" s="21">
        <v>0</v>
      </c>
      <c r="H52" s="23">
        <v>0</v>
      </c>
      <c r="I52" s="23">
        <v>0</v>
      </c>
      <c r="J52" s="23">
        <v>0</v>
      </c>
      <c r="K52" s="21">
        <v>0</v>
      </c>
      <c r="L52" s="21">
        <v>0</v>
      </c>
      <c r="M52" s="21">
        <v>0</v>
      </c>
      <c r="N52" s="26">
        <v>1580.1045470116326</v>
      </c>
      <c r="O52" s="27">
        <v>0</v>
      </c>
    </row>
    <row r="53" spans="1:15" x14ac:dyDescent="0.3">
      <c r="A53" s="56" t="s">
        <v>493</v>
      </c>
      <c r="B53" s="65" t="s">
        <v>494</v>
      </c>
      <c r="C53" s="62">
        <v>0</v>
      </c>
      <c r="D53" s="23">
        <v>0</v>
      </c>
      <c r="E53" s="23">
        <v>0</v>
      </c>
      <c r="F53" s="23">
        <v>0</v>
      </c>
      <c r="G53" s="21">
        <v>0</v>
      </c>
      <c r="H53" s="23">
        <v>0</v>
      </c>
      <c r="I53" s="23">
        <v>0</v>
      </c>
      <c r="J53" s="23">
        <v>0</v>
      </c>
      <c r="K53" s="21">
        <v>0</v>
      </c>
      <c r="L53" s="21">
        <v>0</v>
      </c>
      <c r="M53" s="21">
        <v>0</v>
      </c>
      <c r="N53" s="26">
        <v>16726.903753861388</v>
      </c>
      <c r="O53" s="27">
        <v>0</v>
      </c>
    </row>
    <row r="54" spans="1:15" x14ac:dyDescent="0.3">
      <c r="A54" s="56" t="s">
        <v>495</v>
      </c>
      <c r="B54" s="65" t="s">
        <v>496</v>
      </c>
      <c r="C54" s="62">
        <v>0</v>
      </c>
      <c r="D54" s="23">
        <v>0</v>
      </c>
      <c r="E54" s="23">
        <v>0</v>
      </c>
      <c r="F54" s="23">
        <v>0</v>
      </c>
      <c r="G54" s="21">
        <v>0</v>
      </c>
      <c r="H54" s="23">
        <v>0</v>
      </c>
      <c r="I54" s="23">
        <v>0</v>
      </c>
      <c r="J54" s="23">
        <v>0</v>
      </c>
      <c r="K54" s="21">
        <v>0</v>
      </c>
      <c r="L54" s="21">
        <v>0</v>
      </c>
      <c r="M54" s="21">
        <v>0</v>
      </c>
      <c r="N54" s="26">
        <v>0</v>
      </c>
      <c r="O54" s="27">
        <v>0</v>
      </c>
    </row>
    <row r="55" spans="1:15" x14ac:dyDescent="0.3">
      <c r="A55" s="58"/>
      <c r="B55" s="73"/>
      <c r="C55" s="62"/>
      <c r="D55" s="23"/>
      <c r="E55" s="23"/>
      <c r="F55" s="23"/>
      <c r="G55" s="21"/>
      <c r="H55" s="23"/>
      <c r="I55" s="23"/>
      <c r="J55" s="23"/>
      <c r="K55" s="21"/>
      <c r="L55" s="21"/>
      <c r="M55" s="21"/>
      <c r="N55" s="26"/>
      <c r="O55" s="27">
        <v>0</v>
      </c>
    </row>
    <row r="56" spans="1:15" x14ac:dyDescent="0.3">
      <c r="A56" s="54" t="s">
        <v>497</v>
      </c>
      <c r="B56" s="74" t="s">
        <v>498</v>
      </c>
      <c r="C56" s="62">
        <v>10914.321084715037</v>
      </c>
      <c r="D56" s="23">
        <v>0</v>
      </c>
      <c r="E56" s="23">
        <v>8187.8981501144972</v>
      </c>
      <c r="F56" s="23">
        <v>2726.42293460054</v>
      </c>
      <c r="G56" s="21">
        <v>0</v>
      </c>
      <c r="H56" s="23">
        <v>0</v>
      </c>
      <c r="I56" s="23">
        <v>0</v>
      </c>
      <c r="J56" s="23">
        <v>0</v>
      </c>
      <c r="K56" s="21">
        <v>0</v>
      </c>
      <c r="L56" s="21">
        <v>10294.177186428924</v>
      </c>
      <c r="M56" s="21">
        <v>0</v>
      </c>
      <c r="N56" s="26">
        <f t="shared" si="1"/>
        <v>21208.498271143959</v>
      </c>
      <c r="O56" s="27">
        <v>0</v>
      </c>
    </row>
    <row r="57" spans="1:15" x14ac:dyDescent="0.3">
      <c r="A57" s="59" t="s">
        <v>499</v>
      </c>
      <c r="B57" s="75" t="s">
        <v>500</v>
      </c>
      <c r="C57" s="62">
        <v>0</v>
      </c>
      <c r="D57" s="23">
        <v>0</v>
      </c>
      <c r="E57" s="23">
        <v>0</v>
      </c>
      <c r="F57" s="23">
        <v>0</v>
      </c>
      <c r="G57" s="21">
        <v>0</v>
      </c>
      <c r="H57" s="23">
        <v>0</v>
      </c>
      <c r="I57" s="23">
        <v>0</v>
      </c>
      <c r="J57" s="23">
        <v>0</v>
      </c>
      <c r="K57" s="21">
        <v>0</v>
      </c>
      <c r="L57" s="21">
        <v>0</v>
      </c>
      <c r="M57" s="21">
        <v>0</v>
      </c>
      <c r="N57" s="26">
        <v>0</v>
      </c>
      <c r="O57" s="27">
        <v>0</v>
      </c>
    </row>
    <row r="58" spans="1:15" x14ac:dyDescent="0.3">
      <c r="A58" s="59" t="s">
        <v>501</v>
      </c>
      <c r="B58" s="75" t="s">
        <v>502</v>
      </c>
      <c r="C58" s="62">
        <v>0</v>
      </c>
      <c r="D58" s="23">
        <v>0</v>
      </c>
      <c r="E58" s="23">
        <v>0</v>
      </c>
      <c r="F58" s="23">
        <v>0</v>
      </c>
      <c r="G58" s="21">
        <v>0</v>
      </c>
      <c r="H58" s="23">
        <v>0</v>
      </c>
      <c r="I58" s="23">
        <v>0</v>
      </c>
      <c r="J58" s="23">
        <v>0</v>
      </c>
      <c r="K58" s="21">
        <v>0</v>
      </c>
      <c r="L58" s="21">
        <v>0</v>
      </c>
      <c r="M58" s="21">
        <v>0</v>
      </c>
      <c r="N58" s="26">
        <v>0</v>
      </c>
      <c r="O58" s="27">
        <v>0</v>
      </c>
    </row>
    <row r="59" spans="1:15" x14ac:dyDescent="0.3">
      <c r="A59" s="59" t="s">
        <v>503</v>
      </c>
      <c r="B59" s="75" t="s">
        <v>504</v>
      </c>
      <c r="C59" s="62">
        <v>0</v>
      </c>
      <c r="D59" s="23">
        <v>0</v>
      </c>
      <c r="E59" s="23">
        <v>0</v>
      </c>
      <c r="F59" s="23">
        <v>0</v>
      </c>
      <c r="G59" s="21">
        <v>0</v>
      </c>
      <c r="H59" s="23">
        <v>0</v>
      </c>
      <c r="I59" s="23">
        <v>0</v>
      </c>
      <c r="J59" s="23">
        <v>0</v>
      </c>
      <c r="K59" s="21">
        <v>0</v>
      </c>
      <c r="L59" s="21">
        <v>0</v>
      </c>
      <c r="M59" s="21">
        <v>0</v>
      </c>
      <c r="N59" s="26">
        <v>0</v>
      </c>
      <c r="O59" s="27">
        <v>0</v>
      </c>
    </row>
    <row r="60" spans="1:15" x14ac:dyDescent="0.3">
      <c r="A60" s="59" t="s">
        <v>505</v>
      </c>
      <c r="B60" s="75" t="s">
        <v>506</v>
      </c>
      <c r="C60" s="62">
        <v>0</v>
      </c>
      <c r="D60" s="23">
        <v>0</v>
      </c>
      <c r="E60" s="23">
        <v>0</v>
      </c>
      <c r="F60" s="23">
        <v>0</v>
      </c>
      <c r="G60" s="21">
        <v>0</v>
      </c>
      <c r="H60" s="23">
        <v>0</v>
      </c>
      <c r="I60" s="23">
        <v>0</v>
      </c>
      <c r="J60" s="23">
        <v>0</v>
      </c>
      <c r="K60" s="21">
        <v>0</v>
      </c>
      <c r="L60" s="21">
        <v>0</v>
      </c>
      <c r="M60" s="21">
        <v>0</v>
      </c>
      <c r="N60" s="26">
        <v>0</v>
      </c>
      <c r="O60" s="27">
        <v>0</v>
      </c>
    </row>
    <row r="61" spans="1:15" x14ac:dyDescent="0.3">
      <c r="A61" s="59" t="s">
        <v>507</v>
      </c>
      <c r="B61" s="75" t="s">
        <v>508</v>
      </c>
      <c r="C61" s="62">
        <v>0</v>
      </c>
      <c r="D61" s="23">
        <v>0</v>
      </c>
      <c r="E61" s="23">
        <v>0</v>
      </c>
      <c r="F61" s="23">
        <v>0</v>
      </c>
      <c r="G61" s="21">
        <v>0</v>
      </c>
      <c r="H61" s="23">
        <v>0</v>
      </c>
      <c r="I61" s="23">
        <v>0</v>
      </c>
      <c r="J61" s="23">
        <v>0</v>
      </c>
      <c r="K61" s="21">
        <v>0</v>
      </c>
      <c r="L61" s="21">
        <v>0</v>
      </c>
      <c r="M61" s="21">
        <v>0</v>
      </c>
      <c r="N61" s="26">
        <v>0</v>
      </c>
      <c r="O61" s="27">
        <v>0</v>
      </c>
    </row>
    <row r="62" spans="1:15" x14ac:dyDescent="0.3">
      <c r="A62" s="59" t="s">
        <v>509</v>
      </c>
      <c r="B62" s="75" t="s">
        <v>510</v>
      </c>
      <c r="C62" s="62">
        <v>0</v>
      </c>
      <c r="D62" s="23">
        <v>0</v>
      </c>
      <c r="E62" s="23">
        <v>0</v>
      </c>
      <c r="F62" s="23">
        <v>0</v>
      </c>
      <c r="G62" s="21">
        <v>0</v>
      </c>
      <c r="H62" s="23">
        <v>0</v>
      </c>
      <c r="I62" s="23">
        <v>0</v>
      </c>
      <c r="J62" s="23">
        <v>0</v>
      </c>
      <c r="K62" s="21">
        <v>0</v>
      </c>
      <c r="L62" s="21">
        <v>0</v>
      </c>
      <c r="M62" s="21">
        <v>0</v>
      </c>
      <c r="N62" s="26">
        <v>0</v>
      </c>
      <c r="O62" s="27">
        <v>0</v>
      </c>
    </row>
    <row r="63" spans="1:15" x14ac:dyDescent="0.3">
      <c r="A63" s="59" t="s">
        <v>511</v>
      </c>
      <c r="B63" s="75" t="s">
        <v>512</v>
      </c>
      <c r="C63" s="62">
        <v>0</v>
      </c>
      <c r="D63" s="23">
        <v>0</v>
      </c>
      <c r="E63" s="23">
        <v>0</v>
      </c>
      <c r="F63" s="23">
        <v>0</v>
      </c>
      <c r="G63" s="21">
        <v>0</v>
      </c>
      <c r="H63" s="23">
        <v>0</v>
      </c>
      <c r="I63" s="23">
        <v>0</v>
      </c>
      <c r="J63" s="23">
        <v>0</v>
      </c>
      <c r="K63" s="21">
        <v>0</v>
      </c>
      <c r="L63" s="21">
        <v>0</v>
      </c>
      <c r="M63" s="21">
        <v>0</v>
      </c>
      <c r="N63" s="26">
        <v>0</v>
      </c>
      <c r="O63" s="27">
        <v>0</v>
      </c>
    </row>
    <row r="64" spans="1:15" x14ac:dyDescent="0.3">
      <c r="A64" s="59" t="s">
        <v>513</v>
      </c>
      <c r="B64" s="75" t="s">
        <v>514</v>
      </c>
      <c r="C64" s="62">
        <v>0</v>
      </c>
      <c r="D64" s="23">
        <v>0</v>
      </c>
      <c r="E64" s="23">
        <v>0</v>
      </c>
      <c r="F64" s="23">
        <v>0</v>
      </c>
      <c r="G64" s="21">
        <v>0</v>
      </c>
      <c r="H64" s="23">
        <v>0</v>
      </c>
      <c r="I64" s="23">
        <v>0</v>
      </c>
      <c r="J64" s="23">
        <v>0</v>
      </c>
      <c r="K64" s="21">
        <v>0</v>
      </c>
      <c r="L64" s="21">
        <v>0</v>
      </c>
      <c r="M64" s="21">
        <v>0</v>
      </c>
      <c r="N64" s="26">
        <v>0</v>
      </c>
      <c r="O64" s="27">
        <v>0</v>
      </c>
    </row>
    <row r="65" spans="1:15" x14ac:dyDescent="0.3">
      <c r="A65" s="59" t="s">
        <v>515</v>
      </c>
      <c r="B65" s="75" t="s">
        <v>516</v>
      </c>
      <c r="C65" s="62">
        <v>0</v>
      </c>
      <c r="D65" s="23">
        <v>0</v>
      </c>
      <c r="E65" s="23">
        <v>0</v>
      </c>
      <c r="F65" s="23">
        <v>0</v>
      </c>
      <c r="G65" s="21">
        <v>0</v>
      </c>
      <c r="H65" s="23">
        <v>0</v>
      </c>
      <c r="I65" s="23">
        <v>0</v>
      </c>
      <c r="J65" s="23">
        <v>0</v>
      </c>
      <c r="K65" s="21">
        <v>0</v>
      </c>
      <c r="L65" s="21">
        <v>0</v>
      </c>
      <c r="M65" s="21">
        <v>0</v>
      </c>
      <c r="N65" s="26">
        <v>0</v>
      </c>
      <c r="O65" s="27">
        <v>0</v>
      </c>
    </row>
    <row r="66" spans="1:15" x14ac:dyDescent="0.3">
      <c r="A66" s="59" t="s">
        <v>517</v>
      </c>
      <c r="B66" s="75" t="s">
        <v>518</v>
      </c>
      <c r="C66" s="62">
        <v>0</v>
      </c>
      <c r="D66" s="23">
        <v>0</v>
      </c>
      <c r="E66" s="23">
        <v>0</v>
      </c>
      <c r="F66" s="23">
        <v>0</v>
      </c>
      <c r="G66" s="21">
        <v>0</v>
      </c>
      <c r="H66" s="23">
        <v>0</v>
      </c>
      <c r="I66" s="23">
        <v>0</v>
      </c>
      <c r="J66" s="23">
        <v>0</v>
      </c>
      <c r="K66" s="21">
        <v>0</v>
      </c>
      <c r="L66" s="21">
        <v>0</v>
      </c>
      <c r="M66" s="21">
        <v>0</v>
      </c>
      <c r="N66" s="26">
        <v>0</v>
      </c>
      <c r="O66" s="27">
        <v>0</v>
      </c>
    </row>
    <row r="67" spans="1:15" x14ac:dyDescent="0.3">
      <c r="A67" s="59" t="s">
        <v>519</v>
      </c>
      <c r="B67" s="75" t="s">
        <v>520</v>
      </c>
      <c r="C67" s="62">
        <v>0</v>
      </c>
      <c r="D67" s="23">
        <v>0</v>
      </c>
      <c r="E67" s="23">
        <v>0</v>
      </c>
      <c r="F67" s="23">
        <v>0</v>
      </c>
      <c r="G67" s="21">
        <v>0</v>
      </c>
      <c r="H67" s="23">
        <v>0</v>
      </c>
      <c r="I67" s="23">
        <v>0</v>
      </c>
      <c r="J67" s="23">
        <v>0</v>
      </c>
      <c r="K67" s="21">
        <v>0</v>
      </c>
      <c r="L67" s="21">
        <v>0</v>
      </c>
      <c r="M67" s="21">
        <v>0</v>
      </c>
      <c r="N67" s="26">
        <v>0</v>
      </c>
      <c r="O67" s="27">
        <v>0</v>
      </c>
    </row>
    <row r="68" spans="1:15" x14ac:dyDescent="0.3">
      <c r="A68" s="59" t="s">
        <v>521</v>
      </c>
      <c r="B68" s="75" t="s">
        <v>522</v>
      </c>
      <c r="C68" s="62">
        <v>0</v>
      </c>
      <c r="D68" s="23">
        <v>0</v>
      </c>
      <c r="E68" s="23">
        <v>0</v>
      </c>
      <c r="F68" s="23">
        <v>0</v>
      </c>
      <c r="G68" s="21">
        <v>0</v>
      </c>
      <c r="H68" s="23">
        <v>0</v>
      </c>
      <c r="I68" s="23">
        <v>0</v>
      </c>
      <c r="J68" s="23">
        <v>0</v>
      </c>
      <c r="K68" s="21">
        <v>0</v>
      </c>
      <c r="L68" s="21">
        <v>0</v>
      </c>
      <c r="M68" s="21">
        <v>0</v>
      </c>
      <c r="N68" s="26">
        <v>0</v>
      </c>
      <c r="O68" s="27">
        <v>0</v>
      </c>
    </row>
    <row r="69" spans="1:15" x14ac:dyDescent="0.3">
      <c r="A69" s="59" t="s">
        <v>523</v>
      </c>
      <c r="B69" s="75" t="s">
        <v>524</v>
      </c>
      <c r="C69" s="62">
        <v>0</v>
      </c>
      <c r="D69" s="23">
        <v>0</v>
      </c>
      <c r="E69" s="23">
        <v>0</v>
      </c>
      <c r="F69" s="23">
        <v>0</v>
      </c>
      <c r="G69" s="21">
        <v>0</v>
      </c>
      <c r="H69" s="23">
        <v>0</v>
      </c>
      <c r="I69" s="23">
        <v>0</v>
      </c>
      <c r="J69" s="23">
        <v>0</v>
      </c>
      <c r="K69" s="21">
        <v>0</v>
      </c>
      <c r="L69" s="21">
        <v>0</v>
      </c>
      <c r="M69" s="21">
        <v>0</v>
      </c>
      <c r="N69" s="26">
        <v>14975.203642860684</v>
      </c>
      <c r="O69" s="27">
        <v>0</v>
      </c>
    </row>
    <row r="70" spans="1:15" x14ac:dyDescent="0.3">
      <c r="A70" s="59" t="s">
        <v>525</v>
      </c>
      <c r="B70" s="75" t="s">
        <v>526</v>
      </c>
      <c r="C70" s="62">
        <v>0</v>
      </c>
      <c r="D70" s="23">
        <v>0</v>
      </c>
      <c r="E70" s="23">
        <v>0</v>
      </c>
      <c r="F70" s="23">
        <v>0</v>
      </c>
      <c r="G70" s="21">
        <v>0</v>
      </c>
      <c r="H70" s="23">
        <v>0</v>
      </c>
      <c r="I70" s="23">
        <v>0</v>
      </c>
      <c r="J70" s="23">
        <v>0</v>
      </c>
      <c r="K70" s="21">
        <v>0</v>
      </c>
      <c r="L70" s="21">
        <v>0</v>
      </c>
      <c r="M70" s="21">
        <v>0</v>
      </c>
      <c r="N70" s="26">
        <v>0</v>
      </c>
      <c r="O70" s="27">
        <v>0</v>
      </c>
    </row>
    <row r="71" spans="1:15" x14ac:dyDescent="0.3">
      <c r="A71" s="59" t="s">
        <v>527</v>
      </c>
      <c r="B71" s="75" t="s">
        <v>528</v>
      </c>
      <c r="C71" s="62">
        <v>0</v>
      </c>
      <c r="D71" s="23">
        <v>0</v>
      </c>
      <c r="E71" s="23">
        <v>0</v>
      </c>
      <c r="F71" s="23">
        <v>0</v>
      </c>
      <c r="G71" s="21">
        <v>0</v>
      </c>
      <c r="H71" s="23">
        <v>0</v>
      </c>
      <c r="I71" s="23">
        <v>0</v>
      </c>
      <c r="J71" s="23">
        <v>0</v>
      </c>
      <c r="K71" s="21">
        <v>0</v>
      </c>
      <c r="L71" s="21">
        <v>0</v>
      </c>
      <c r="M71" s="21">
        <v>0</v>
      </c>
      <c r="N71" s="26">
        <v>0</v>
      </c>
      <c r="O71" s="27">
        <v>0</v>
      </c>
    </row>
    <row r="72" spans="1:15" x14ac:dyDescent="0.3">
      <c r="A72" s="59" t="s">
        <v>529</v>
      </c>
      <c r="B72" s="75" t="s">
        <v>530</v>
      </c>
      <c r="C72" s="62">
        <v>0</v>
      </c>
      <c r="D72" s="23">
        <v>0</v>
      </c>
      <c r="E72" s="23">
        <v>0</v>
      </c>
      <c r="F72" s="23">
        <v>0</v>
      </c>
      <c r="G72" s="21">
        <v>0</v>
      </c>
      <c r="H72" s="23">
        <v>0</v>
      </c>
      <c r="I72" s="23">
        <v>0</v>
      </c>
      <c r="J72" s="23">
        <v>0</v>
      </c>
      <c r="K72" s="21">
        <v>0</v>
      </c>
      <c r="L72" s="21">
        <v>0</v>
      </c>
      <c r="M72" s="21">
        <v>0</v>
      </c>
      <c r="N72" s="26">
        <v>0</v>
      </c>
      <c r="O72" s="27">
        <v>0</v>
      </c>
    </row>
    <row r="73" spans="1:15" x14ac:dyDescent="0.3">
      <c r="A73" s="59" t="s">
        <v>531</v>
      </c>
      <c r="B73" s="75" t="s">
        <v>532</v>
      </c>
      <c r="C73" s="62">
        <v>0</v>
      </c>
      <c r="D73" s="23">
        <v>0</v>
      </c>
      <c r="E73" s="23">
        <v>0</v>
      </c>
      <c r="F73" s="23">
        <v>0</v>
      </c>
      <c r="G73" s="21">
        <v>0</v>
      </c>
      <c r="H73" s="23">
        <v>0</v>
      </c>
      <c r="I73" s="23">
        <v>0</v>
      </c>
      <c r="J73" s="23">
        <v>0</v>
      </c>
      <c r="K73" s="21">
        <v>0</v>
      </c>
      <c r="L73" s="21">
        <v>0</v>
      </c>
      <c r="M73" s="21">
        <v>0</v>
      </c>
      <c r="N73" s="26">
        <v>0</v>
      </c>
      <c r="O73" s="27">
        <v>0</v>
      </c>
    </row>
    <row r="74" spans="1:15" x14ac:dyDescent="0.3">
      <c r="A74" s="59" t="s">
        <v>533</v>
      </c>
      <c r="B74" s="75" t="s">
        <v>534</v>
      </c>
      <c r="C74" s="62">
        <v>0</v>
      </c>
      <c r="D74" s="23">
        <v>0</v>
      </c>
      <c r="E74" s="23">
        <v>0</v>
      </c>
      <c r="F74" s="23">
        <v>0</v>
      </c>
      <c r="G74" s="21">
        <v>0</v>
      </c>
      <c r="H74" s="23">
        <v>0</v>
      </c>
      <c r="I74" s="23">
        <v>0</v>
      </c>
      <c r="J74" s="23">
        <v>0</v>
      </c>
      <c r="K74" s="21">
        <v>0</v>
      </c>
      <c r="L74" s="21">
        <v>0</v>
      </c>
      <c r="M74" s="21">
        <v>0</v>
      </c>
      <c r="N74" s="26">
        <v>0</v>
      </c>
      <c r="O74" s="27">
        <v>0</v>
      </c>
    </row>
    <row r="75" spans="1:15" x14ac:dyDescent="0.3">
      <c r="A75" s="59" t="s">
        <v>535</v>
      </c>
      <c r="B75" s="75" t="s">
        <v>536</v>
      </c>
      <c r="C75" s="62">
        <v>0</v>
      </c>
      <c r="D75" s="23">
        <v>0</v>
      </c>
      <c r="E75" s="23">
        <v>0</v>
      </c>
      <c r="F75" s="23">
        <v>0</v>
      </c>
      <c r="G75" s="21">
        <v>0</v>
      </c>
      <c r="H75" s="23">
        <v>0</v>
      </c>
      <c r="I75" s="23">
        <v>0</v>
      </c>
      <c r="J75" s="23">
        <v>0</v>
      </c>
      <c r="K75" s="21">
        <v>0</v>
      </c>
      <c r="L75" s="21">
        <v>0</v>
      </c>
      <c r="M75" s="21">
        <v>0</v>
      </c>
      <c r="N75" s="26">
        <v>0</v>
      </c>
      <c r="O75" s="27">
        <v>0</v>
      </c>
    </row>
    <row r="76" spans="1:15" x14ac:dyDescent="0.3">
      <c r="A76" s="59" t="s">
        <v>537</v>
      </c>
      <c r="B76" s="75" t="s">
        <v>538</v>
      </c>
      <c r="C76" s="62">
        <v>0</v>
      </c>
      <c r="D76" s="23">
        <v>0</v>
      </c>
      <c r="E76" s="23">
        <v>0</v>
      </c>
      <c r="F76" s="23">
        <v>0</v>
      </c>
      <c r="G76" s="21">
        <v>0</v>
      </c>
      <c r="H76" s="23">
        <v>0</v>
      </c>
      <c r="I76" s="23">
        <v>0</v>
      </c>
      <c r="J76" s="23">
        <v>0</v>
      </c>
      <c r="K76" s="21">
        <v>0</v>
      </c>
      <c r="L76" s="21">
        <v>0</v>
      </c>
      <c r="M76" s="21">
        <v>0</v>
      </c>
      <c r="N76" s="26">
        <v>6233.2946282832736</v>
      </c>
      <c r="O76" s="27">
        <v>0</v>
      </c>
    </row>
    <row r="77" spans="1:15" x14ac:dyDescent="0.3">
      <c r="A77" s="59" t="s">
        <v>539</v>
      </c>
      <c r="B77" s="75" t="s">
        <v>540</v>
      </c>
      <c r="C77" s="62">
        <v>0</v>
      </c>
      <c r="D77" s="23">
        <v>0</v>
      </c>
      <c r="E77" s="23">
        <v>0</v>
      </c>
      <c r="F77" s="23">
        <v>0</v>
      </c>
      <c r="G77" s="21">
        <v>0</v>
      </c>
      <c r="H77" s="23">
        <v>0</v>
      </c>
      <c r="I77" s="23">
        <v>0</v>
      </c>
      <c r="J77" s="23">
        <v>0</v>
      </c>
      <c r="K77" s="21">
        <v>0</v>
      </c>
      <c r="L77" s="21">
        <v>0</v>
      </c>
      <c r="M77" s="21">
        <v>0</v>
      </c>
      <c r="N77" s="26">
        <v>0</v>
      </c>
      <c r="O77" s="27">
        <v>0</v>
      </c>
    </row>
    <row r="78" spans="1:15" x14ac:dyDescent="0.3">
      <c r="A78" s="59" t="s">
        <v>541</v>
      </c>
      <c r="B78" s="75" t="s">
        <v>542</v>
      </c>
      <c r="C78" s="62">
        <v>0</v>
      </c>
      <c r="D78" s="23">
        <v>0</v>
      </c>
      <c r="E78" s="23">
        <v>0</v>
      </c>
      <c r="F78" s="23">
        <v>0</v>
      </c>
      <c r="G78" s="21">
        <v>0</v>
      </c>
      <c r="H78" s="23">
        <v>0</v>
      </c>
      <c r="I78" s="23">
        <v>0</v>
      </c>
      <c r="J78" s="23">
        <v>0</v>
      </c>
      <c r="K78" s="21">
        <v>0</v>
      </c>
      <c r="L78" s="21">
        <v>0</v>
      </c>
      <c r="M78" s="21">
        <v>0</v>
      </c>
      <c r="N78" s="26">
        <v>0</v>
      </c>
      <c r="O78" s="27">
        <v>0</v>
      </c>
    </row>
    <row r="79" spans="1:15" x14ac:dyDescent="0.3">
      <c r="A79" s="59" t="s">
        <v>543</v>
      </c>
      <c r="B79" s="75" t="s">
        <v>544</v>
      </c>
      <c r="C79" s="62">
        <v>0</v>
      </c>
      <c r="D79" s="23">
        <v>0</v>
      </c>
      <c r="E79" s="23">
        <v>0</v>
      </c>
      <c r="F79" s="23">
        <v>0</v>
      </c>
      <c r="G79" s="21">
        <v>0</v>
      </c>
      <c r="H79" s="23">
        <v>0</v>
      </c>
      <c r="I79" s="23">
        <v>0</v>
      </c>
      <c r="J79" s="23">
        <v>0</v>
      </c>
      <c r="K79" s="21">
        <v>0</v>
      </c>
      <c r="L79" s="21">
        <v>0</v>
      </c>
      <c r="M79" s="21">
        <v>0</v>
      </c>
      <c r="N79" s="26">
        <v>0</v>
      </c>
      <c r="O79" s="27">
        <v>0</v>
      </c>
    </row>
    <row r="80" spans="1:15" x14ac:dyDescent="0.3">
      <c r="A80" s="59" t="s">
        <v>545</v>
      </c>
      <c r="B80" s="75" t="s">
        <v>546</v>
      </c>
      <c r="C80" s="62">
        <v>0</v>
      </c>
      <c r="D80" s="23">
        <v>0</v>
      </c>
      <c r="E80" s="23">
        <v>0</v>
      </c>
      <c r="F80" s="23">
        <v>0</v>
      </c>
      <c r="G80" s="21">
        <v>0</v>
      </c>
      <c r="H80" s="23">
        <v>0</v>
      </c>
      <c r="I80" s="23">
        <v>0</v>
      </c>
      <c r="J80" s="23">
        <v>0</v>
      </c>
      <c r="K80" s="21">
        <v>0</v>
      </c>
      <c r="L80" s="21">
        <v>0</v>
      </c>
      <c r="M80" s="21">
        <v>0</v>
      </c>
      <c r="N80" s="26">
        <v>0</v>
      </c>
      <c r="O80" s="27">
        <v>0</v>
      </c>
    </row>
    <row r="81" spans="1:15" x14ac:dyDescent="0.3">
      <c r="A81" s="59" t="s">
        <v>547</v>
      </c>
      <c r="B81" s="75" t="s">
        <v>548</v>
      </c>
      <c r="C81" s="62">
        <v>0</v>
      </c>
      <c r="D81" s="23">
        <v>0</v>
      </c>
      <c r="E81" s="23">
        <v>0</v>
      </c>
      <c r="F81" s="23">
        <v>0</v>
      </c>
      <c r="G81" s="21">
        <v>0</v>
      </c>
      <c r="H81" s="23">
        <v>0</v>
      </c>
      <c r="I81" s="23">
        <v>0</v>
      </c>
      <c r="J81" s="23">
        <v>0</v>
      </c>
      <c r="K81" s="21">
        <v>0</v>
      </c>
      <c r="L81" s="21">
        <v>0</v>
      </c>
      <c r="M81" s="21">
        <v>0</v>
      </c>
      <c r="N81" s="26">
        <v>0</v>
      </c>
      <c r="O81" s="27">
        <v>0</v>
      </c>
    </row>
    <row r="82" spans="1:15" x14ac:dyDescent="0.3">
      <c r="A82" s="59" t="s">
        <v>549</v>
      </c>
      <c r="B82" s="75" t="s">
        <v>550</v>
      </c>
      <c r="C82" s="62">
        <v>0</v>
      </c>
      <c r="D82" s="23">
        <v>0</v>
      </c>
      <c r="E82" s="23">
        <v>0</v>
      </c>
      <c r="F82" s="23">
        <v>0</v>
      </c>
      <c r="G82" s="21">
        <v>0</v>
      </c>
      <c r="H82" s="23">
        <v>0</v>
      </c>
      <c r="I82" s="23">
        <v>0</v>
      </c>
      <c r="J82" s="23">
        <v>0</v>
      </c>
      <c r="K82" s="21">
        <v>0</v>
      </c>
      <c r="L82" s="21">
        <v>0</v>
      </c>
      <c r="M82" s="21">
        <v>0</v>
      </c>
      <c r="N82" s="26">
        <v>0</v>
      </c>
      <c r="O82" s="27">
        <v>0</v>
      </c>
    </row>
    <row r="83" spans="1:15" x14ac:dyDescent="0.3">
      <c r="A83" s="59" t="s">
        <v>551</v>
      </c>
      <c r="B83" s="75" t="s">
        <v>552</v>
      </c>
      <c r="C83" s="62">
        <v>0</v>
      </c>
      <c r="D83" s="23">
        <v>0</v>
      </c>
      <c r="E83" s="23">
        <v>0</v>
      </c>
      <c r="F83" s="23">
        <v>0</v>
      </c>
      <c r="G83" s="21">
        <v>0</v>
      </c>
      <c r="H83" s="23">
        <v>0</v>
      </c>
      <c r="I83" s="23">
        <v>0</v>
      </c>
      <c r="J83" s="23">
        <v>0</v>
      </c>
      <c r="K83" s="21">
        <v>0</v>
      </c>
      <c r="L83" s="21">
        <v>0</v>
      </c>
      <c r="M83" s="21">
        <v>0</v>
      </c>
      <c r="N83" s="26">
        <v>0</v>
      </c>
      <c r="O83" s="27">
        <v>0</v>
      </c>
    </row>
    <row r="84" spans="1:15" x14ac:dyDescent="0.3">
      <c r="A84" s="54"/>
      <c r="B84" s="76"/>
      <c r="C84" s="62"/>
      <c r="D84" s="23"/>
      <c r="E84" s="23"/>
      <c r="F84" s="23"/>
      <c r="G84" s="21"/>
      <c r="H84" s="23"/>
      <c r="I84" s="23"/>
      <c r="J84" s="23"/>
      <c r="K84" s="21"/>
      <c r="L84" s="21"/>
      <c r="M84" s="21"/>
      <c r="N84" s="26"/>
      <c r="O84" s="27">
        <v>0</v>
      </c>
    </row>
    <row r="85" spans="1:15" x14ac:dyDescent="0.3">
      <c r="A85" s="50" t="s">
        <v>553</v>
      </c>
      <c r="B85" s="69" t="s">
        <v>554</v>
      </c>
      <c r="C85" s="62">
        <v>55669.786980029385</v>
      </c>
      <c r="D85" s="23">
        <v>0</v>
      </c>
      <c r="E85" s="23">
        <v>44535.829584023508</v>
      </c>
      <c r="F85" s="23">
        <v>11133.957396005877</v>
      </c>
      <c r="G85" s="21">
        <v>0</v>
      </c>
      <c r="H85" s="23">
        <v>0</v>
      </c>
      <c r="I85" s="23">
        <v>0</v>
      </c>
      <c r="J85" s="23">
        <v>0</v>
      </c>
      <c r="K85" s="21">
        <v>0</v>
      </c>
      <c r="L85" s="21">
        <v>0</v>
      </c>
      <c r="M85" s="21">
        <v>0</v>
      </c>
      <c r="N85" s="26">
        <f t="shared" ref="N85:N93" si="2">+C85+G85+K85+L85+M85</f>
        <v>55669.786980029385</v>
      </c>
      <c r="O85" s="27">
        <v>0</v>
      </c>
    </row>
    <row r="86" spans="1:15" x14ac:dyDescent="0.3">
      <c r="A86" s="59" t="s">
        <v>555</v>
      </c>
      <c r="B86" s="75"/>
      <c r="C86" s="62">
        <v>0</v>
      </c>
      <c r="D86" s="23">
        <v>0</v>
      </c>
      <c r="E86" s="23">
        <v>0</v>
      </c>
      <c r="F86" s="23">
        <v>0</v>
      </c>
      <c r="G86" s="21">
        <v>0</v>
      </c>
      <c r="H86" s="23">
        <v>0</v>
      </c>
      <c r="I86" s="23">
        <v>0</v>
      </c>
      <c r="J86" s="23">
        <v>0</v>
      </c>
      <c r="K86" s="21">
        <v>0</v>
      </c>
      <c r="L86" s="21">
        <v>0</v>
      </c>
      <c r="M86" s="21">
        <v>0</v>
      </c>
      <c r="N86" s="26">
        <v>55669.786980029385</v>
      </c>
      <c r="O86" s="27">
        <v>0</v>
      </c>
    </row>
    <row r="87" spans="1:15" x14ac:dyDescent="0.3">
      <c r="A87" s="60"/>
      <c r="B87" s="71"/>
      <c r="C87" s="62"/>
      <c r="D87" s="23"/>
      <c r="E87" s="23"/>
      <c r="F87" s="23"/>
      <c r="G87" s="21"/>
      <c r="H87" s="23"/>
      <c r="I87" s="23"/>
      <c r="J87" s="23"/>
      <c r="K87" s="21"/>
      <c r="L87" s="21"/>
      <c r="M87" s="21"/>
      <c r="N87" s="26"/>
      <c r="O87" s="27">
        <v>0</v>
      </c>
    </row>
    <row r="88" spans="1:15" x14ac:dyDescent="0.3">
      <c r="A88" s="54" t="s">
        <v>556</v>
      </c>
      <c r="B88" s="74" t="s">
        <v>557</v>
      </c>
      <c r="C88" s="62">
        <v>427010.06275453005</v>
      </c>
      <c r="D88" s="23">
        <v>6074.7163520044669</v>
      </c>
      <c r="E88" s="23">
        <v>93233.142673802562</v>
      </c>
      <c r="F88" s="23">
        <v>327702.20372872299</v>
      </c>
      <c r="G88" s="21">
        <v>79158.724153635951</v>
      </c>
      <c r="H88" s="23">
        <v>44099.592477196042</v>
      </c>
      <c r="I88" s="23">
        <v>12777.476808035481</v>
      </c>
      <c r="J88" s="23">
        <v>22281.65486840441</v>
      </c>
      <c r="K88" s="21">
        <v>75000.737620805026</v>
      </c>
      <c r="L88" s="21">
        <v>38476.490964625889</v>
      </c>
      <c r="M88" s="21">
        <v>184.59234446999997</v>
      </c>
      <c r="N88" s="26">
        <f t="shared" si="2"/>
        <v>619830.60783806688</v>
      </c>
      <c r="O88" s="27">
        <v>0</v>
      </c>
    </row>
    <row r="89" spans="1:15" x14ac:dyDescent="0.3">
      <c r="A89" s="52" t="s">
        <v>558</v>
      </c>
      <c r="B89" s="66" t="s">
        <v>559</v>
      </c>
      <c r="C89" s="62">
        <v>252090.66597517004</v>
      </c>
      <c r="D89" s="23">
        <v>0</v>
      </c>
      <c r="E89" s="23">
        <v>139208.0379364253</v>
      </c>
      <c r="F89" s="23">
        <v>112882.62803874472</v>
      </c>
      <c r="G89" s="21">
        <v>9473.437483220001</v>
      </c>
      <c r="H89" s="23">
        <v>3908.9707402199992</v>
      </c>
      <c r="I89" s="23">
        <v>1610.210877</v>
      </c>
      <c r="J89" s="23">
        <v>3954.2558660000009</v>
      </c>
      <c r="K89" s="21">
        <v>45131.681209574919</v>
      </c>
      <c r="L89" s="21">
        <v>0</v>
      </c>
      <c r="M89" s="21">
        <v>-37.408757000000001</v>
      </c>
      <c r="N89" s="26">
        <f t="shared" si="2"/>
        <v>306658.37591096497</v>
      </c>
      <c r="O89" s="27">
        <v>0</v>
      </c>
    </row>
    <row r="90" spans="1:15" x14ac:dyDescent="0.3">
      <c r="A90" s="53" t="s">
        <v>560</v>
      </c>
      <c r="B90" s="67" t="s">
        <v>561</v>
      </c>
      <c r="C90" s="62">
        <v>0</v>
      </c>
      <c r="D90" s="23">
        <v>0</v>
      </c>
      <c r="E90" s="23">
        <v>0</v>
      </c>
      <c r="F90" s="23">
        <v>0</v>
      </c>
      <c r="G90" s="21">
        <v>0</v>
      </c>
      <c r="H90" s="23">
        <v>0</v>
      </c>
      <c r="I90" s="23">
        <v>0</v>
      </c>
      <c r="J90" s="23">
        <v>0</v>
      </c>
      <c r="K90" s="21">
        <v>0</v>
      </c>
      <c r="L90" s="21">
        <v>0</v>
      </c>
      <c r="M90" s="21">
        <v>0</v>
      </c>
      <c r="N90" s="26">
        <v>306658.37591096497</v>
      </c>
      <c r="O90" s="27">
        <v>0</v>
      </c>
    </row>
    <row r="91" spans="1:15" x14ac:dyDescent="0.3">
      <c r="A91" s="52" t="s">
        <v>562</v>
      </c>
      <c r="B91" s="66" t="s">
        <v>563</v>
      </c>
      <c r="C91" s="62">
        <v>186251.4427258237</v>
      </c>
      <c r="D91" s="23">
        <v>6075.0982559707345</v>
      </c>
      <c r="E91" s="23">
        <v>55185.978732752556</v>
      </c>
      <c r="F91" s="23">
        <v>124990.36573710041</v>
      </c>
      <c r="G91" s="21">
        <v>69085.273609725962</v>
      </c>
      <c r="H91" s="23">
        <v>39590.819924306052</v>
      </c>
      <c r="I91" s="23">
        <v>11167.05468301548</v>
      </c>
      <c r="J91" s="23">
        <v>18327.399002404411</v>
      </c>
      <c r="K91" s="21">
        <v>28097.716356197107</v>
      </c>
      <c r="L91" s="21">
        <v>25539.884572765208</v>
      </c>
      <c r="M91" s="21">
        <v>214.49936613</v>
      </c>
      <c r="N91" s="26">
        <f t="shared" si="2"/>
        <v>309188.81663064193</v>
      </c>
      <c r="O91" s="27">
        <v>0</v>
      </c>
    </row>
    <row r="92" spans="1:15" x14ac:dyDescent="0.3">
      <c r="A92" s="53" t="s">
        <v>564</v>
      </c>
      <c r="B92" s="67" t="s">
        <v>565</v>
      </c>
      <c r="C92" s="62">
        <v>0</v>
      </c>
      <c r="D92" s="23">
        <v>0</v>
      </c>
      <c r="E92" s="23">
        <v>0</v>
      </c>
      <c r="F92" s="23">
        <v>0</v>
      </c>
      <c r="G92" s="21">
        <v>0</v>
      </c>
      <c r="H92" s="23">
        <v>0</v>
      </c>
      <c r="I92" s="23">
        <v>0</v>
      </c>
      <c r="J92" s="23">
        <v>0</v>
      </c>
      <c r="K92" s="21">
        <v>0</v>
      </c>
      <c r="L92" s="21">
        <v>0</v>
      </c>
      <c r="M92" s="21">
        <v>0</v>
      </c>
      <c r="N92" s="26">
        <v>309188.81663064199</v>
      </c>
      <c r="O92" s="27">
        <v>0</v>
      </c>
    </row>
    <row r="93" spans="1:15" x14ac:dyDescent="0.3">
      <c r="A93" s="52" t="s">
        <v>566</v>
      </c>
      <c r="B93" s="66" t="s">
        <v>567</v>
      </c>
      <c r="C93" s="62">
        <v>2403.7517028877055</v>
      </c>
      <c r="D93" s="23">
        <v>-0.3818997462674163</v>
      </c>
      <c r="E93" s="23">
        <v>2381.7248415302074</v>
      </c>
      <c r="F93" s="23">
        <v>22.408761103765158</v>
      </c>
      <c r="G93" s="21">
        <v>0</v>
      </c>
      <c r="H93" s="23">
        <v>0</v>
      </c>
      <c r="I93" s="23">
        <v>0</v>
      </c>
      <c r="J93" s="23">
        <v>0</v>
      </c>
      <c r="K93" s="21">
        <v>0</v>
      </c>
      <c r="L93" s="21">
        <v>1577.427772462295</v>
      </c>
      <c r="M93" s="21">
        <v>2.2358211099999998</v>
      </c>
      <c r="N93" s="26">
        <f t="shared" si="2"/>
        <v>3983.4152964600007</v>
      </c>
      <c r="O93" s="27">
        <v>0</v>
      </c>
    </row>
    <row r="94" spans="1:15" x14ac:dyDescent="0.3">
      <c r="A94" s="53" t="s">
        <v>568</v>
      </c>
      <c r="B94" s="67" t="s">
        <v>569</v>
      </c>
      <c r="C94" s="62">
        <v>0</v>
      </c>
      <c r="D94" s="23">
        <v>0</v>
      </c>
      <c r="E94" s="23">
        <v>0</v>
      </c>
      <c r="F94" s="23">
        <v>0</v>
      </c>
      <c r="G94" s="21">
        <v>0</v>
      </c>
      <c r="H94" s="23">
        <v>0</v>
      </c>
      <c r="I94" s="23">
        <v>0</v>
      </c>
      <c r="J94" s="23">
        <v>0</v>
      </c>
      <c r="K94" s="21">
        <v>0</v>
      </c>
      <c r="L94" s="21">
        <v>0</v>
      </c>
      <c r="M94" s="21">
        <v>0</v>
      </c>
      <c r="N94" s="26">
        <v>0</v>
      </c>
      <c r="O94" s="27">
        <v>0</v>
      </c>
    </row>
    <row r="95" spans="1:15" x14ac:dyDescent="0.3">
      <c r="A95" s="53" t="s">
        <v>564</v>
      </c>
      <c r="B95" s="67" t="s">
        <v>570</v>
      </c>
      <c r="C95" s="62">
        <v>0</v>
      </c>
      <c r="D95" s="23">
        <v>0</v>
      </c>
      <c r="E95" s="23">
        <v>0</v>
      </c>
      <c r="F95" s="23">
        <v>0</v>
      </c>
      <c r="G95" s="21">
        <v>0</v>
      </c>
      <c r="H95" s="23">
        <v>0</v>
      </c>
      <c r="I95" s="23">
        <v>0</v>
      </c>
      <c r="J95" s="23">
        <v>0</v>
      </c>
      <c r="K95" s="21">
        <v>0</v>
      </c>
      <c r="L95" s="21">
        <v>0</v>
      </c>
      <c r="M95" s="21">
        <v>0</v>
      </c>
      <c r="N95" s="26">
        <v>3983.4152964600003</v>
      </c>
      <c r="O95" s="27">
        <v>0</v>
      </c>
    </row>
    <row r="96" spans="1:15" x14ac:dyDescent="0.3">
      <c r="A96" s="52" t="s">
        <v>571</v>
      </c>
      <c r="B96" s="66" t="s">
        <v>572</v>
      </c>
      <c r="C96" s="62">
        <v>-13735.797649351389</v>
      </c>
      <c r="D96" s="23">
        <v>-4.2200000001102467E-6</v>
      </c>
      <c r="E96" s="23">
        <v>-103542.5988369055</v>
      </c>
      <c r="F96" s="23">
        <v>89806.80119177411</v>
      </c>
      <c r="G96" s="21">
        <v>600.01306068999781</v>
      </c>
      <c r="H96" s="23">
        <v>599.80181266999784</v>
      </c>
      <c r="I96" s="23">
        <v>0.21124802000000004</v>
      </c>
      <c r="J96" s="23">
        <v>0</v>
      </c>
      <c r="K96" s="21">
        <v>1771.3400550329943</v>
      </c>
      <c r="L96" s="21">
        <v>11359.178619398386</v>
      </c>
      <c r="M96" s="21">
        <v>5.2659142299999999</v>
      </c>
      <c r="N96" s="26">
        <v>0</v>
      </c>
      <c r="O96" s="27">
        <v>0</v>
      </c>
    </row>
    <row r="97" spans="1:15" x14ac:dyDescent="0.3">
      <c r="A97" s="61"/>
      <c r="B97" s="77"/>
      <c r="C97" s="62"/>
      <c r="D97" s="23"/>
      <c r="E97" s="23"/>
      <c r="F97" s="23"/>
      <c r="G97" s="21"/>
      <c r="H97" s="23"/>
      <c r="I97" s="23"/>
      <c r="J97" s="23"/>
      <c r="K97" s="21"/>
      <c r="L97" s="21"/>
      <c r="M97" s="21"/>
      <c r="N97" s="26"/>
      <c r="O97" s="27">
        <v>0</v>
      </c>
    </row>
    <row r="98" spans="1:15" x14ac:dyDescent="0.3">
      <c r="A98" s="19" t="s">
        <v>389</v>
      </c>
      <c r="B98" s="20" t="s">
        <v>390</v>
      </c>
      <c r="C98" s="24">
        <v>4194011.8550010235</v>
      </c>
      <c r="D98" s="24">
        <v>233367.21937793345</v>
      </c>
      <c r="E98" s="24">
        <v>1686870.2072204256</v>
      </c>
      <c r="F98" s="24">
        <v>2270182.99034712</v>
      </c>
      <c r="G98" s="24">
        <v>162811.05475959572</v>
      </c>
      <c r="H98" s="24">
        <v>100554.11956448134</v>
      </c>
      <c r="I98" s="24">
        <v>27614.496696830054</v>
      </c>
      <c r="J98" s="24">
        <v>34642.438498284297</v>
      </c>
      <c r="K98" s="24">
        <v>739743.80054928071</v>
      </c>
      <c r="L98" s="24">
        <v>1681451.8704671536</v>
      </c>
      <c r="M98" s="24">
        <v>23588.216390427144</v>
      </c>
      <c r="N98" s="24">
        <f>+C98+G98+K98+L98+M98</f>
        <v>6801606.7971674809</v>
      </c>
    </row>
    <row r="99" spans="1:15" x14ac:dyDescent="0.3">
      <c r="A99" t="s">
        <v>276</v>
      </c>
    </row>
    <row r="101" spans="1:15" x14ac:dyDescent="0.3">
      <c r="C101" s="27"/>
      <c r="G101" s="27"/>
    </row>
    <row r="102" spans="1:15" x14ac:dyDescent="0.3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</row>
    <row r="103" spans="1:15" x14ac:dyDescent="0.3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</row>
  </sheetData>
  <mergeCells count="4">
    <mergeCell ref="B2:N2"/>
    <mergeCell ref="B3:N3"/>
    <mergeCell ref="B4:N4"/>
    <mergeCell ref="B5:N5"/>
  </mergeCells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6">
    <tabColor theme="4" tint="0.79998168889431442"/>
  </sheetPr>
  <dimension ref="A2:O22"/>
  <sheetViews>
    <sheetView showGridLines="0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5" sqref="B5:N5"/>
    </sheetView>
  </sheetViews>
  <sheetFormatPr baseColWidth="10" defaultRowHeight="14.4" outlineLevelCol="1" x14ac:dyDescent="0.3"/>
  <cols>
    <col min="1" max="1" width="15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</cols>
  <sheetData>
    <row r="2" spans="1:15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 ht="18" x14ac:dyDescent="0.35">
      <c r="B3" s="109" t="s">
        <v>267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5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5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5" x14ac:dyDescent="0.3">
      <c r="A6" s="29" t="s">
        <v>266</v>
      </c>
    </row>
    <row r="7" spans="1:15" ht="15.6" x14ac:dyDescent="0.3">
      <c r="A7" s="2"/>
      <c r="B7" s="3"/>
      <c r="C7" s="4" t="s">
        <v>2</v>
      </c>
      <c r="D7" s="5" t="s">
        <v>3</v>
      </c>
      <c r="E7" s="5" t="s">
        <v>377</v>
      </c>
      <c r="F7" s="5" t="s">
        <v>378</v>
      </c>
      <c r="G7" s="5" t="s">
        <v>4</v>
      </c>
      <c r="H7" s="86" t="s">
        <v>382</v>
      </c>
      <c r="I7" s="86" t="s">
        <v>383</v>
      </c>
      <c r="J7" s="86" t="s">
        <v>384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5" ht="95.4" x14ac:dyDescent="0.3">
      <c r="A8" s="30"/>
      <c r="B8" s="31" t="s">
        <v>9</v>
      </c>
      <c r="C8" s="31" t="s">
        <v>10</v>
      </c>
      <c r="D8" s="30" t="s">
        <v>11</v>
      </c>
      <c r="E8" s="30" t="s">
        <v>379</v>
      </c>
      <c r="F8" s="30" t="s">
        <v>380</v>
      </c>
      <c r="G8" s="30" t="s">
        <v>12</v>
      </c>
      <c r="H8" s="88" t="s">
        <v>385</v>
      </c>
      <c r="I8" s="88" t="s">
        <v>386</v>
      </c>
      <c r="J8" s="89" t="s">
        <v>387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5" x14ac:dyDescent="0.3">
      <c r="A9" s="9" t="s">
        <v>392</v>
      </c>
      <c r="B9" s="18" t="s">
        <v>393</v>
      </c>
      <c r="C9" s="21">
        <v>191771.47298452471</v>
      </c>
      <c r="D9" s="23">
        <v>4911.4896865063693</v>
      </c>
      <c r="E9" s="23">
        <v>25196.578516084457</v>
      </c>
      <c r="F9" s="23">
        <v>161663.40478193387</v>
      </c>
      <c r="G9" s="21">
        <v>-182.73260185907057</v>
      </c>
      <c r="H9" s="23">
        <v>-57.596075370000079</v>
      </c>
      <c r="I9" s="23">
        <v>-28.215532509070577</v>
      </c>
      <c r="J9" s="23">
        <v>-96.92099397999992</v>
      </c>
      <c r="K9" s="21">
        <v>39874.196365270007</v>
      </c>
      <c r="L9" s="21">
        <v>-560.39600934380871</v>
      </c>
      <c r="M9" s="21">
        <v>31.936900999999999</v>
      </c>
      <c r="N9" s="26">
        <f>+C9+G9+K9+L9+M9</f>
        <v>230934.47763959182</v>
      </c>
      <c r="O9" s="27">
        <v>0</v>
      </c>
    </row>
    <row r="10" spans="1:15" x14ac:dyDescent="0.3">
      <c r="A10" s="9" t="s">
        <v>394</v>
      </c>
      <c r="B10" s="18" t="s">
        <v>395</v>
      </c>
      <c r="C10" s="21">
        <v>-3250.5732210843066</v>
      </c>
      <c r="D10" s="23">
        <v>-15.700567956369923</v>
      </c>
      <c r="E10" s="23">
        <v>-3234.8726531279367</v>
      </c>
      <c r="F10" s="23">
        <v>0</v>
      </c>
      <c r="G10" s="21">
        <v>0</v>
      </c>
      <c r="H10" s="23">
        <v>0</v>
      </c>
      <c r="I10" s="23">
        <v>0</v>
      </c>
      <c r="J10" s="23">
        <v>0</v>
      </c>
      <c r="K10" s="21">
        <v>30.319596899999954</v>
      </c>
      <c r="L10" s="21">
        <v>-1801.3366840075132</v>
      </c>
      <c r="M10" s="21">
        <v>0</v>
      </c>
      <c r="N10" s="26">
        <f t="shared" ref="N10:N15" si="0">+C10+G10+K10+L10+M10</f>
        <v>-5021.5903081918204</v>
      </c>
      <c r="O10" s="27">
        <v>0</v>
      </c>
    </row>
    <row r="11" spans="1:15" x14ac:dyDescent="0.3">
      <c r="A11" s="41" t="s">
        <v>396</v>
      </c>
      <c r="B11" s="42" t="s">
        <v>397</v>
      </c>
      <c r="C11" s="21">
        <v>-3234.8726531279367</v>
      </c>
      <c r="D11" s="23">
        <v>0</v>
      </c>
      <c r="E11" s="23">
        <v>-3234.8726531279367</v>
      </c>
      <c r="F11" s="23">
        <v>0</v>
      </c>
      <c r="G11" s="21">
        <v>0</v>
      </c>
      <c r="H11" s="23">
        <v>0</v>
      </c>
      <c r="I11" s="23">
        <v>0</v>
      </c>
      <c r="J11" s="23">
        <v>0</v>
      </c>
      <c r="K11" s="21">
        <v>0</v>
      </c>
      <c r="L11" s="21">
        <v>-1786.7176550638833</v>
      </c>
      <c r="M11" s="21">
        <v>0</v>
      </c>
      <c r="N11" s="26">
        <f t="shared" si="0"/>
        <v>-5021.5903081918204</v>
      </c>
      <c r="O11" s="27">
        <v>0</v>
      </c>
    </row>
    <row r="12" spans="1:15" x14ac:dyDescent="0.3">
      <c r="A12" s="41" t="s">
        <v>398</v>
      </c>
      <c r="B12" s="42" t="s">
        <v>399</v>
      </c>
      <c r="C12" s="21">
        <v>-15.700567956369923</v>
      </c>
      <c r="D12" s="23">
        <v>-15.700567956369923</v>
      </c>
      <c r="E12" s="23">
        <v>0</v>
      </c>
      <c r="F12" s="23">
        <v>0</v>
      </c>
      <c r="G12" s="21">
        <v>0</v>
      </c>
      <c r="H12" s="23">
        <v>0</v>
      </c>
      <c r="I12" s="23">
        <v>0</v>
      </c>
      <c r="J12" s="23">
        <v>0</v>
      </c>
      <c r="K12" s="21">
        <v>30.319596899999954</v>
      </c>
      <c r="L12" s="21">
        <v>-14.619028943630031</v>
      </c>
      <c r="M12" s="21">
        <v>0</v>
      </c>
      <c r="N12" s="26">
        <f t="shared" si="0"/>
        <v>0</v>
      </c>
      <c r="O12" s="27">
        <v>0</v>
      </c>
    </row>
    <row r="13" spans="1:15" x14ac:dyDescent="0.3">
      <c r="A13" s="9" t="s">
        <v>400</v>
      </c>
      <c r="B13" s="18" t="s">
        <v>401</v>
      </c>
      <c r="C13" s="21">
        <v>-97957.849316871507</v>
      </c>
      <c r="D13" s="23">
        <v>-134.74648911656229</v>
      </c>
      <c r="E13" s="23">
        <v>-87235.282151104606</v>
      </c>
      <c r="F13" s="23">
        <v>-10587.820676650343</v>
      </c>
      <c r="G13" s="21">
        <v>0</v>
      </c>
      <c r="H13" s="23">
        <v>0</v>
      </c>
      <c r="I13" s="23">
        <v>0</v>
      </c>
      <c r="J13" s="23">
        <v>0</v>
      </c>
      <c r="K13" s="21">
        <v>78.708272609999526</v>
      </c>
      <c r="L13" s="21">
        <v>-9235.2176171586943</v>
      </c>
      <c r="M13" s="21">
        <v>0</v>
      </c>
      <c r="N13" s="26">
        <f t="shared" si="0"/>
        <v>-107114.35866142019</v>
      </c>
      <c r="O13" s="27">
        <v>0</v>
      </c>
    </row>
    <row r="14" spans="1:15" ht="28.8" x14ac:dyDescent="0.3">
      <c r="A14" s="9" t="s">
        <v>402</v>
      </c>
      <c r="B14" s="18" t="s">
        <v>403</v>
      </c>
      <c r="C14" s="21">
        <v>0</v>
      </c>
      <c r="D14" s="23">
        <v>0</v>
      </c>
      <c r="E14" s="23">
        <v>0</v>
      </c>
      <c r="F14" s="23">
        <v>0</v>
      </c>
      <c r="G14" s="21">
        <v>17963.093130302317</v>
      </c>
      <c r="H14" s="23">
        <v>3347.8453514800003</v>
      </c>
      <c r="I14" s="23">
        <v>-2459.7555240276865</v>
      </c>
      <c r="J14" s="23">
        <v>17075.00330285</v>
      </c>
      <c r="K14" s="21">
        <v>148.70799294999995</v>
      </c>
      <c r="L14" s="21">
        <v>-18111.801123252317</v>
      </c>
      <c r="M14" s="21">
        <v>0</v>
      </c>
      <c r="N14" s="26">
        <f t="shared" si="0"/>
        <v>0</v>
      </c>
      <c r="O14" s="27">
        <v>0</v>
      </c>
    </row>
    <row r="15" spans="1:15" x14ac:dyDescent="0.3">
      <c r="A15" s="9" t="s">
        <v>404</v>
      </c>
      <c r="B15" s="18" t="s">
        <v>405</v>
      </c>
      <c r="C15" s="21">
        <v>549267.29587432335</v>
      </c>
      <c r="D15" s="23">
        <v>133190.41763200003</v>
      </c>
      <c r="E15" s="23">
        <v>196110.46352055899</v>
      </c>
      <c r="F15" s="23">
        <v>219966.41472176433</v>
      </c>
      <c r="G15" s="21">
        <v>97.563463400000003</v>
      </c>
      <c r="H15" s="23">
        <v>0</v>
      </c>
      <c r="I15" s="23">
        <v>97.563463400000003</v>
      </c>
      <c r="J15" s="23">
        <v>0</v>
      </c>
      <c r="K15" s="21">
        <v>591.38813178999999</v>
      </c>
      <c r="L15" s="21">
        <v>22810.90268792789</v>
      </c>
      <c r="M15" s="21">
        <v>235.35943856</v>
      </c>
      <c r="N15" s="26">
        <f t="shared" si="0"/>
        <v>573002.50959600124</v>
      </c>
      <c r="O15" s="27">
        <v>0</v>
      </c>
    </row>
    <row r="16" spans="1:15" x14ac:dyDescent="0.3">
      <c r="A16" s="9"/>
      <c r="B16" s="18"/>
      <c r="C16" s="21"/>
      <c r="D16" s="23"/>
      <c r="E16" s="23"/>
      <c r="F16" s="23"/>
      <c r="G16" s="21"/>
      <c r="H16" s="23"/>
      <c r="I16" s="23"/>
      <c r="J16" s="23"/>
      <c r="K16" s="21"/>
      <c r="L16" s="21"/>
      <c r="M16" s="21"/>
      <c r="N16" s="26"/>
      <c r="O16" s="27">
        <v>0</v>
      </c>
    </row>
    <row r="17" spans="1:15" x14ac:dyDescent="0.3">
      <c r="A17" s="19" t="s">
        <v>264</v>
      </c>
      <c r="B17" s="20" t="s">
        <v>265</v>
      </c>
      <c r="C17" s="24">
        <f>+C9+C10+C13+C14+C15</f>
        <v>639830.34632089222</v>
      </c>
      <c r="D17" s="24">
        <f t="shared" ref="D17:N17" si="1">+D9+D10+D13+D14+D15</f>
        <v>137951.46026143347</v>
      </c>
      <c r="E17" s="24">
        <f t="shared" si="1"/>
        <v>130836.8872324109</v>
      </c>
      <c r="F17" s="24">
        <f t="shared" si="1"/>
        <v>371041.99882704788</v>
      </c>
      <c r="G17" s="24">
        <f t="shared" si="1"/>
        <v>17877.923991843247</v>
      </c>
      <c r="H17" s="24">
        <f t="shared" si="1"/>
        <v>3290.2492761100002</v>
      </c>
      <c r="I17" s="24">
        <f t="shared" si="1"/>
        <v>-2390.4075931367574</v>
      </c>
      <c r="J17" s="24">
        <f t="shared" si="1"/>
        <v>16978.082308870002</v>
      </c>
      <c r="K17" s="24">
        <f t="shared" si="1"/>
        <v>40723.32035952001</v>
      </c>
      <c r="L17" s="24">
        <f t="shared" si="1"/>
        <v>-6897.8487458344425</v>
      </c>
      <c r="M17" s="24">
        <f t="shared" si="1"/>
        <v>267.29633955999998</v>
      </c>
      <c r="N17" s="24">
        <f t="shared" si="1"/>
        <v>691801.03826598101</v>
      </c>
      <c r="O17" s="27">
        <v>0</v>
      </c>
    </row>
    <row r="18" spans="1:15" x14ac:dyDescent="0.3">
      <c r="A18" t="s">
        <v>276</v>
      </c>
    </row>
    <row r="21" spans="1:15" x14ac:dyDescent="0.3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5" x14ac:dyDescent="0.3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</sheetData>
  <mergeCells count="4">
    <mergeCell ref="B2:N2"/>
    <mergeCell ref="B3:N3"/>
    <mergeCell ref="B4:N4"/>
    <mergeCell ref="B5:N5"/>
  </mergeCells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7">
    <tabColor theme="4" tint="0.79998168889431442"/>
  </sheetPr>
  <dimension ref="A2:O12"/>
  <sheetViews>
    <sheetView showGridLines="0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5" sqref="B5:N5"/>
    </sheetView>
  </sheetViews>
  <sheetFormatPr baseColWidth="10" defaultRowHeight="14.4" outlineLevelCol="1" x14ac:dyDescent="0.3"/>
  <cols>
    <col min="1" max="1" width="15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</cols>
  <sheetData>
    <row r="2" spans="1:15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 ht="18" x14ac:dyDescent="0.35">
      <c r="B3" s="109" t="s">
        <v>272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5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5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5" x14ac:dyDescent="0.3">
      <c r="A6" s="29" t="s">
        <v>271</v>
      </c>
    </row>
    <row r="7" spans="1:15" ht="15.6" x14ac:dyDescent="0.3">
      <c r="A7" s="2"/>
      <c r="B7" s="3"/>
      <c r="C7" s="4" t="s">
        <v>2</v>
      </c>
      <c r="D7" s="5" t="s">
        <v>3</v>
      </c>
      <c r="E7" s="5" t="s">
        <v>377</v>
      </c>
      <c r="F7" s="5" t="s">
        <v>378</v>
      </c>
      <c r="G7" s="5" t="s">
        <v>4</v>
      </c>
      <c r="H7" s="86" t="s">
        <v>382</v>
      </c>
      <c r="I7" s="86" t="s">
        <v>383</v>
      </c>
      <c r="J7" s="86" t="s">
        <v>384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5" ht="95.4" x14ac:dyDescent="0.3">
      <c r="A8" s="30"/>
      <c r="B8" s="31" t="s">
        <v>9</v>
      </c>
      <c r="C8" s="31" t="s">
        <v>10</v>
      </c>
      <c r="D8" s="30" t="s">
        <v>11</v>
      </c>
      <c r="E8" s="30" t="s">
        <v>379</v>
      </c>
      <c r="F8" s="30" t="s">
        <v>380</v>
      </c>
      <c r="G8" s="30" t="s">
        <v>12</v>
      </c>
      <c r="H8" s="88" t="s">
        <v>385</v>
      </c>
      <c r="I8" s="88" t="s">
        <v>386</v>
      </c>
      <c r="J8" s="89" t="s">
        <v>387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5" x14ac:dyDescent="0.3">
      <c r="A9" s="9" t="s">
        <v>268</v>
      </c>
      <c r="B9" s="18" t="s">
        <v>269</v>
      </c>
      <c r="C9" s="21">
        <v>-2830.9205748200011</v>
      </c>
      <c r="D9" s="23">
        <v>0</v>
      </c>
      <c r="E9" s="23">
        <v>-2845.9088148317192</v>
      </c>
      <c r="F9" s="23">
        <v>14.988240011717929</v>
      </c>
      <c r="G9" s="21">
        <v>987.37317759999996</v>
      </c>
      <c r="H9" s="23">
        <v>988.77737859999991</v>
      </c>
      <c r="I9" s="23">
        <v>0.15650100000000222</v>
      </c>
      <c r="J9" s="23">
        <v>-1.5607020000000134</v>
      </c>
      <c r="K9" s="21">
        <v>602.44772063000141</v>
      </c>
      <c r="L9" s="21">
        <v>0</v>
      </c>
      <c r="M9" s="21">
        <v>1241.0996765899999</v>
      </c>
      <c r="N9" s="26">
        <f>+C9+G9+K9+L9+M9</f>
        <v>0</v>
      </c>
      <c r="O9" s="27">
        <v>0</v>
      </c>
    </row>
    <row r="10" spans="1:15" x14ac:dyDescent="0.3">
      <c r="A10" s="9"/>
      <c r="B10" s="18"/>
      <c r="C10" s="21"/>
      <c r="D10" s="23"/>
      <c r="E10" s="22"/>
      <c r="F10" s="22"/>
      <c r="G10" s="21"/>
      <c r="H10" s="23"/>
      <c r="I10" s="22"/>
      <c r="J10" s="22"/>
      <c r="K10" s="21"/>
      <c r="L10" s="21"/>
      <c r="M10" s="21"/>
      <c r="N10" s="26"/>
    </row>
    <row r="11" spans="1:15" x14ac:dyDescent="0.3">
      <c r="A11" s="19" t="s">
        <v>270</v>
      </c>
      <c r="B11" s="20" t="s">
        <v>272</v>
      </c>
      <c r="C11" s="24">
        <f>+C9</f>
        <v>-2830.9205748200011</v>
      </c>
      <c r="D11" s="24">
        <f t="shared" ref="D11:M11" si="0">+D9</f>
        <v>0</v>
      </c>
      <c r="E11" s="24">
        <f t="shared" si="0"/>
        <v>-2845.9088148317192</v>
      </c>
      <c r="F11" s="24">
        <f t="shared" ref="F11" si="1">+F9</f>
        <v>14.988240011717929</v>
      </c>
      <c r="G11" s="24">
        <f t="shared" si="0"/>
        <v>987.37317759999996</v>
      </c>
      <c r="H11" s="24">
        <f t="shared" ref="H11:J11" si="2">+H9</f>
        <v>988.77737859999991</v>
      </c>
      <c r="I11" s="24">
        <f t="shared" si="2"/>
        <v>0.15650100000000222</v>
      </c>
      <c r="J11" s="24">
        <f t="shared" si="2"/>
        <v>-1.5607020000000134</v>
      </c>
      <c r="K11" s="24">
        <f t="shared" si="0"/>
        <v>602.44772063000141</v>
      </c>
      <c r="L11" s="24">
        <f t="shared" si="0"/>
        <v>0</v>
      </c>
      <c r="M11" s="24">
        <f t="shared" si="0"/>
        <v>1241.0996765899999</v>
      </c>
      <c r="N11" s="24">
        <f>+N9</f>
        <v>0</v>
      </c>
    </row>
    <row r="12" spans="1:15" x14ac:dyDescent="0.3">
      <c r="A12" t="s">
        <v>276</v>
      </c>
    </row>
  </sheetData>
  <mergeCells count="4">
    <mergeCell ref="B2:N2"/>
    <mergeCell ref="B3:N3"/>
    <mergeCell ref="B4:N4"/>
    <mergeCell ref="B5:N5"/>
  </mergeCells>
  <conditionalFormatting sqref="E10:F10">
    <cfRule type="cellIs" dxfId="5" priority="2" stopIfTrue="1" operator="lessThan">
      <formula>0</formula>
    </cfRule>
  </conditionalFormatting>
  <conditionalFormatting sqref="I10:J10">
    <cfRule type="cellIs" dxfId="4" priority="1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35"/>
  <sheetViews>
    <sheetView tabSelected="1" zoomScale="90" zoomScaleNormal="90" workbookViewId="0">
      <selection activeCell="N18" sqref="N18"/>
    </sheetView>
  </sheetViews>
  <sheetFormatPr baseColWidth="10" defaultRowHeight="14.4" outlineLevelCol="1" x14ac:dyDescent="0.3"/>
  <cols>
    <col min="1" max="1" width="67.88671875" customWidth="1"/>
    <col min="2" max="2" width="14.6640625" customWidth="1"/>
    <col min="3" max="5" width="14.6640625" hidden="1" customWidth="1" outlineLevel="1"/>
    <col min="6" max="6" width="14.6640625" customWidth="1" collapsed="1"/>
    <col min="7" max="9" width="14.6640625" hidden="1" customWidth="1" outlineLevel="1"/>
    <col min="10" max="10" width="14.6640625" customWidth="1" collapsed="1"/>
    <col min="11" max="12" width="14.6640625" customWidth="1"/>
    <col min="13" max="13" width="17.33203125" customWidth="1"/>
  </cols>
  <sheetData>
    <row r="2" spans="1:19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9" ht="18" x14ac:dyDescent="0.35">
      <c r="B3" s="109" t="s">
        <v>381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9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99"/>
    </row>
    <row r="5" spans="1:19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19" x14ac:dyDescent="0.3">
      <c r="A6" s="29" t="s">
        <v>376</v>
      </c>
    </row>
    <row r="7" spans="1:19" ht="15.6" x14ac:dyDescent="0.3">
      <c r="A7" s="90"/>
      <c r="B7" s="5" t="s">
        <v>2</v>
      </c>
      <c r="C7" s="5" t="s">
        <v>3</v>
      </c>
      <c r="D7" s="5" t="s">
        <v>377</v>
      </c>
      <c r="E7" s="5" t="s">
        <v>378</v>
      </c>
      <c r="F7" s="5" t="s">
        <v>4</v>
      </c>
      <c r="G7" s="86" t="s">
        <v>382</v>
      </c>
      <c r="H7" s="86" t="s">
        <v>383</v>
      </c>
      <c r="I7" s="86" t="s">
        <v>384</v>
      </c>
      <c r="J7" s="5" t="s">
        <v>5</v>
      </c>
      <c r="K7" s="5" t="s">
        <v>6</v>
      </c>
      <c r="L7" s="5" t="s">
        <v>7</v>
      </c>
      <c r="M7" s="5" t="s">
        <v>18</v>
      </c>
    </row>
    <row r="8" spans="1:19" ht="51" x14ac:dyDescent="0.3">
      <c r="A8" s="48" t="s">
        <v>9</v>
      </c>
      <c r="B8" s="101" t="s">
        <v>10</v>
      </c>
      <c r="C8" s="101" t="s">
        <v>11</v>
      </c>
      <c r="D8" s="102" t="s">
        <v>406</v>
      </c>
      <c r="E8" s="102" t="s">
        <v>380</v>
      </c>
      <c r="F8" s="101" t="s">
        <v>12</v>
      </c>
      <c r="G8" s="103" t="s">
        <v>385</v>
      </c>
      <c r="H8" s="103" t="s">
        <v>386</v>
      </c>
      <c r="I8" s="103" t="s">
        <v>387</v>
      </c>
      <c r="J8" s="101" t="s">
        <v>13</v>
      </c>
      <c r="K8" s="104" t="s">
        <v>14</v>
      </c>
      <c r="L8" s="101" t="s">
        <v>15</v>
      </c>
      <c r="M8" s="100" t="s">
        <v>19</v>
      </c>
    </row>
    <row r="9" spans="1:19" x14ac:dyDescent="0.3">
      <c r="A9" s="1" t="s">
        <v>365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9" x14ac:dyDescent="0.3">
      <c r="A10" s="49" t="s">
        <v>361</v>
      </c>
      <c r="B10" s="21">
        <f>+PRODUCCIÓN!C169</f>
        <v>42438876.698626906</v>
      </c>
      <c r="C10" s="23">
        <f>+PRODUCCIÓN!D169</f>
        <v>1970632.8276676657</v>
      </c>
      <c r="D10" s="23">
        <f>+PRODUCCIÓN!E169</f>
        <v>22905520.121671461</v>
      </c>
      <c r="E10" s="23">
        <f>+PRODUCCIÓN!F169</f>
        <v>17509372.650478579</v>
      </c>
      <c r="F10" s="21">
        <f>+PRODUCCIÓN!G169</f>
        <v>3636190.9839046397</v>
      </c>
      <c r="G10" s="23">
        <f>+PRODUCCIÓN!H169</f>
        <v>1503812.6945093214</v>
      </c>
      <c r="H10" s="23">
        <f>+PRODUCCIÓN!I169</f>
        <v>795931.07748190139</v>
      </c>
      <c r="I10" s="23">
        <f>+PRODUCCIÓN!J169</f>
        <v>1336447.2119134173</v>
      </c>
      <c r="J10" s="21">
        <f>+PRODUCCIÓN!K169</f>
        <v>6694744.1113524586</v>
      </c>
      <c r="K10" s="21">
        <f>+PRODUCCIÓN!L169</f>
        <v>10655719.035560662</v>
      </c>
      <c r="L10" s="21">
        <f>+PRODUCCIÓN!M169</f>
        <v>487915.53407574596</v>
      </c>
      <c r="M10" s="26">
        <f>+PRODUCCIÓN!N169</f>
        <v>63913446.363520414</v>
      </c>
      <c r="N10" s="27"/>
      <c r="O10" s="27"/>
      <c r="P10" s="27"/>
      <c r="Q10" s="27"/>
      <c r="R10" s="27"/>
      <c r="S10" s="27"/>
    </row>
    <row r="11" spans="1:19" x14ac:dyDescent="0.3">
      <c r="A11" s="49" t="s">
        <v>362</v>
      </c>
      <c r="B11" s="21">
        <f>+'CONSUMO INTERMEDIO'!C169</f>
        <v>20720938.343719751</v>
      </c>
      <c r="C11" s="23">
        <f>+'CONSUMO INTERMEDIO'!D169</f>
        <v>584148.85233926936</v>
      </c>
      <c r="D11" s="23">
        <f>+'CONSUMO INTERMEDIO'!E169</f>
        <v>11511027.960622568</v>
      </c>
      <c r="E11" s="23">
        <f>+'CONSUMO INTERMEDIO'!F169</f>
        <v>8625761.5307579301</v>
      </c>
      <c r="F11" s="21">
        <f>+'CONSUMO INTERMEDIO'!G169</f>
        <v>1472998.2200945148</v>
      </c>
      <c r="G11" s="23">
        <f>+'CONSUMO INTERMEDIO'!H169</f>
        <v>551585.29961872951</v>
      </c>
      <c r="H11" s="23">
        <f>+'CONSUMO INTERMEDIO'!I169</f>
        <v>323288.5439758327</v>
      </c>
      <c r="I11" s="23">
        <f>+'CONSUMO INTERMEDIO'!J169</f>
        <v>598124.37649995252</v>
      </c>
      <c r="J11" s="21">
        <f>+'CONSUMO INTERMEDIO'!K169</f>
        <v>1300873.4352130191</v>
      </c>
      <c r="K11" s="21">
        <f>+'CONSUMO INTERMEDIO'!L169</f>
        <v>3073651.3195558782</v>
      </c>
      <c r="L11" s="21">
        <f>+'CONSUMO INTERMEDIO'!M169</f>
        <v>223550.89044532739</v>
      </c>
      <c r="M11" s="26">
        <f>+'CONSUMO INTERMEDIO'!N169</f>
        <v>26792012.209028497</v>
      </c>
      <c r="N11" s="27"/>
      <c r="O11" s="27"/>
      <c r="P11" s="27"/>
      <c r="Q11" s="27"/>
      <c r="R11" s="27"/>
      <c r="S11" s="27"/>
    </row>
    <row r="12" spans="1:19" x14ac:dyDescent="0.3">
      <c r="A12" s="49" t="s">
        <v>363</v>
      </c>
      <c r="B12" s="21">
        <f>+'VALOR AGREGADO'!C169</f>
        <v>21717938.354907151</v>
      </c>
      <c r="C12" s="23">
        <f>+'VALOR AGREGADO'!D169</f>
        <v>1386483.9753283965</v>
      </c>
      <c r="D12" s="23">
        <f>+'VALOR AGREGADO'!E169</f>
        <v>11394492.161048889</v>
      </c>
      <c r="E12" s="23">
        <f>+'VALOR AGREGADO'!F169</f>
        <v>8936962.218529867</v>
      </c>
      <c r="F12" s="21">
        <f>+'VALOR AGREGADO'!G169</f>
        <v>2163192.7638101252</v>
      </c>
      <c r="G12" s="23">
        <f>+'VALOR AGREGADO'!H169</f>
        <v>952227.39489059174</v>
      </c>
      <c r="H12" s="23">
        <f>+'VALOR AGREGADO'!I169</f>
        <v>472642.53350606875</v>
      </c>
      <c r="I12" s="23">
        <f>+'VALOR AGREGADO'!J169</f>
        <v>738322.83541346481</v>
      </c>
      <c r="J12" s="21">
        <f>+'VALOR AGREGADO'!K169</f>
        <v>5393870.6761394395</v>
      </c>
      <c r="K12" s="21">
        <f>+'VALOR AGREGADO'!L169</f>
        <v>7582067.7160047824</v>
      </c>
      <c r="L12" s="21">
        <f>+'VALOR AGREGADO'!M169</f>
        <v>264364.64363041864</v>
      </c>
      <c r="M12" s="26">
        <f>+'VALOR AGREGADO'!N169</f>
        <v>37121434.154491909</v>
      </c>
      <c r="N12" s="27"/>
      <c r="O12" s="27"/>
    </row>
    <row r="13" spans="1:19" x14ac:dyDescent="0.3">
      <c r="A13" s="49" t="s">
        <v>364</v>
      </c>
      <c r="B13" s="21">
        <f>+REMUNERACIONES!C169</f>
        <v>10003249.669356452</v>
      </c>
      <c r="C13" s="23">
        <f>+REMUNERACIONES!D169</f>
        <v>533972.24954068055</v>
      </c>
      <c r="D13" s="23">
        <f>+REMUNERACIONES!E169</f>
        <v>5160296.7338805879</v>
      </c>
      <c r="E13" s="23">
        <f>+REMUNERACIONES!F169</f>
        <v>4308980.6859351825</v>
      </c>
      <c r="F13" s="21">
        <f>+REMUNERACIONES!G169</f>
        <v>919998.24781815801</v>
      </c>
      <c r="G13" s="23">
        <f>+REMUNERACIONES!H169</f>
        <v>481416.8352028252</v>
      </c>
      <c r="H13" s="23">
        <f>+REMUNERACIONES!I169</f>
        <v>192908.62150240544</v>
      </c>
      <c r="I13" s="23">
        <f>+REMUNERACIONES!J169</f>
        <v>245672.79111292743</v>
      </c>
      <c r="J13" s="21">
        <f>+REMUNERACIONES!K169</f>
        <v>5159311.4035449363</v>
      </c>
      <c r="K13" s="21">
        <f>+REMUNERACIONES!L169</f>
        <v>1568953.2046761829</v>
      </c>
      <c r="L13" s="21">
        <f>+REMUNERACIONES!M169</f>
        <v>151544.10131484174</v>
      </c>
      <c r="M13" s="26">
        <f>+REMUNERACIONES!N169</f>
        <v>17803056.626710571</v>
      </c>
      <c r="N13" s="27"/>
      <c r="O13" s="27"/>
    </row>
    <row r="14" spans="1:19" x14ac:dyDescent="0.3">
      <c r="A14" s="49" t="s">
        <v>366</v>
      </c>
      <c r="B14" s="21">
        <f>+'SUELDOS Y SALARIOS'!C169</f>
        <v>8283425.2754186895</v>
      </c>
      <c r="C14" s="23">
        <f>+'SUELDOS Y SALARIOS'!D169</f>
        <v>428985.83530714363</v>
      </c>
      <c r="D14" s="23">
        <f>+'SUELDOS Y SALARIOS'!E169</f>
        <v>4283789.7708854899</v>
      </c>
      <c r="E14" s="23">
        <f>+'SUELDOS Y SALARIOS'!F169</f>
        <v>3559882.0163393943</v>
      </c>
      <c r="F14" s="21">
        <f>+'SUELDOS Y SALARIOS'!G169</f>
        <v>745154.52262254315</v>
      </c>
      <c r="G14" s="23">
        <f>+'SUELDOS Y SALARIOS'!H169</f>
        <v>376619.45846167865</v>
      </c>
      <c r="H14" s="23">
        <f>+'SUELDOS Y SALARIOS'!I169</f>
        <v>160676.13552074134</v>
      </c>
      <c r="I14" s="23">
        <f>+'SUELDOS Y SALARIOS'!J169</f>
        <v>207858.92864012322</v>
      </c>
      <c r="J14" s="21">
        <f>+'SUELDOS Y SALARIOS'!K169</f>
        <v>4267005.6964009022</v>
      </c>
      <c r="K14" s="21">
        <f>+'SUELDOS Y SALARIOS'!L169</f>
        <v>1497315.6081807809</v>
      </c>
      <c r="L14" s="21">
        <f>+'SUELDOS Y SALARIOS'!M169</f>
        <v>123464.26317043557</v>
      </c>
      <c r="M14" s="26">
        <f>+'SUELDOS Y SALARIOS'!N169</f>
        <v>14916365.365793351</v>
      </c>
      <c r="N14" s="27"/>
      <c r="O14" s="27"/>
    </row>
    <row r="15" spans="1:19" x14ac:dyDescent="0.3">
      <c r="A15" s="49" t="s">
        <v>367</v>
      </c>
      <c r="B15" s="21">
        <f>+'CONT. SOCIALES EFECTIVAS'!C169</f>
        <v>1660477.2423196468</v>
      </c>
      <c r="C15" s="23">
        <f>+'CONT. SOCIALES EFECTIVAS'!D169</f>
        <v>103020.62963276725</v>
      </c>
      <c r="D15" s="23">
        <f>+'CONT. SOCIALES EFECTIVAS'!E169</f>
        <v>824654.67399552243</v>
      </c>
      <c r="E15" s="23">
        <f>+'CONT. SOCIALES EFECTIVAS'!F169</f>
        <v>729660.48910260748</v>
      </c>
      <c r="F15" s="21">
        <f>+'CONT. SOCIALES EFECTIVAS'!G169</f>
        <v>170430.18223555404</v>
      </c>
      <c r="G15" s="23">
        <f>+'CONT. SOCIALES EFECTIVAS'!H169</f>
        <v>102344.08293439922</v>
      </c>
      <c r="H15" s="23">
        <f>+'CONT. SOCIALES EFECTIVAS'!I169</f>
        <v>30863.931477460632</v>
      </c>
      <c r="I15" s="23">
        <f>+'CONT. SOCIALES EFECTIVAS'!J169</f>
        <v>37222.167823694188</v>
      </c>
      <c r="J15" s="21">
        <f>+'CONT. SOCIALES EFECTIVAS'!K169</f>
        <v>822148.16821063275</v>
      </c>
      <c r="K15" s="21">
        <f>+'CONT. SOCIALES EFECTIVAS'!L169</f>
        <v>70424.320166034915</v>
      </c>
      <c r="L15" s="21">
        <f>+'CONT. SOCIALES EFECTIVAS'!M169</f>
        <v>25513.939838269045</v>
      </c>
      <c r="M15" s="26">
        <f>+'CONT. SOCIALES EFECTIVAS'!N169</f>
        <v>2748993.8527701376</v>
      </c>
      <c r="N15" s="27"/>
      <c r="O15" s="27"/>
    </row>
    <row r="16" spans="1:19" x14ac:dyDescent="0.3">
      <c r="A16" s="49" t="s">
        <v>368</v>
      </c>
      <c r="B16" s="21">
        <f>+'CONT. SOCIALES IMPUTADAS'!C169</f>
        <v>59347.151618116295</v>
      </c>
      <c r="C16" s="23">
        <f>+'CONT. SOCIALES IMPUTADAS'!D169</f>
        <v>1965.784600769578</v>
      </c>
      <c r="D16" s="23">
        <f>+'CONT. SOCIALES IMPUTADAS'!E169</f>
        <v>37943.186524163997</v>
      </c>
      <c r="E16" s="23">
        <f>+'CONT. SOCIALES IMPUTADAS'!F169</f>
        <v>19438.180493182695</v>
      </c>
      <c r="F16" s="21">
        <f>+'CONT. SOCIALES IMPUTADAS'!G169</f>
        <v>4413.5429600608377</v>
      </c>
      <c r="G16" s="23">
        <f>+'CONT. SOCIALES IMPUTADAS'!H169</f>
        <v>2453.2938067474001</v>
      </c>
      <c r="H16" s="23">
        <f>+'CONT. SOCIALES IMPUTADAS'!I169</f>
        <v>1368.5545042034385</v>
      </c>
      <c r="I16" s="23">
        <f>+'CONT. SOCIALES IMPUTADAS'!J169</f>
        <v>591.69464911</v>
      </c>
      <c r="J16" s="21">
        <f>+'CONT. SOCIALES IMPUTADAS'!K169</f>
        <v>70157.538933401069</v>
      </c>
      <c r="K16" s="21">
        <f>+'CONT. SOCIALES IMPUTADAS'!L169</f>
        <v>1213.2763293672278</v>
      </c>
      <c r="L16" s="21">
        <f>+'CONT. SOCIALES IMPUTADAS'!M169</f>
        <v>2565.8983061371086</v>
      </c>
      <c r="M16" s="26">
        <f>+'CONT. SOCIALES IMPUTADAS'!N169</f>
        <v>137697.40814708255</v>
      </c>
      <c r="N16" s="27"/>
      <c r="O16" s="27"/>
    </row>
    <row r="17" spans="1:15" x14ac:dyDescent="0.3">
      <c r="A17" s="49" t="s">
        <v>369</v>
      </c>
      <c r="B17" s="21">
        <f>+'OTROS IMPUESTOS'!C169</f>
        <v>854644.46844244469</v>
      </c>
      <c r="C17" s="23">
        <f>+'OTROS IMPUESTOS'!D169</f>
        <v>55085.611301953322</v>
      </c>
      <c r="D17" s="23">
        <f>+'OTROS IMPUESTOS'!E169</f>
        <v>401485.43219898414</v>
      </c>
      <c r="E17" s="23">
        <f>+'OTROS IMPUESTOS'!F169</f>
        <v>398073.42494150705</v>
      </c>
      <c r="F17" s="21">
        <f>+'OTROS IMPUESTOS'!G169</f>
        <v>74018.313080057676</v>
      </c>
      <c r="G17" s="23">
        <f>+'OTROS IMPUESTOS'!H169</f>
        <v>39258.571542457365</v>
      </c>
      <c r="H17" s="23">
        <f>+'OTROS IMPUESTOS'!I169</f>
        <v>13299.051942055416</v>
      </c>
      <c r="I17" s="23">
        <f>+'OTROS IMPUESTOS'!J169</f>
        <v>21460.689595544882</v>
      </c>
      <c r="J17" s="21">
        <f>+'OTROS IMPUESTOS'!K169</f>
        <v>42621.50433469718</v>
      </c>
      <c r="K17" s="21">
        <f>+'OTROS IMPUESTOS'!L169</f>
        <v>179066.98837031107</v>
      </c>
      <c r="L17" s="21">
        <f>+'OTROS IMPUESTOS'!M169</f>
        <v>8281.6518297884686</v>
      </c>
      <c r="M17" s="26">
        <f>+'OTROS IMPUESTOS'!N169</f>
        <v>1158632.9260572991</v>
      </c>
      <c r="N17" s="27"/>
      <c r="O17" s="27"/>
    </row>
    <row r="18" spans="1:15" x14ac:dyDescent="0.3">
      <c r="A18" s="49" t="s">
        <v>370</v>
      </c>
      <c r="B18" s="21">
        <f>+'EXCEDENTE- INGRESO MIXTO BRUTO'!C169</f>
        <v>10860044.21710825</v>
      </c>
      <c r="C18" s="23">
        <f>+'EXCEDENTE- INGRESO MIXTO BRUTO'!D169</f>
        <v>797426.11448576278</v>
      </c>
      <c r="D18" s="23">
        <f>+'EXCEDENTE- INGRESO MIXTO BRUTO'!E169</f>
        <v>5832709.9949693205</v>
      </c>
      <c r="E18" s="23">
        <f>+'EXCEDENTE- INGRESO MIXTO BRUTO'!F169</f>
        <v>4318989.0016037412</v>
      </c>
      <c r="F18" s="21">
        <f>+'EXCEDENTE- INGRESO MIXTO BRUTO'!G169</f>
        <v>1169176.2029119094</v>
      </c>
      <c r="G18" s="23">
        <f>+'EXCEDENTE- INGRESO MIXTO BRUTO'!H169</f>
        <v>431551.98814530909</v>
      </c>
      <c r="H18" s="23">
        <f>+'EXCEDENTE- INGRESO MIXTO BRUTO'!I169</f>
        <v>266434.86006160785</v>
      </c>
      <c r="I18" s="23">
        <f>+'EXCEDENTE- INGRESO MIXTO BRUTO'!J169</f>
        <v>471189.3547049925</v>
      </c>
      <c r="J18" s="21">
        <f>+'EXCEDENTE- INGRESO MIXTO BRUTO'!K169</f>
        <v>191937.76825980606</v>
      </c>
      <c r="K18" s="21">
        <f>+'EXCEDENTE- INGRESO MIXTO BRUTO'!L169+'EXCEDENTE- INGRESO MIXTO BRUTO'!M169</f>
        <v>5834047.5229582889</v>
      </c>
      <c r="L18" s="21">
        <f>+'EXCEDENTE- INGRESO MIXTO BRUTO'!N169</f>
        <v>104538.89048578842</v>
      </c>
      <c r="M18" s="26">
        <f>+'EXCEDENTE- INGRESO MIXTO BRUTO'!O169</f>
        <v>18159744.601724043</v>
      </c>
      <c r="N18" s="27"/>
      <c r="O18" s="27"/>
    </row>
    <row r="19" spans="1:15" ht="17.25" customHeight="1" x14ac:dyDescent="0.3">
      <c r="A19" s="49" t="s">
        <v>371</v>
      </c>
      <c r="B19" s="21">
        <f>+'FORMACIÓN BRUTA CAPITAL'!C98</f>
        <v>4194011.8550010235</v>
      </c>
      <c r="C19" s="23">
        <f>+'FORMACIÓN BRUTA CAPITAL'!D98</f>
        <v>233367.21937793345</v>
      </c>
      <c r="D19" s="22">
        <f>+'FORMACIÓN BRUTA CAPITAL'!E98</f>
        <v>1686870.2072204256</v>
      </c>
      <c r="E19" s="22">
        <f>+'FORMACIÓN BRUTA CAPITAL'!F98</f>
        <v>2270182.99034712</v>
      </c>
      <c r="F19" s="21">
        <f>+'FORMACIÓN BRUTA CAPITAL'!G98</f>
        <v>162811.05475959572</v>
      </c>
      <c r="G19" s="23">
        <f>+'FORMACIÓN BRUTA CAPITAL'!H98</f>
        <v>100554.11956448134</v>
      </c>
      <c r="H19" s="22">
        <f>+'FORMACIÓN BRUTA CAPITAL'!I98</f>
        <v>27614.496696830054</v>
      </c>
      <c r="I19" s="22">
        <f>+'FORMACIÓN BRUTA CAPITAL'!J98</f>
        <v>34642.438498284297</v>
      </c>
      <c r="J19" s="21">
        <f>+'FORMACIÓN BRUTA CAPITAL'!K98</f>
        <v>739743.80054928071</v>
      </c>
      <c r="K19" s="21">
        <f>+'FORMACIÓN BRUTA CAPITAL'!L98</f>
        <v>1681451.8704671536</v>
      </c>
      <c r="L19" s="21">
        <f>+'FORMACIÓN BRUTA CAPITAL'!M98</f>
        <v>23588.216390427144</v>
      </c>
      <c r="M19" s="26">
        <f>+'FORMACIÓN BRUTA CAPITAL'!N98</f>
        <v>6801606.7971674809</v>
      </c>
      <c r="N19" s="27"/>
      <c r="O19" s="27"/>
    </row>
    <row r="20" spans="1:15" x14ac:dyDescent="0.3">
      <c r="A20" s="49" t="s">
        <v>372</v>
      </c>
      <c r="B20" s="21">
        <f>+'VARIACIÓN EXISTENCIAS'!C17</f>
        <v>639830.34632089222</v>
      </c>
      <c r="C20" s="23">
        <f>+'VARIACIÓN EXISTENCIAS'!D17</f>
        <v>137951.46026143347</v>
      </c>
      <c r="D20" s="23">
        <f>+'VARIACIÓN EXISTENCIAS'!E17</f>
        <v>130836.8872324109</v>
      </c>
      <c r="E20" s="23">
        <f>+'VARIACIÓN EXISTENCIAS'!F17</f>
        <v>371041.99882704788</v>
      </c>
      <c r="F20" s="21">
        <f>+'VARIACIÓN EXISTENCIAS'!G17</f>
        <v>17877.923991843247</v>
      </c>
      <c r="G20" s="23">
        <f>+'VARIACIÓN EXISTENCIAS'!H17</f>
        <v>3290.2492761100002</v>
      </c>
      <c r="H20" s="23">
        <f>+'VARIACIÓN EXISTENCIAS'!I17</f>
        <v>-2390.4075931367574</v>
      </c>
      <c r="I20" s="23">
        <f>+'VARIACIÓN EXISTENCIAS'!J17</f>
        <v>16978.082308870002</v>
      </c>
      <c r="J20" s="21">
        <f>+'VARIACIÓN EXISTENCIAS'!K17</f>
        <v>40723.32035952001</v>
      </c>
      <c r="K20" s="21">
        <f>+'VARIACIÓN EXISTENCIAS'!L17</f>
        <v>-6897.8487458344425</v>
      </c>
      <c r="L20" s="21">
        <f>+'VARIACIÓN EXISTENCIAS'!M17</f>
        <v>267.29633955999998</v>
      </c>
      <c r="M20" s="26">
        <f>+'VARIACIÓN EXISTENCIAS'!N17</f>
        <v>691801.03826598101</v>
      </c>
      <c r="N20" s="27"/>
      <c r="O20" s="27"/>
    </row>
    <row r="21" spans="1:15" x14ac:dyDescent="0.3">
      <c r="A21" s="78" t="s">
        <v>373</v>
      </c>
      <c r="B21" s="79">
        <f>+'OBJETOS VALIOSOS'!C11</f>
        <v>-2830.9205748200011</v>
      </c>
      <c r="C21" s="80">
        <f>+'OBJETOS VALIOSOS'!D11</f>
        <v>0</v>
      </c>
      <c r="D21" s="80">
        <f>+'OBJETOS VALIOSOS'!E11</f>
        <v>-2845.9088148317192</v>
      </c>
      <c r="E21" s="80">
        <f>+'OBJETOS VALIOSOS'!F11</f>
        <v>14.988240011717929</v>
      </c>
      <c r="F21" s="79">
        <f>+'OBJETOS VALIOSOS'!G11</f>
        <v>987.37317759999996</v>
      </c>
      <c r="G21" s="80">
        <f>+'OBJETOS VALIOSOS'!H11</f>
        <v>988.77737859999991</v>
      </c>
      <c r="H21" s="80">
        <f>+'OBJETOS VALIOSOS'!I11</f>
        <v>0.15650100000000222</v>
      </c>
      <c r="I21" s="80">
        <f>+'OBJETOS VALIOSOS'!J11</f>
        <v>-1.5607020000000134</v>
      </c>
      <c r="J21" s="79">
        <f>+'OBJETOS VALIOSOS'!K11</f>
        <v>602.44772063000141</v>
      </c>
      <c r="K21" s="79">
        <f>+'OBJETOS VALIOSOS'!L11</f>
        <v>0</v>
      </c>
      <c r="L21" s="79">
        <f>+'OBJETOS VALIOSOS'!M11</f>
        <v>1241.0996765899999</v>
      </c>
      <c r="M21" s="81">
        <f>+'OBJETOS VALIOSOS'!N11</f>
        <v>0</v>
      </c>
      <c r="N21" s="27"/>
      <c r="O21" s="27"/>
    </row>
    <row r="23" spans="1:15" x14ac:dyDescent="0.3">
      <c r="A23" s="1" t="s">
        <v>388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5" x14ac:dyDescent="0.3">
      <c r="A24" s="49" t="s">
        <v>361</v>
      </c>
      <c r="B24" s="92">
        <f t="shared" ref="B24:M24" si="0">+B10/$M10</f>
        <v>0.66400544976478615</v>
      </c>
      <c r="C24" s="93">
        <f t="shared" si="0"/>
        <v>3.0832836277663707E-2</v>
      </c>
      <c r="D24" s="93">
        <f t="shared" si="0"/>
        <v>0.35838342985592997</v>
      </c>
      <c r="E24" s="93">
        <f t="shared" si="0"/>
        <v>0.27395444380968831</v>
      </c>
      <c r="F24" s="92">
        <f t="shared" si="0"/>
        <v>5.6892425472146839E-2</v>
      </c>
      <c r="G24" s="93">
        <f t="shared" si="0"/>
        <v>2.3528893841150235E-2</v>
      </c>
      <c r="H24" s="93">
        <f t="shared" si="0"/>
        <v>1.2453264888187775E-2</v>
      </c>
      <c r="I24" s="93">
        <f t="shared" si="0"/>
        <v>2.0910266742808839E-2</v>
      </c>
      <c r="J24" s="92">
        <f t="shared" si="0"/>
        <v>0.10474703669200958</v>
      </c>
      <c r="K24" s="92">
        <f t="shared" si="0"/>
        <v>0.16672108361915183</v>
      </c>
      <c r="L24" s="92">
        <f t="shared" si="0"/>
        <v>7.6340044519056212E-3</v>
      </c>
      <c r="M24" s="107">
        <f t="shared" si="0"/>
        <v>1</v>
      </c>
    </row>
    <row r="25" spans="1:15" x14ac:dyDescent="0.3">
      <c r="A25" s="49" t="s">
        <v>362</v>
      </c>
      <c r="B25" s="92">
        <f t="shared" ref="B25:M25" si="1">+B11/$M11</f>
        <v>0.7733998544811469</v>
      </c>
      <c r="C25" s="93">
        <f t="shared" si="1"/>
        <v>2.1803097422537759E-2</v>
      </c>
      <c r="D25" s="93">
        <f t="shared" si="1"/>
        <v>0.42964402489871695</v>
      </c>
      <c r="E25" s="93">
        <f t="shared" si="1"/>
        <v>0.32195273215989284</v>
      </c>
      <c r="F25" s="92">
        <f t="shared" si="1"/>
        <v>5.4979006750308097E-2</v>
      </c>
      <c r="G25" s="93">
        <f t="shared" si="1"/>
        <v>2.0587677226903238E-2</v>
      </c>
      <c r="H25" s="93">
        <f t="shared" si="1"/>
        <v>1.2066601845862454E-2</v>
      </c>
      <c r="I25" s="93">
        <f t="shared" si="1"/>
        <v>2.2324727677542403E-2</v>
      </c>
      <c r="J25" s="92">
        <f t="shared" si="1"/>
        <v>4.8554525321343529E-2</v>
      </c>
      <c r="K25" s="92">
        <f t="shared" si="1"/>
        <v>0.11472267538457245</v>
      </c>
      <c r="L25" s="92">
        <f t="shared" si="1"/>
        <v>8.3439380626287619E-3</v>
      </c>
      <c r="M25" s="91">
        <f t="shared" si="1"/>
        <v>1</v>
      </c>
    </row>
    <row r="26" spans="1:15" x14ac:dyDescent="0.3">
      <c r="A26" s="49" t="s">
        <v>363</v>
      </c>
      <c r="B26" s="92">
        <f t="shared" ref="B26:M26" si="2">+B12/$M12</f>
        <v>0.58505116651801437</v>
      </c>
      <c r="C26" s="93">
        <f t="shared" si="2"/>
        <v>3.7349957158393461E-2</v>
      </c>
      <c r="D26" s="93">
        <f t="shared" si="2"/>
        <v>0.30695183040685647</v>
      </c>
      <c r="E26" s="93">
        <f t="shared" si="2"/>
        <v>0.24074937895276449</v>
      </c>
      <c r="F26" s="92">
        <f t="shared" si="2"/>
        <v>5.8273415698524844E-2</v>
      </c>
      <c r="G26" s="93">
        <f t="shared" si="2"/>
        <v>2.5651686595071024E-2</v>
      </c>
      <c r="H26" s="93">
        <f t="shared" si="2"/>
        <v>1.273233495071947E-2</v>
      </c>
      <c r="I26" s="93">
        <f t="shared" si="2"/>
        <v>1.9889394152734358E-2</v>
      </c>
      <c r="J26" s="92">
        <f t="shared" si="2"/>
        <v>0.14530340217167365</v>
      </c>
      <c r="K26" s="92">
        <f t="shared" si="2"/>
        <v>0.20425039842075465</v>
      </c>
      <c r="L26" s="92">
        <f t="shared" si="2"/>
        <v>7.1216171910327168E-3</v>
      </c>
      <c r="M26" s="91">
        <f t="shared" si="2"/>
        <v>1</v>
      </c>
    </row>
    <row r="27" spans="1:15" x14ac:dyDescent="0.3">
      <c r="A27" s="49" t="s">
        <v>364</v>
      </c>
      <c r="B27" s="92">
        <f t="shared" ref="B27:M27" si="3">+B13/$M13</f>
        <v>0.56188383147353549</v>
      </c>
      <c r="C27" s="93">
        <f t="shared" si="3"/>
        <v>2.9993290519535989E-2</v>
      </c>
      <c r="D27" s="93">
        <f t="shared" si="3"/>
        <v>0.28985453689668139</v>
      </c>
      <c r="E27" s="93">
        <f t="shared" si="3"/>
        <v>0.24203600405731804</v>
      </c>
      <c r="F27" s="92">
        <f t="shared" si="3"/>
        <v>5.1676420915150678E-2</v>
      </c>
      <c r="G27" s="93">
        <f t="shared" si="3"/>
        <v>2.7041246079088355E-2</v>
      </c>
      <c r="H27" s="93">
        <f t="shared" si="3"/>
        <v>1.0835702292435426E-2</v>
      </c>
      <c r="I27" s="93">
        <f t="shared" si="3"/>
        <v>1.3799472543626897E-2</v>
      </c>
      <c r="J27" s="92">
        <f t="shared" si="3"/>
        <v>0.2897991907639183</v>
      </c>
      <c r="K27" s="92">
        <f t="shared" si="3"/>
        <v>8.8128305019387829E-2</v>
      </c>
      <c r="L27" s="92">
        <f t="shared" si="3"/>
        <v>8.5122518280077043E-3</v>
      </c>
      <c r="M27" s="91">
        <f t="shared" si="3"/>
        <v>1</v>
      </c>
    </row>
    <row r="28" spans="1:15" x14ac:dyDescent="0.3">
      <c r="A28" s="49" t="s">
        <v>366</v>
      </c>
      <c r="B28" s="92">
        <f t="shared" ref="B28:M28" si="4">+B14/$M14</f>
        <v>0.55532464325488329</v>
      </c>
      <c r="C28" s="93">
        <f t="shared" si="4"/>
        <v>2.8759407857553997E-2</v>
      </c>
      <c r="D28" s="93">
        <f t="shared" si="4"/>
        <v>0.28718723803247692</v>
      </c>
      <c r="E28" s="93">
        <f t="shared" si="4"/>
        <v>0.23865612895907073</v>
      </c>
      <c r="F28" s="92">
        <f t="shared" si="4"/>
        <v>4.9955502184959442E-2</v>
      </c>
      <c r="G28" s="93">
        <f t="shared" si="4"/>
        <v>2.5248741850032279E-2</v>
      </c>
      <c r="H28" s="93">
        <f t="shared" si="4"/>
        <v>1.0771802083180973E-2</v>
      </c>
      <c r="I28" s="93">
        <f t="shared" si="4"/>
        <v>1.3934958251746196E-2</v>
      </c>
      <c r="J28" s="92">
        <f t="shared" si="4"/>
        <v>0.2860620259534622</v>
      </c>
      <c r="K28" s="92">
        <f t="shared" si="4"/>
        <v>0.1003807275741897</v>
      </c>
      <c r="L28" s="92">
        <f t="shared" si="4"/>
        <v>8.2771010325053754E-3</v>
      </c>
      <c r="M28" s="91">
        <f t="shared" si="4"/>
        <v>1</v>
      </c>
    </row>
    <row r="29" spans="1:15" x14ac:dyDescent="0.3">
      <c r="A29" s="49" t="s">
        <v>367</v>
      </c>
      <c r="B29" s="92">
        <f t="shared" ref="B29:M29" si="5">+B15/$M15</f>
        <v>0.60403090412384808</v>
      </c>
      <c r="C29" s="93">
        <f t="shared" si="5"/>
        <v>3.7475758459392057E-2</v>
      </c>
      <c r="D29" s="93">
        <f t="shared" si="5"/>
        <v>0.29998418263632165</v>
      </c>
      <c r="E29" s="93">
        <f t="shared" si="5"/>
        <v>0.26542819961832032</v>
      </c>
      <c r="F29" s="92">
        <f t="shared" si="5"/>
        <v>6.1997294778892646E-2</v>
      </c>
      <c r="G29" s="93">
        <f t="shared" si="5"/>
        <v>3.7229651434566857E-2</v>
      </c>
      <c r="H29" s="93">
        <f t="shared" si="5"/>
        <v>1.1227355581882918E-2</v>
      </c>
      <c r="I29" s="93">
        <f t="shared" si="5"/>
        <v>1.3540287762442876E-2</v>
      </c>
      <c r="J29" s="92">
        <f t="shared" si="5"/>
        <v>0.29907239238900485</v>
      </c>
      <c r="K29" s="92">
        <f t="shared" si="5"/>
        <v>2.5618216677737903E-2</v>
      </c>
      <c r="L29" s="92">
        <f t="shared" si="5"/>
        <v>9.2811920305164979E-3</v>
      </c>
      <c r="M29" s="91">
        <f t="shared" si="5"/>
        <v>1</v>
      </c>
    </row>
    <row r="30" spans="1:15" x14ac:dyDescent="0.3">
      <c r="A30" s="49" t="s">
        <v>368</v>
      </c>
      <c r="B30" s="92">
        <f t="shared" ref="B30:M30" si="6">+B16/$M16</f>
        <v>0.43099686781848628</v>
      </c>
      <c r="C30" s="93">
        <f t="shared" si="6"/>
        <v>1.4276119116707049E-2</v>
      </c>
      <c r="D30" s="93">
        <f t="shared" si="6"/>
        <v>0.27555483458072566</v>
      </c>
      <c r="E30" s="93">
        <f t="shared" si="6"/>
        <v>0.14116591412105342</v>
      </c>
      <c r="F30" s="92">
        <f t="shared" si="6"/>
        <v>3.2052476654800051E-2</v>
      </c>
      <c r="G30" s="93">
        <f t="shared" si="6"/>
        <v>1.7816557622688842E-2</v>
      </c>
      <c r="H30" s="93">
        <f t="shared" si="6"/>
        <v>9.9388544971130213E-3</v>
      </c>
      <c r="I30" s="93">
        <f t="shared" si="6"/>
        <v>4.2970645349981957E-3</v>
      </c>
      <c r="J30" s="92">
        <f t="shared" si="6"/>
        <v>0.50950515247506878</v>
      </c>
      <c r="K30" s="92">
        <f t="shared" si="6"/>
        <v>8.8111776807829039E-3</v>
      </c>
      <c r="L30" s="92">
        <f t="shared" si="6"/>
        <v>1.8634325370861918E-2</v>
      </c>
      <c r="M30" s="91">
        <f t="shared" si="6"/>
        <v>1</v>
      </c>
    </row>
    <row r="31" spans="1:15" x14ac:dyDescent="0.3">
      <c r="A31" s="49" t="s">
        <v>369</v>
      </c>
      <c r="B31" s="92">
        <f t="shared" ref="B31:M31" si="7">+B17/$M17</f>
        <v>0.73763178071479996</v>
      </c>
      <c r="C31" s="93">
        <f t="shared" si="7"/>
        <v>4.7543626685462512E-2</v>
      </c>
      <c r="D31" s="93">
        <f t="shared" si="7"/>
        <v>0.3465165050722277</v>
      </c>
      <c r="E31" s="93">
        <f t="shared" si="7"/>
        <v>0.34357164895710957</v>
      </c>
      <c r="F31" s="92">
        <f t="shared" si="7"/>
        <v>6.3884178858902171E-2</v>
      </c>
      <c r="G31" s="93">
        <f t="shared" si="7"/>
        <v>3.3883528302660948E-2</v>
      </c>
      <c r="H31" s="93">
        <f t="shared" si="7"/>
        <v>1.1478227178741271E-2</v>
      </c>
      <c r="I31" s="93">
        <f t="shared" si="7"/>
        <v>1.8522423377499944E-2</v>
      </c>
      <c r="J31" s="92">
        <f t="shared" si="7"/>
        <v>3.6786028927844723E-2</v>
      </c>
      <c r="K31" s="92">
        <f t="shared" si="7"/>
        <v>0.15455023272958107</v>
      </c>
      <c r="L31" s="92">
        <f t="shared" si="7"/>
        <v>7.147778768872055E-3</v>
      </c>
      <c r="M31" s="91">
        <f t="shared" si="7"/>
        <v>1</v>
      </c>
    </row>
    <row r="32" spans="1:15" x14ac:dyDescent="0.3">
      <c r="A32" s="49" t="s">
        <v>370</v>
      </c>
      <c r="B32" s="92">
        <f t="shared" ref="B32:M32" si="8">+B18/$M18</f>
        <v>0.59802846654997688</v>
      </c>
      <c r="C32" s="93">
        <f t="shared" si="8"/>
        <v>4.391174721752733E-2</v>
      </c>
      <c r="D32" s="93">
        <f t="shared" si="8"/>
        <v>0.32118898822043879</v>
      </c>
      <c r="E32" s="93">
        <f t="shared" si="8"/>
        <v>0.23783313567051523</v>
      </c>
      <c r="F32" s="92">
        <f t="shared" si="8"/>
        <v>6.4382854965972958E-2</v>
      </c>
      <c r="G32" s="93">
        <f t="shared" si="8"/>
        <v>2.3764210213856121E-2</v>
      </c>
      <c r="H32" s="93">
        <f t="shared" si="8"/>
        <v>1.4671729471146481E-2</v>
      </c>
      <c r="I32" s="93">
        <f t="shared" si="8"/>
        <v>2.5946915280970356E-2</v>
      </c>
      <c r="J32" s="92">
        <f t="shared" si="8"/>
        <v>1.0569409012590625E-2</v>
      </c>
      <c r="K32" s="92">
        <f t="shared" si="8"/>
        <v>0.32126264167858498</v>
      </c>
      <c r="L32" s="92">
        <f t="shared" si="8"/>
        <v>5.7566277928745614E-3</v>
      </c>
      <c r="M32" s="91">
        <f t="shared" si="8"/>
        <v>1</v>
      </c>
    </row>
    <row r="33" spans="1:13" x14ac:dyDescent="0.3">
      <c r="A33" s="49" t="s">
        <v>371</v>
      </c>
      <c r="B33" s="92">
        <f t="shared" ref="B33:M33" si="9">+B19/$M19</f>
        <v>0.61662074566668768</v>
      </c>
      <c r="C33" s="93">
        <f t="shared" si="9"/>
        <v>3.4310601353068348E-2</v>
      </c>
      <c r="D33" s="96">
        <f t="shared" si="9"/>
        <v>0.24801054479111026</v>
      </c>
      <c r="E33" s="96">
        <f t="shared" si="9"/>
        <v>0.33377157163694532</v>
      </c>
      <c r="F33" s="92">
        <f t="shared" si="9"/>
        <v>2.3937145973712878E-2</v>
      </c>
      <c r="G33" s="93">
        <f t="shared" si="9"/>
        <v>1.4783877187131275E-2</v>
      </c>
      <c r="H33" s="96">
        <f t="shared" si="9"/>
        <v>4.0599960451007059E-3</v>
      </c>
      <c r="I33" s="96">
        <f t="shared" si="9"/>
        <v>5.0932727414808934E-3</v>
      </c>
      <c r="J33" s="92">
        <f t="shared" si="9"/>
        <v>0.10876015368270714</v>
      </c>
      <c r="K33" s="92">
        <f t="shared" si="9"/>
        <v>0.24721391880039165</v>
      </c>
      <c r="L33" s="92">
        <f t="shared" si="9"/>
        <v>3.4680358765005973E-3</v>
      </c>
      <c r="M33" s="91">
        <f t="shared" si="9"/>
        <v>1</v>
      </c>
    </row>
    <row r="34" spans="1:13" x14ac:dyDescent="0.3">
      <c r="A34" s="49" t="s">
        <v>372</v>
      </c>
      <c r="B34" s="92">
        <f t="shared" ref="B34:M34" si="10">+B20/$M20</f>
        <v>0.92487624465647689</v>
      </c>
      <c r="C34" s="93">
        <f t="shared" si="10"/>
        <v>0.19940915470033513</v>
      </c>
      <c r="D34" s="93">
        <f t="shared" si="10"/>
        <v>0.18912502294063807</v>
      </c>
      <c r="E34" s="93">
        <f t="shared" si="10"/>
        <v>0.5363420670155038</v>
      </c>
      <c r="F34" s="92">
        <f t="shared" si="10"/>
        <v>2.5842580457315838E-2</v>
      </c>
      <c r="G34" s="93">
        <f t="shared" si="10"/>
        <v>4.7560629344487598E-3</v>
      </c>
      <c r="H34" s="93">
        <f t="shared" si="10"/>
        <v>-3.455339701611871E-3</v>
      </c>
      <c r="I34" s="93">
        <f t="shared" si="10"/>
        <v>2.4541857224478946E-2</v>
      </c>
      <c r="J34" s="92">
        <f t="shared" si="10"/>
        <v>5.886565371684635E-2</v>
      </c>
      <c r="K34" s="92">
        <f t="shared" si="10"/>
        <v>-9.9708563073627309E-3</v>
      </c>
      <c r="L34" s="92">
        <f t="shared" si="10"/>
        <v>3.8637747672363407E-4</v>
      </c>
      <c r="M34" s="91">
        <f t="shared" si="10"/>
        <v>1</v>
      </c>
    </row>
    <row r="35" spans="1:13" x14ac:dyDescent="0.3">
      <c r="A35" s="78" t="s">
        <v>373</v>
      </c>
      <c r="B35" s="97"/>
      <c r="C35" s="98"/>
      <c r="D35" s="98"/>
      <c r="E35" s="98"/>
      <c r="F35" s="97"/>
      <c r="G35" s="98"/>
      <c r="H35" s="98"/>
      <c r="I35" s="98"/>
      <c r="J35" s="97"/>
      <c r="K35" s="97"/>
      <c r="L35" s="97"/>
      <c r="M35" s="94"/>
    </row>
  </sheetData>
  <mergeCells count="4">
    <mergeCell ref="B2:M2"/>
    <mergeCell ref="B3:M3"/>
    <mergeCell ref="B4:M4"/>
    <mergeCell ref="B5:M5"/>
  </mergeCells>
  <conditionalFormatting sqref="D19:E19">
    <cfRule type="cellIs" dxfId="3" priority="4" stopIfTrue="1" operator="lessThan">
      <formula>0</formula>
    </cfRule>
  </conditionalFormatting>
  <conditionalFormatting sqref="H19:I19">
    <cfRule type="cellIs" dxfId="2" priority="3" stopIfTrue="1" operator="lessThan">
      <formula>0</formula>
    </cfRule>
  </conditionalFormatting>
  <conditionalFormatting sqref="D33:E33">
    <cfRule type="cellIs" dxfId="1" priority="2" stopIfTrue="1" operator="lessThan">
      <formula>0</formula>
    </cfRule>
  </conditionalFormatting>
  <conditionalFormatting sqref="H33:I3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  <headerFooter>
    <oddFooter>&amp;C&amp;1#&amp;"Calibri"&amp;10&amp;K000000Uso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 tint="0.79998168889431442"/>
  </sheetPr>
  <dimension ref="A2:P177"/>
  <sheetViews>
    <sheetView showGridLines="0" zoomScale="55" zoomScaleNormal="5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5" sqref="B5:N5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5" max="16" width="15.5546875" customWidth="1"/>
  </cols>
  <sheetData>
    <row r="2" spans="1:16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6" ht="18" x14ac:dyDescent="0.35">
      <c r="B3" s="109" t="s">
        <v>249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6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6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8" t="s">
        <v>334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554.31105304291009</v>
      </c>
      <c r="D11" s="36">
        <v>0</v>
      </c>
      <c r="E11" s="37">
        <v>554.31105304291009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4632.1152990492537</v>
      </c>
      <c r="M11" s="35">
        <v>0</v>
      </c>
      <c r="N11" s="38">
        <f t="shared" ref="N11:N74" si="0">+C11+G11+K11+L11+M11</f>
        <v>5186.4263520921641</v>
      </c>
      <c r="O11" s="33">
        <v>0</v>
      </c>
      <c r="P11" s="33"/>
    </row>
    <row r="12" spans="1:16" x14ac:dyDescent="0.3">
      <c r="A12" s="9" t="s">
        <v>22</v>
      </c>
      <c r="B12" s="10" t="s">
        <v>23</v>
      </c>
      <c r="C12" s="35">
        <v>130.43964483532346</v>
      </c>
      <c r="D12" s="36">
        <v>0</v>
      </c>
      <c r="E12" s="37">
        <v>130.43964483532346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989.71584734076816</v>
      </c>
      <c r="M12" s="35">
        <v>0</v>
      </c>
      <c r="N12" s="38">
        <f t="shared" si="0"/>
        <v>1120.1554921760917</v>
      </c>
      <c r="O12" s="33">
        <v>0</v>
      </c>
      <c r="P12" s="33"/>
    </row>
    <row r="13" spans="1:16" x14ac:dyDescent="0.3">
      <c r="A13" s="9" t="s">
        <v>24</v>
      </c>
      <c r="B13" s="10" t="s">
        <v>25</v>
      </c>
      <c r="C13" s="35">
        <v>1992.51467241156</v>
      </c>
      <c r="D13" s="36">
        <v>0</v>
      </c>
      <c r="E13" s="37">
        <v>1992.51467241156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1116.6607135440372</v>
      </c>
      <c r="M13" s="35">
        <v>0</v>
      </c>
      <c r="N13" s="38">
        <f t="shared" si="0"/>
        <v>3109.1753859555974</v>
      </c>
      <c r="O13" s="33">
        <v>0</v>
      </c>
      <c r="P13" s="33"/>
    </row>
    <row r="14" spans="1:16" x14ac:dyDescent="0.3">
      <c r="A14" s="9" t="s">
        <v>26</v>
      </c>
      <c r="B14" s="10" t="s">
        <v>27</v>
      </c>
      <c r="C14" s="35">
        <v>10718.61540444899</v>
      </c>
      <c r="D14" s="36">
        <v>0</v>
      </c>
      <c r="E14" s="37">
        <v>10718.61540444899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13056.019538429282</v>
      </c>
      <c r="M14" s="35">
        <v>0</v>
      </c>
      <c r="N14" s="38">
        <f t="shared" si="0"/>
        <v>23774.634942878271</v>
      </c>
      <c r="O14" s="33">
        <v>0</v>
      </c>
      <c r="P14" s="33"/>
    </row>
    <row r="15" spans="1:16" x14ac:dyDescent="0.3">
      <c r="A15" s="9" t="s">
        <v>28</v>
      </c>
      <c r="B15" s="10" t="s">
        <v>30</v>
      </c>
      <c r="C15" s="35">
        <v>10056.79891706186</v>
      </c>
      <c r="D15" s="36">
        <v>0</v>
      </c>
      <c r="E15" s="37">
        <v>5842.3092158316322</v>
      </c>
      <c r="F15" s="36">
        <v>4214.4897012302281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81.401047764376642</v>
      </c>
      <c r="M15" s="35">
        <v>0</v>
      </c>
      <c r="N15" s="38">
        <f t="shared" si="0"/>
        <v>10138.199964826237</v>
      </c>
      <c r="O15" s="33">
        <v>0</v>
      </c>
      <c r="P15" s="33"/>
    </row>
    <row r="16" spans="1:16" x14ac:dyDescent="0.3">
      <c r="A16" s="9" t="s">
        <v>29</v>
      </c>
      <c r="B16" s="10" t="s">
        <v>32</v>
      </c>
      <c r="C16" s="35">
        <v>1015.4947500439119</v>
      </c>
      <c r="D16" s="36">
        <v>0</v>
      </c>
      <c r="E16" s="37">
        <v>1015.4947500439119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8502.113732044043</v>
      </c>
      <c r="M16" s="35">
        <v>0</v>
      </c>
      <c r="N16" s="38">
        <f t="shared" si="0"/>
        <v>9517.6084820879551</v>
      </c>
      <c r="O16" s="33">
        <v>0</v>
      </c>
      <c r="P16" s="33"/>
    </row>
    <row r="17" spans="1:16" x14ac:dyDescent="0.3">
      <c r="A17" s="9" t="s">
        <v>31</v>
      </c>
      <c r="B17" s="10" t="s">
        <v>34</v>
      </c>
      <c r="C17" s="35">
        <v>2035.8390745415925</v>
      </c>
      <c r="D17" s="36">
        <v>0</v>
      </c>
      <c r="E17" s="37">
        <v>2035.8390745415925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1172.3793815119825</v>
      </c>
      <c r="M17" s="35">
        <v>0</v>
      </c>
      <c r="N17" s="38">
        <f t="shared" si="0"/>
        <v>3208.2184560535752</v>
      </c>
      <c r="O17" s="33">
        <v>0</v>
      </c>
      <c r="P17" s="33"/>
    </row>
    <row r="18" spans="1:16" x14ac:dyDescent="0.3">
      <c r="A18" s="9" t="s">
        <v>33</v>
      </c>
      <c r="B18" s="10" t="s">
        <v>36</v>
      </c>
      <c r="C18" s="35">
        <v>2224.2462214538245</v>
      </c>
      <c r="D18" s="36">
        <v>0</v>
      </c>
      <c r="E18" s="37">
        <v>2224.2462214538245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18498.04910654296</v>
      </c>
      <c r="M18" s="35">
        <v>0</v>
      </c>
      <c r="N18" s="38">
        <f t="shared" si="0"/>
        <v>20722.295327996784</v>
      </c>
      <c r="O18" s="33">
        <v>0</v>
      </c>
      <c r="P18" s="33"/>
    </row>
    <row r="19" spans="1:16" x14ac:dyDescent="0.3">
      <c r="A19" s="9" t="s">
        <v>35</v>
      </c>
      <c r="B19" s="10" t="s">
        <v>277</v>
      </c>
      <c r="C19" s="35">
        <v>5631.8444173512908</v>
      </c>
      <c r="D19" s="36">
        <v>0</v>
      </c>
      <c r="E19" s="37">
        <v>5631.8444173512908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27063.456844820117</v>
      </c>
      <c r="M19" s="35">
        <v>0</v>
      </c>
      <c r="N19" s="38">
        <f t="shared" si="0"/>
        <v>32695.301262171408</v>
      </c>
      <c r="O19" s="33">
        <v>0</v>
      </c>
      <c r="P19" s="33"/>
    </row>
    <row r="20" spans="1:16" x14ac:dyDescent="0.3">
      <c r="A20" s="9" t="s">
        <v>37</v>
      </c>
      <c r="B20" s="10" t="s">
        <v>278</v>
      </c>
      <c r="C20" s="35">
        <v>7412.3294479011938</v>
      </c>
      <c r="D20" s="36">
        <v>0</v>
      </c>
      <c r="E20" s="37">
        <v>7412.3294479011938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24459.331179377994</v>
      </c>
      <c r="M20" s="35">
        <v>0</v>
      </c>
      <c r="N20" s="38">
        <f t="shared" si="0"/>
        <v>31871.660627279187</v>
      </c>
      <c r="O20" s="33">
        <v>0</v>
      </c>
      <c r="P20" s="33"/>
    </row>
    <row r="21" spans="1:16" x14ac:dyDescent="0.3">
      <c r="A21" s="9" t="s">
        <v>38</v>
      </c>
      <c r="B21" s="10" t="s">
        <v>39</v>
      </c>
      <c r="C21" s="35">
        <v>45201.645113338862</v>
      </c>
      <c r="D21" s="36">
        <v>0</v>
      </c>
      <c r="E21" s="37">
        <v>45201.645113338862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9119.1265766900597</v>
      </c>
      <c r="M21" s="35">
        <v>0</v>
      </c>
      <c r="N21" s="38">
        <f t="shared" si="0"/>
        <v>54320.771690028923</v>
      </c>
      <c r="O21" s="33">
        <v>0</v>
      </c>
      <c r="P21" s="33"/>
    </row>
    <row r="22" spans="1:16" x14ac:dyDescent="0.3">
      <c r="A22" s="9" t="s">
        <v>40</v>
      </c>
      <c r="B22" s="10" t="s">
        <v>41</v>
      </c>
      <c r="C22" s="35">
        <v>15451.979347369721</v>
      </c>
      <c r="D22" s="36">
        <v>0</v>
      </c>
      <c r="E22" s="37">
        <v>13192.583012805066</v>
      </c>
      <c r="F22" s="36">
        <v>2259.3963345646562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3981.3548847151555</v>
      </c>
      <c r="M22" s="35">
        <v>0</v>
      </c>
      <c r="N22" s="38">
        <f t="shared" si="0"/>
        <v>19433.334232084875</v>
      </c>
      <c r="O22" s="33">
        <v>0</v>
      </c>
      <c r="P22" s="33"/>
    </row>
    <row r="23" spans="1:16" x14ac:dyDescent="0.3">
      <c r="A23" s="9" t="s">
        <v>42</v>
      </c>
      <c r="B23" s="10" t="s">
        <v>43</v>
      </c>
      <c r="C23" s="35">
        <v>9299.3364149740155</v>
      </c>
      <c r="D23" s="36">
        <v>0</v>
      </c>
      <c r="E23" s="37">
        <v>7744.4542260408543</v>
      </c>
      <c r="F23" s="36">
        <v>1554.8821889331603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5677.9662420960385</v>
      </c>
      <c r="M23" s="35">
        <v>0</v>
      </c>
      <c r="N23" s="38">
        <f t="shared" si="0"/>
        <v>14977.302657070053</v>
      </c>
      <c r="O23" s="33">
        <v>0</v>
      </c>
      <c r="P23" s="33"/>
    </row>
    <row r="24" spans="1:16" x14ac:dyDescent="0.3">
      <c r="A24" s="9" t="s">
        <v>44</v>
      </c>
      <c r="B24" s="10" t="s">
        <v>45</v>
      </c>
      <c r="C24" s="35">
        <v>310826.8164378138</v>
      </c>
      <c r="D24" s="36">
        <v>0</v>
      </c>
      <c r="E24" s="37">
        <v>159893.60850017398</v>
      </c>
      <c r="F24" s="36">
        <v>150933.20793763985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5402.2368113969578</v>
      </c>
      <c r="M24" s="35">
        <v>0</v>
      </c>
      <c r="N24" s="38">
        <f t="shared" si="0"/>
        <v>316229.05324921076</v>
      </c>
      <c r="O24" s="33">
        <v>0</v>
      </c>
      <c r="P24" s="33"/>
    </row>
    <row r="25" spans="1:16" x14ac:dyDescent="0.3">
      <c r="A25" s="9" t="s">
        <v>46</v>
      </c>
      <c r="B25" s="10" t="s">
        <v>47</v>
      </c>
      <c r="C25" s="35">
        <v>529.84057527674133</v>
      </c>
      <c r="D25" s="36">
        <v>0</v>
      </c>
      <c r="E25" s="37">
        <v>529.84057527674133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9011.5656495430721</v>
      </c>
      <c r="M25" s="35">
        <v>0</v>
      </c>
      <c r="N25" s="38">
        <f t="shared" si="0"/>
        <v>9541.4062248198134</v>
      </c>
      <c r="O25" s="33">
        <v>0</v>
      </c>
      <c r="P25" s="33"/>
    </row>
    <row r="26" spans="1:16" x14ac:dyDescent="0.3">
      <c r="A26" s="9" t="s">
        <v>48</v>
      </c>
      <c r="B26" s="10" t="s">
        <v>49</v>
      </c>
      <c r="C26" s="35">
        <v>391127.25470432988</v>
      </c>
      <c r="D26" s="36">
        <v>0</v>
      </c>
      <c r="E26" s="37">
        <v>211201.31807308295</v>
      </c>
      <c r="F26" s="36">
        <v>179925.93663124694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35118.857027250153</v>
      </c>
      <c r="M26" s="35">
        <v>0</v>
      </c>
      <c r="N26" s="38">
        <f t="shared" si="0"/>
        <v>426246.11173158005</v>
      </c>
      <c r="O26" s="33">
        <v>0</v>
      </c>
      <c r="P26" s="33"/>
    </row>
    <row r="27" spans="1:16" x14ac:dyDescent="0.3">
      <c r="A27" s="9" t="s">
        <v>50</v>
      </c>
      <c r="B27" s="10" t="s">
        <v>51</v>
      </c>
      <c r="C27" s="35">
        <v>27685.147869086522</v>
      </c>
      <c r="D27" s="36">
        <v>0</v>
      </c>
      <c r="E27" s="37">
        <v>27685.147869086522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21522.763185089083</v>
      </c>
      <c r="M27" s="35">
        <v>0</v>
      </c>
      <c r="N27" s="38">
        <f t="shared" si="0"/>
        <v>49207.911054175609</v>
      </c>
      <c r="O27" s="33">
        <v>0</v>
      </c>
      <c r="P27" s="33"/>
    </row>
    <row r="28" spans="1:16" x14ac:dyDescent="0.3">
      <c r="A28" s="9" t="s">
        <v>52</v>
      </c>
      <c r="B28" s="10" t="s">
        <v>53</v>
      </c>
      <c r="C28" s="35">
        <v>32069.241898299744</v>
      </c>
      <c r="D28" s="36">
        <v>0</v>
      </c>
      <c r="E28" s="37">
        <v>32069.241898299744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89295.346268398338</v>
      </c>
      <c r="M28" s="35">
        <v>0</v>
      </c>
      <c r="N28" s="38">
        <f t="shared" si="0"/>
        <v>121364.58816669809</v>
      </c>
      <c r="O28" s="33">
        <v>0</v>
      </c>
      <c r="P28" s="33"/>
    </row>
    <row r="29" spans="1:16" x14ac:dyDescent="0.3">
      <c r="A29" s="9" t="s">
        <v>54</v>
      </c>
      <c r="B29" s="10" t="s">
        <v>55</v>
      </c>
      <c r="C29" s="35">
        <v>32153.36240790151</v>
      </c>
      <c r="D29" s="36">
        <v>0</v>
      </c>
      <c r="E29" s="37">
        <v>29483.28918565025</v>
      </c>
      <c r="F29" s="36">
        <v>2670.0732222512606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35287.833825628441</v>
      </c>
      <c r="M29" s="35">
        <v>0</v>
      </c>
      <c r="N29" s="38">
        <f t="shared" si="0"/>
        <v>67441.196233529947</v>
      </c>
      <c r="O29" s="33">
        <v>0</v>
      </c>
      <c r="P29" s="33"/>
    </row>
    <row r="30" spans="1:16" x14ac:dyDescent="0.3">
      <c r="A30" s="9" t="s">
        <v>56</v>
      </c>
      <c r="B30" s="10" t="s">
        <v>57</v>
      </c>
      <c r="C30" s="35">
        <v>745.55605189736889</v>
      </c>
      <c r="D30" s="36">
        <v>0</v>
      </c>
      <c r="E30" s="37">
        <v>745.55605189736889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4551.9333127987993</v>
      </c>
      <c r="M30" s="35">
        <v>0</v>
      </c>
      <c r="N30" s="38">
        <f t="shared" si="0"/>
        <v>5297.4893646961682</v>
      </c>
      <c r="O30" s="33">
        <v>0</v>
      </c>
      <c r="P30" s="33"/>
    </row>
    <row r="31" spans="1:16" x14ac:dyDescent="0.3">
      <c r="A31" s="9" t="s">
        <v>58</v>
      </c>
      <c r="B31" s="10" t="s">
        <v>59</v>
      </c>
      <c r="C31" s="35">
        <v>27520.520002024037</v>
      </c>
      <c r="D31" s="36">
        <v>0</v>
      </c>
      <c r="E31" s="37">
        <v>18518.712073315441</v>
      </c>
      <c r="F31" s="36">
        <v>9001.8079287085966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12141.603430423665</v>
      </c>
      <c r="M31" s="35">
        <v>0</v>
      </c>
      <c r="N31" s="38">
        <f t="shared" si="0"/>
        <v>39662.123432447705</v>
      </c>
      <c r="O31" s="33">
        <v>0</v>
      </c>
      <c r="P31" s="33"/>
    </row>
    <row r="32" spans="1:16" x14ac:dyDescent="0.3">
      <c r="A32" s="9" t="s">
        <v>60</v>
      </c>
      <c r="B32" s="10" t="s">
        <v>61</v>
      </c>
      <c r="C32" s="35">
        <v>132703.32371314449</v>
      </c>
      <c r="D32" s="36">
        <v>0</v>
      </c>
      <c r="E32" s="37">
        <v>132703.32371314449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103841.7637499759</v>
      </c>
      <c r="M32" s="35">
        <v>0</v>
      </c>
      <c r="N32" s="38">
        <f t="shared" si="0"/>
        <v>236545.08746312041</v>
      </c>
      <c r="O32" s="33">
        <v>0</v>
      </c>
      <c r="P32" s="33"/>
    </row>
    <row r="33" spans="1:16" x14ac:dyDescent="0.3">
      <c r="A33" s="9" t="s">
        <v>62</v>
      </c>
      <c r="B33" s="10" t="s">
        <v>63</v>
      </c>
      <c r="C33" s="35">
        <v>41711.613566419896</v>
      </c>
      <c r="D33" s="36">
        <v>0</v>
      </c>
      <c r="E33" s="37">
        <v>41711.613566419896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19115.405595412805</v>
      </c>
      <c r="M33" s="35">
        <v>0</v>
      </c>
      <c r="N33" s="38">
        <f t="shared" si="0"/>
        <v>60827.019161832701</v>
      </c>
      <c r="O33" s="33">
        <v>0</v>
      </c>
      <c r="P33" s="33"/>
    </row>
    <row r="34" spans="1:16" x14ac:dyDescent="0.3">
      <c r="A34" s="9" t="s">
        <v>64</v>
      </c>
      <c r="B34" s="10" t="s">
        <v>65</v>
      </c>
      <c r="C34" s="35">
        <v>143839.93191619907</v>
      </c>
      <c r="D34" s="36">
        <v>0</v>
      </c>
      <c r="E34" s="37">
        <v>143839.93191619907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43549.103431105395</v>
      </c>
      <c r="M34" s="35">
        <v>0</v>
      </c>
      <c r="N34" s="38">
        <f t="shared" si="0"/>
        <v>187389.03534730448</v>
      </c>
      <c r="O34" s="33">
        <v>0</v>
      </c>
      <c r="P34" s="33"/>
    </row>
    <row r="35" spans="1:16" x14ac:dyDescent="0.3">
      <c r="A35" s="9" t="s">
        <v>66</v>
      </c>
      <c r="B35" s="10" t="s">
        <v>67</v>
      </c>
      <c r="C35" s="35">
        <v>6549.7650086979975</v>
      </c>
      <c r="D35" s="36">
        <v>0</v>
      </c>
      <c r="E35" s="37">
        <v>6549.7650086979975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6815.6622312738928</v>
      </c>
      <c r="M35" s="35">
        <v>0</v>
      </c>
      <c r="N35" s="38">
        <f t="shared" si="0"/>
        <v>13365.42723997189</v>
      </c>
      <c r="O35" s="33">
        <v>0</v>
      </c>
      <c r="P35" s="33"/>
    </row>
    <row r="36" spans="1:16" ht="28.8" x14ac:dyDescent="0.3">
      <c r="A36" s="9" t="s">
        <v>68</v>
      </c>
      <c r="B36" s="10" t="s">
        <v>69</v>
      </c>
      <c r="C36" s="35">
        <v>81566.939420175069</v>
      </c>
      <c r="D36" s="36">
        <v>0</v>
      </c>
      <c r="E36" s="37">
        <v>81566.939420175069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14614.586577720722</v>
      </c>
      <c r="M36" s="35">
        <v>0</v>
      </c>
      <c r="N36" s="38">
        <f t="shared" si="0"/>
        <v>96181.525997895791</v>
      </c>
      <c r="O36" s="33">
        <v>0</v>
      </c>
      <c r="P36" s="33"/>
    </row>
    <row r="37" spans="1:16" x14ac:dyDescent="0.3">
      <c r="A37" s="9" t="s">
        <v>70</v>
      </c>
      <c r="B37" s="10" t="s">
        <v>71</v>
      </c>
      <c r="C37" s="35">
        <v>6824.6058125590844</v>
      </c>
      <c r="D37" s="36">
        <v>0</v>
      </c>
      <c r="E37" s="37">
        <v>6824.6058125590844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1802.5067390429303</v>
      </c>
      <c r="M37" s="35">
        <v>0</v>
      </c>
      <c r="N37" s="38">
        <f t="shared" si="0"/>
        <v>8627.1125516020147</v>
      </c>
      <c r="O37" s="33">
        <v>0</v>
      </c>
      <c r="P37" s="33"/>
    </row>
    <row r="38" spans="1:16" x14ac:dyDescent="0.3">
      <c r="A38" s="9" t="s">
        <v>72</v>
      </c>
      <c r="B38" s="10" t="s">
        <v>73</v>
      </c>
      <c r="C38" s="35">
        <v>11211.020125962345</v>
      </c>
      <c r="D38" s="36">
        <v>0</v>
      </c>
      <c r="E38" s="37">
        <v>11211.020125962345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18819.47782743788</v>
      </c>
      <c r="M38" s="35">
        <v>0</v>
      </c>
      <c r="N38" s="38">
        <f t="shared" si="0"/>
        <v>30030.497953400227</v>
      </c>
      <c r="O38" s="33">
        <v>0</v>
      </c>
      <c r="P38" s="33"/>
    </row>
    <row r="39" spans="1:16" x14ac:dyDescent="0.3">
      <c r="A39" s="9" t="s">
        <v>74</v>
      </c>
      <c r="B39" s="10" t="s">
        <v>75</v>
      </c>
      <c r="C39" s="35">
        <v>17098.199215118555</v>
      </c>
      <c r="D39" s="36">
        <v>0</v>
      </c>
      <c r="E39" s="37">
        <v>17098.199215118555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3226.2392892652097</v>
      </c>
      <c r="M39" s="35">
        <v>0</v>
      </c>
      <c r="N39" s="38">
        <f t="shared" si="0"/>
        <v>20324.438504383765</v>
      </c>
      <c r="O39" s="33">
        <v>0</v>
      </c>
      <c r="P39" s="33"/>
    </row>
    <row r="40" spans="1:16" x14ac:dyDescent="0.3">
      <c r="A40" s="9" t="s">
        <v>76</v>
      </c>
      <c r="B40" s="10" t="s">
        <v>77</v>
      </c>
      <c r="C40" s="35">
        <v>87664.269559300927</v>
      </c>
      <c r="D40" s="36">
        <v>0</v>
      </c>
      <c r="E40" s="37">
        <v>84803.216176778675</v>
      </c>
      <c r="F40" s="36">
        <v>2861.0533825222469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27694.830458653101</v>
      </c>
      <c r="M40" s="35">
        <v>0</v>
      </c>
      <c r="N40" s="38">
        <f t="shared" si="0"/>
        <v>115359.10001795403</v>
      </c>
      <c r="O40" s="33">
        <v>0</v>
      </c>
      <c r="P40" s="33"/>
    </row>
    <row r="41" spans="1:16" x14ac:dyDescent="0.3">
      <c r="A41" s="9" t="s">
        <v>78</v>
      </c>
      <c r="B41" s="10" t="s">
        <v>79</v>
      </c>
      <c r="C41" s="35">
        <v>47.928297271723899</v>
      </c>
      <c r="D41" s="36">
        <v>0</v>
      </c>
      <c r="E41" s="37">
        <v>47.928297271723899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29.384016296400912</v>
      </c>
      <c r="M41" s="35">
        <v>0</v>
      </c>
      <c r="N41" s="38">
        <f t="shared" si="0"/>
        <v>77.312313568124807</v>
      </c>
      <c r="O41" s="33">
        <v>0</v>
      </c>
      <c r="P41" s="33"/>
    </row>
    <row r="42" spans="1:16" x14ac:dyDescent="0.3">
      <c r="A42" s="9" t="s">
        <v>80</v>
      </c>
      <c r="B42" s="10" t="s">
        <v>81</v>
      </c>
      <c r="C42" s="35">
        <v>6101.3734458617819</v>
      </c>
      <c r="D42" s="36">
        <v>0</v>
      </c>
      <c r="E42" s="37">
        <v>1656.6179956780311</v>
      </c>
      <c r="F42" s="36">
        <v>4444.7554501837512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4053.0164516955701</v>
      </c>
      <c r="M42" s="35">
        <v>0</v>
      </c>
      <c r="N42" s="38">
        <f t="shared" ref="N42" si="1">+C42+G42+K42+L42+M42</f>
        <v>10154.389897557352</v>
      </c>
      <c r="O42" s="33">
        <v>0</v>
      </c>
      <c r="P42" s="33"/>
    </row>
    <row r="43" spans="1:16" ht="43.2" x14ac:dyDescent="0.3">
      <c r="A43" s="9" t="s">
        <v>347</v>
      </c>
      <c r="B43" s="10" t="s">
        <v>348</v>
      </c>
      <c r="C43" s="35">
        <v>792123.60798972833</v>
      </c>
      <c r="D43" s="36">
        <v>0</v>
      </c>
      <c r="E43" s="37">
        <v>218728.45820321052</v>
      </c>
      <c r="F43" s="36">
        <v>573395.14978651772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37958.816823422851</v>
      </c>
      <c r="M43" s="35">
        <v>0</v>
      </c>
      <c r="N43" s="38">
        <f t="shared" si="0"/>
        <v>830082.42481315113</v>
      </c>
      <c r="O43" s="33">
        <v>-6.4028427004814148E-10</v>
      </c>
      <c r="P43" s="95"/>
    </row>
    <row r="44" spans="1:16" ht="28.8" x14ac:dyDescent="0.3">
      <c r="A44" s="9" t="s">
        <v>82</v>
      </c>
      <c r="B44" s="10" t="s">
        <v>83</v>
      </c>
      <c r="C44" s="35">
        <v>125623.89839570697</v>
      </c>
      <c r="D44" s="36">
        <v>0</v>
      </c>
      <c r="E44" s="37">
        <v>103642.43319911274</v>
      </c>
      <c r="F44" s="36">
        <v>21981.465196594232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125623.89839570697</v>
      </c>
      <c r="O44" s="33">
        <v>0</v>
      </c>
      <c r="P44" s="33"/>
    </row>
    <row r="45" spans="1:16" x14ac:dyDescent="0.3">
      <c r="A45" s="9" t="s">
        <v>84</v>
      </c>
      <c r="B45" s="10" t="s">
        <v>85</v>
      </c>
      <c r="C45" s="35">
        <v>348895.47404957801</v>
      </c>
      <c r="D45" s="36">
        <v>0</v>
      </c>
      <c r="E45" s="37">
        <v>207880.18966525077</v>
      </c>
      <c r="F45" s="36">
        <v>141015.28438432724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10026.459944388984</v>
      </c>
      <c r="M45" s="35">
        <v>0</v>
      </c>
      <c r="N45" s="38">
        <f t="shared" si="0"/>
        <v>358921.93399396702</v>
      </c>
      <c r="O45" s="33">
        <v>0</v>
      </c>
      <c r="P45" s="33"/>
    </row>
    <row r="46" spans="1:16" x14ac:dyDescent="0.3">
      <c r="A46" s="9" t="s">
        <v>86</v>
      </c>
      <c r="B46" s="10" t="s">
        <v>87</v>
      </c>
      <c r="C46" s="35">
        <v>396373.28190346179</v>
      </c>
      <c r="D46" s="36">
        <v>0</v>
      </c>
      <c r="E46" s="37">
        <v>46808.991397235666</v>
      </c>
      <c r="F46" s="36">
        <v>349564.29050622613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1167.4626893257555</v>
      </c>
      <c r="M46" s="35">
        <v>0</v>
      </c>
      <c r="N46" s="38">
        <f t="shared" si="0"/>
        <v>397540.74459278752</v>
      </c>
      <c r="O46" s="33">
        <v>0</v>
      </c>
      <c r="P46" s="33"/>
    </row>
    <row r="47" spans="1:16" x14ac:dyDescent="0.3">
      <c r="A47" s="9" t="s">
        <v>88</v>
      </c>
      <c r="B47" s="10" t="s">
        <v>89</v>
      </c>
      <c r="C47" s="35">
        <v>424365.84438091295</v>
      </c>
      <c r="D47" s="36">
        <v>0</v>
      </c>
      <c r="E47" s="37">
        <v>369710.18863676622</v>
      </c>
      <c r="F47" s="36">
        <v>54655.655744146752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18682.116767329731</v>
      </c>
      <c r="M47" s="35">
        <v>0</v>
      </c>
      <c r="N47" s="38">
        <f t="shared" si="0"/>
        <v>443047.9611482427</v>
      </c>
      <c r="O47" s="33">
        <v>0</v>
      </c>
      <c r="P47" s="33"/>
    </row>
    <row r="48" spans="1:16" x14ac:dyDescent="0.3">
      <c r="A48" s="9" t="s">
        <v>90</v>
      </c>
      <c r="B48" s="34" t="s">
        <v>91</v>
      </c>
      <c r="C48" s="35">
        <v>102476.60704371272</v>
      </c>
      <c r="D48" s="36">
        <v>0</v>
      </c>
      <c r="E48" s="37">
        <v>64446.657652683731</v>
      </c>
      <c r="F48" s="36">
        <v>38029.949391028997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102476.60704371272</v>
      </c>
      <c r="O48" s="33">
        <v>0</v>
      </c>
      <c r="P48" s="33"/>
    </row>
    <row r="49" spans="1:16" ht="43.2" x14ac:dyDescent="0.3">
      <c r="A49" s="9" t="s">
        <v>357</v>
      </c>
      <c r="B49" s="10" t="s">
        <v>358</v>
      </c>
      <c r="C49" s="35">
        <v>176010.15891184116</v>
      </c>
      <c r="D49" s="36">
        <v>0</v>
      </c>
      <c r="E49" s="37">
        <v>35229.845918331957</v>
      </c>
      <c r="F49" s="36">
        <v>140780.3129935092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27.371058890317954</v>
      </c>
      <c r="M49" s="35">
        <v>0</v>
      </c>
      <c r="N49" s="38">
        <f t="shared" si="0"/>
        <v>176037.52997073147</v>
      </c>
      <c r="O49" s="33">
        <v>8.7311491370201111E-11</v>
      </c>
      <c r="P49" s="33"/>
    </row>
    <row r="50" spans="1:16" x14ac:dyDescent="0.3">
      <c r="A50" s="9" t="s">
        <v>92</v>
      </c>
      <c r="B50" s="10" t="s">
        <v>93</v>
      </c>
      <c r="C50" s="35">
        <v>284207.21383249993</v>
      </c>
      <c r="D50" s="36">
        <v>0</v>
      </c>
      <c r="E50" s="37">
        <v>156162.98686302829</v>
      </c>
      <c r="F50" s="36">
        <v>128044.22696947161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28967.857403894061</v>
      </c>
      <c r="M50" s="35">
        <v>0</v>
      </c>
      <c r="N50" s="38">
        <f t="shared" si="0"/>
        <v>313175.071236394</v>
      </c>
      <c r="O50" s="33">
        <v>0</v>
      </c>
      <c r="P50" s="33"/>
    </row>
    <row r="51" spans="1:16" x14ac:dyDescent="0.3">
      <c r="A51" s="9" t="s">
        <v>94</v>
      </c>
      <c r="B51" s="10" t="s">
        <v>95</v>
      </c>
      <c r="C51" s="35">
        <v>150419.92562979902</v>
      </c>
      <c r="D51" s="36">
        <v>0</v>
      </c>
      <c r="E51" s="37">
        <v>111382.3146320699</v>
      </c>
      <c r="F51" s="36">
        <v>39037.610997729113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525.12120691735038</v>
      </c>
      <c r="M51" s="35">
        <v>0</v>
      </c>
      <c r="N51" s="38">
        <f t="shared" si="0"/>
        <v>150945.04683671638</v>
      </c>
      <c r="O51" s="33">
        <v>0</v>
      </c>
      <c r="P51" s="33"/>
    </row>
    <row r="52" spans="1:16" x14ac:dyDescent="0.3">
      <c r="A52" s="9" t="s">
        <v>96</v>
      </c>
      <c r="B52" s="10" t="s">
        <v>97</v>
      </c>
      <c r="C52" s="35">
        <v>27164.903713601343</v>
      </c>
      <c r="D52" s="36">
        <v>0</v>
      </c>
      <c r="E52" s="37">
        <v>6788.3068497675313</v>
      </c>
      <c r="F52" s="36">
        <v>20376.596863833813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521.36888750420314</v>
      </c>
      <c r="M52" s="35">
        <v>0</v>
      </c>
      <c r="N52" s="38">
        <f t="shared" si="0"/>
        <v>27686.272601105546</v>
      </c>
      <c r="O52" s="33">
        <v>0</v>
      </c>
      <c r="P52" s="33"/>
    </row>
    <row r="53" spans="1:16" x14ac:dyDescent="0.3">
      <c r="A53" s="9" t="s">
        <v>98</v>
      </c>
      <c r="B53" s="10" t="s">
        <v>99</v>
      </c>
      <c r="C53" s="35">
        <v>209132.15911021497</v>
      </c>
      <c r="D53" s="36">
        <v>0</v>
      </c>
      <c r="E53" s="37">
        <v>160492.95837616728</v>
      </c>
      <c r="F53" s="36">
        <v>48639.200734047692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209132.15911021497</v>
      </c>
      <c r="O53" s="33">
        <v>0</v>
      </c>
      <c r="P53" s="33"/>
    </row>
    <row r="54" spans="1:16" x14ac:dyDescent="0.3">
      <c r="A54" s="9" t="s">
        <v>100</v>
      </c>
      <c r="B54" s="10" t="s">
        <v>101</v>
      </c>
      <c r="C54" s="35">
        <v>45212.916774785212</v>
      </c>
      <c r="D54" s="36">
        <v>0</v>
      </c>
      <c r="E54" s="37">
        <v>6020.8715702366708</v>
      </c>
      <c r="F54" s="36">
        <v>39192.045204548544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45212.916774785212</v>
      </c>
      <c r="O54" s="33">
        <v>0</v>
      </c>
      <c r="P54" s="33"/>
    </row>
    <row r="55" spans="1:16" ht="28.8" x14ac:dyDescent="0.3">
      <c r="A55" s="9" t="s">
        <v>102</v>
      </c>
      <c r="B55" s="34" t="s">
        <v>103</v>
      </c>
      <c r="C55" s="35">
        <v>355534.65143627796</v>
      </c>
      <c r="D55" s="36">
        <v>0</v>
      </c>
      <c r="E55" s="37">
        <v>78916.482305177589</v>
      </c>
      <c r="F55" s="36">
        <v>276618.16913110035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8871.4001855219976</v>
      </c>
      <c r="M55" s="35">
        <v>0</v>
      </c>
      <c r="N55" s="38">
        <f t="shared" si="0"/>
        <v>364406.05162179994</v>
      </c>
      <c r="O55" s="33">
        <v>0</v>
      </c>
      <c r="P55" s="33"/>
    </row>
    <row r="56" spans="1:16" x14ac:dyDescent="0.3">
      <c r="A56" s="9" t="s">
        <v>104</v>
      </c>
      <c r="B56" s="10" t="s">
        <v>105</v>
      </c>
      <c r="C56" s="35">
        <v>156255.74417519476</v>
      </c>
      <c r="D56" s="36">
        <v>0</v>
      </c>
      <c r="E56" s="37">
        <v>143076.41612270827</v>
      </c>
      <c r="F56" s="36">
        <v>13179.328052486509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248.22278714811011</v>
      </c>
      <c r="M56" s="35">
        <v>0</v>
      </c>
      <c r="N56" s="38">
        <f t="shared" si="0"/>
        <v>156503.96696234288</v>
      </c>
      <c r="O56" s="33">
        <v>0</v>
      </c>
      <c r="P56" s="33"/>
    </row>
    <row r="57" spans="1:16" ht="57.6" x14ac:dyDescent="0.3">
      <c r="A57" s="9" t="s">
        <v>359</v>
      </c>
      <c r="B57" s="10" t="s">
        <v>360</v>
      </c>
      <c r="C57" s="35">
        <v>355549.20440823497</v>
      </c>
      <c r="D57" s="36">
        <v>10895.406295058319</v>
      </c>
      <c r="E57" s="37">
        <v>238935.5204127364</v>
      </c>
      <c r="F57" s="36">
        <v>105718.27770044023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26.815114287621068</v>
      </c>
      <c r="M57" s="35">
        <v>0</v>
      </c>
      <c r="N57" s="38">
        <f t="shared" si="0"/>
        <v>355576.01952252258</v>
      </c>
      <c r="O57" s="33">
        <v>-1.1937117960769683E-10</v>
      </c>
      <c r="P57" s="33"/>
    </row>
    <row r="58" spans="1:16" x14ac:dyDescent="0.3">
      <c r="A58" s="9" t="s">
        <v>106</v>
      </c>
      <c r="B58" s="10" t="s">
        <v>107</v>
      </c>
      <c r="C58" s="35">
        <v>49289.914287096341</v>
      </c>
      <c r="D58" s="36">
        <v>0</v>
      </c>
      <c r="E58" s="37">
        <v>21279.246186058917</v>
      </c>
      <c r="F58" s="36">
        <v>28010.668101037427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12675.941359541623</v>
      </c>
      <c r="M58" s="35">
        <v>0</v>
      </c>
      <c r="N58" s="38">
        <f t="shared" si="0"/>
        <v>61965.855646637967</v>
      </c>
      <c r="O58" s="33">
        <v>0</v>
      </c>
      <c r="P58" s="33"/>
    </row>
    <row r="59" spans="1:16" x14ac:dyDescent="0.3">
      <c r="A59" s="9" t="s">
        <v>108</v>
      </c>
      <c r="B59" s="10" t="s">
        <v>109</v>
      </c>
      <c r="C59" s="35">
        <v>22203.969329799416</v>
      </c>
      <c r="D59" s="36">
        <v>0</v>
      </c>
      <c r="E59" s="37">
        <v>21656.205576750992</v>
      </c>
      <c r="F59" s="36">
        <v>547.76375304842588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25824.130905841259</v>
      </c>
      <c r="M59" s="35">
        <v>0</v>
      </c>
      <c r="N59" s="38">
        <f t="shared" si="0"/>
        <v>48028.100235640675</v>
      </c>
      <c r="O59" s="33">
        <v>0</v>
      </c>
      <c r="P59" s="33"/>
    </row>
    <row r="60" spans="1:16" x14ac:dyDescent="0.3">
      <c r="A60" s="9" t="s">
        <v>110</v>
      </c>
      <c r="B60" s="10" t="s">
        <v>111</v>
      </c>
      <c r="C60" s="35">
        <v>5697.0983746865768</v>
      </c>
      <c r="D60" s="36">
        <v>0</v>
      </c>
      <c r="E60" s="37">
        <v>2574.158288864377</v>
      </c>
      <c r="F60" s="36">
        <v>3122.9400858222002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2460.2621913544581</v>
      </c>
      <c r="M60" s="35">
        <v>0</v>
      </c>
      <c r="N60" s="38">
        <f t="shared" si="0"/>
        <v>8157.3605660410349</v>
      </c>
      <c r="O60" s="33">
        <v>0</v>
      </c>
      <c r="P60" s="33"/>
    </row>
    <row r="61" spans="1:16" x14ac:dyDescent="0.3">
      <c r="A61" s="9" t="s">
        <v>112</v>
      </c>
      <c r="B61" s="34" t="s">
        <v>113</v>
      </c>
      <c r="C61" s="35">
        <v>1353.5114714069525</v>
      </c>
      <c r="D61" s="36">
        <v>0</v>
      </c>
      <c r="E61" s="37">
        <v>1353.5114714069525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3538.1786753591691</v>
      </c>
      <c r="M61" s="35">
        <v>0</v>
      </c>
      <c r="N61" s="38">
        <f t="shared" si="0"/>
        <v>4891.6901467661219</v>
      </c>
      <c r="O61" s="33">
        <v>0</v>
      </c>
      <c r="P61" s="33"/>
    </row>
    <row r="62" spans="1:16" ht="43.2" x14ac:dyDescent="0.3">
      <c r="A62" s="9" t="s">
        <v>114</v>
      </c>
      <c r="B62" s="34" t="s">
        <v>115</v>
      </c>
      <c r="C62" s="35">
        <v>60682.692769176196</v>
      </c>
      <c r="D62" s="36">
        <v>0</v>
      </c>
      <c r="E62" s="37">
        <v>54675.260468121291</v>
      </c>
      <c r="F62" s="36">
        <v>6007.4323010549024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8098.4023656945419</v>
      </c>
      <c r="M62" s="35">
        <v>0</v>
      </c>
      <c r="N62" s="38">
        <f t="shared" si="0"/>
        <v>68781.095134870731</v>
      </c>
      <c r="O62" s="33">
        <v>0</v>
      </c>
      <c r="P62" s="33"/>
    </row>
    <row r="63" spans="1:16" x14ac:dyDescent="0.3">
      <c r="A63" s="9" t="s">
        <v>116</v>
      </c>
      <c r="B63" s="10" t="s">
        <v>117</v>
      </c>
      <c r="C63" s="35">
        <v>288747.9431489635</v>
      </c>
      <c r="D63" s="36">
        <v>0</v>
      </c>
      <c r="E63" s="37">
        <v>157322.70521987937</v>
      </c>
      <c r="F63" s="36">
        <v>131425.23792908411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1536.1075457756288</v>
      </c>
      <c r="M63" s="35">
        <v>0</v>
      </c>
      <c r="N63" s="38">
        <f t="shared" si="0"/>
        <v>290284.05069473916</v>
      </c>
      <c r="O63" s="33">
        <v>0</v>
      </c>
      <c r="P63" s="33"/>
    </row>
    <row r="64" spans="1:16" ht="28.8" x14ac:dyDescent="0.3">
      <c r="A64" s="9" t="s">
        <v>118</v>
      </c>
      <c r="B64" s="10" t="s">
        <v>119</v>
      </c>
      <c r="C64" s="35">
        <v>49877.369510354423</v>
      </c>
      <c r="D64" s="36">
        <v>0</v>
      </c>
      <c r="E64" s="37">
        <v>47771.40445529639</v>
      </c>
      <c r="F64" s="36">
        <v>2105.9650550580309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7485.5223360780519</v>
      </c>
      <c r="M64" s="35">
        <v>0</v>
      </c>
      <c r="N64" s="38">
        <f t="shared" si="0"/>
        <v>57362.891846432474</v>
      </c>
      <c r="O64" s="33">
        <v>0</v>
      </c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>
        <v>0</v>
      </c>
      <c r="P65" s="33"/>
    </row>
    <row r="66" spans="1:16" ht="43.2" x14ac:dyDescent="0.3">
      <c r="A66" s="9" t="s">
        <v>304</v>
      </c>
      <c r="B66" s="10" t="s">
        <v>281</v>
      </c>
      <c r="C66" s="35">
        <v>177179.847393509</v>
      </c>
      <c r="D66" s="36">
        <v>0</v>
      </c>
      <c r="E66" s="37">
        <v>23158.333985389745</v>
      </c>
      <c r="F66" s="36">
        <v>154021.51340811927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177179.847393509</v>
      </c>
      <c r="O66" s="33">
        <v>0</v>
      </c>
      <c r="P66" s="33"/>
    </row>
    <row r="67" spans="1:16" ht="28.8" x14ac:dyDescent="0.3">
      <c r="A67" s="9" t="s">
        <v>353</v>
      </c>
      <c r="B67" s="10" t="s">
        <v>354</v>
      </c>
      <c r="C67" s="35">
        <v>351884.89052466251</v>
      </c>
      <c r="D67" s="36">
        <v>0</v>
      </c>
      <c r="E67" s="37">
        <v>106263.6617347463</v>
      </c>
      <c r="F67" s="36">
        <v>245621.22878991617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71.132084478691255</v>
      </c>
      <c r="M67" s="35">
        <v>0</v>
      </c>
      <c r="N67" s="38">
        <f t="shared" si="0"/>
        <v>351956.02260914119</v>
      </c>
      <c r="O67" s="33">
        <v>0</v>
      </c>
      <c r="P67" s="33"/>
    </row>
    <row r="68" spans="1:16" ht="28.8" x14ac:dyDescent="0.3">
      <c r="A68" s="9" t="s">
        <v>120</v>
      </c>
      <c r="B68" s="10" t="s">
        <v>122</v>
      </c>
      <c r="C68" s="35">
        <v>113971.33438919623</v>
      </c>
      <c r="D68" s="36">
        <v>0</v>
      </c>
      <c r="E68" s="37">
        <v>15385.09589009224</v>
      </c>
      <c r="F68" s="36">
        <v>98586.238499103987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113971.33438919623</v>
      </c>
      <c r="O68" s="33">
        <v>0</v>
      </c>
      <c r="P68" s="33"/>
    </row>
    <row r="69" spans="1:16" ht="28.8" x14ac:dyDescent="0.3">
      <c r="A69" s="9" t="s">
        <v>121</v>
      </c>
      <c r="B69" s="10" t="s">
        <v>124</v>
      </c>
      <c r="C69" s="35">
        <v>117907.93952505544</v>
      </c>
      <c r="D69" s="36">
        <v>0</v>
      </c>
      <c r="E69" s="37">
        <v>102752.43582957549</v>
      </c>
      <c r="F69" s="36">
        <v>15155.503695479936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7840.5849116416321</v>
      </c>
      <c r="M69" s="35">
        <v>0</v>
      </c>
      <c r="N69" s="38">
        <f t="shared" si="0"/>
        <v>125748.52443669707</v>
      </c>
      <c r="O69" s="33">
        <v>0</v>
      </c>
      <c r="P69" s="33"/>
    </row>
    <row r="70" spans="1:16" ht="28.8" x14ac:dyDescent="0.3">
      <c r="A70" s="9" t="s">
        <v>123</v>
      </c>
      <c r="B70" s="10" t="s">
        <v>282</v>
      </c>
      <c r="C70" s="35">
        <v>5191.6641641825199</v>
      </c>
      <c r="D70" s="36">
        <v>0</v>
      </c>
      <c r="E70" s="37">
        <v>3487.8563204651678</v>
      </c>
      <c r="F70" s="36">
        <v>1703.8078437173524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5191.6641641825199</v>
      </c>
      <c r="O70" s="33">
        <v>0</v>
      </c>
      <c r="P70" s="33"/>
    </row>
    <row r="71" spans="1:16" ht="28.8" x14ac:dyDescent="0.3">
      <c r="A71" s="9" t="s">
        <v>305</v>
      </c>
      <c r="B71" s="10" t="s">
        <v>126</v>
      </c>
      <c r="C71" s="35">
        <v>97699.960222499954</v>
      </c>
      <c r="D71" s="36">
        <v>0</v>
      </c>
      <c r="E71" s="37">
        <v>78075.021893746671</v>
      </c>
      <c r="F71" s="36">
        <v>19624.93832875328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97699.960222499954</v>
      </c>
      <c r="O71" s="33">
        <v>0</v>
      </c>
      <c r="P71" s="33"/>
    </row>
    <row r="72" spans="1:16" x14ac:dyDescent="0.3">
      <c r="A72" s="9" t="s">
        <v>125</v>
      </c>
      <c r="B72" s="10" t="s">
        <v>127</v>
      </c>
      <c r="C72" s="35">
        <v>127342.20104995834</v>
      </c>
      <c r="D72" s="36">
        <v>0</v>
      </c>
      <c r="E72" s="37">
        <v>6068.2617943590531</v>
      </c>
      <c r="F72" s="36">
        <v>121273.93925559928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447.10579092284343</v>
      </c>
      <c r="M72" s="35">
        <v>0</v>
      </c>
      <c r="N72" s="38">
        <f t="shared" si="0"/>
        <v>127789.30684088118</v>
      </c>
      <c r="O72" s="33">
        <v>0</v>
      </c>
      <c r="P72" s="33"/>
    </row>
    <row r="73" spans="1:16" x14ac:dyDescent="0.3">
      <c r="A73" s="9" t="s">
        <v>306</v>
      </c>
      <c r="B73" s="10" t="s">
        <v>129</v>
      </c>
      <c r="C73" s="35">
        <v>54642.857834895731</v>
      </c>
      <c r="D73" s="36">
        <v>0</v>
      </c>
      <c r="E73" s="37">
        <v>6413.6693461223467</v>
      </c>
      <c r="F73" s="36">
        <v>48229.188488773383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0"/>
        <v>54642.857834895731</v>
      </c>
      <c r="O73" s="33">
        <v>0</v>
      </c>
      <c r="P73" s="33"/>
    </row>
    <row r="74" spans="1:16" ht="28.8" x14ac:dyDescent="0.3">
      <c r="A74" s="9" t="s">
        <v>128</v>
      </c>
      <c r="B74" s="10" t="s">
        <v>131</v>
      </c>
      <c r="C74" s="35">
        <v>24098.561200851407</v>
      </c>
      <c r="D74" s="36">
        <v>0</v>
      </c>
      <c r="E74" s="37">
        <v>17989.438106331021</v>
      </c>
      <c r="F74" s="36">
        <v>6109.123094520387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1796.9003268644913</v>
      </c>
      <c r="M74" s="35">
        <v>0</v>
      </c>
      <c r="N74" s="38">
        <f t="shared" si="0"/>
        <v>25895.461527715899</v>
      </c>
      <c r="O74" s="33">
        <v>0</v>
      </c>
      <c r="P74" s="33"/>
    </row>
    <row r="75" spans="1:16" ht="28.8" x14ac:dyDescent="0.3">
      <c r="A75" s="9" t="s">
        <v>130</v>
      </c>
      <c r="B75" s="10" t="s">
        <v>133</v>
      </c>
      <c r="C75" s="35">
        <v>190586.15890706034</v>
      </c>
      <c r="D75" s="36">
        <v>0</v>
      </c>
      <c r="E75" s="37">
        <v>83478.155921175043</v>
      </c>
      <c r="F75" s="36">
        <v>107108.00298588531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272.74621644662773</v>
      </c>
      <c r="M75" s="35">
        <v>0</v>
      </c>
      <c r="N75" s="38">
        <f t="shared" ref="N75:N138" si="2">+C75+G75+K75+L75+M75</f>
        <v>190858.90512350696</v>
      </c>
      <c r="O75" s="33">
        <v>0</v>
      </c>
      <c r="P75" s="33"/>
    </row>
    <row r="76" spans="1:16" x14ac:dyDescent="0.3">
      <c r="A76" s="9" t="s">
        <v>132</v>
      </c>
      <c r="B76" s="10" t="s">
        <v>135</v>
      </c>
      <c r="C76" s="35">
        <v>339226.51225541846</v>
      </c>
      <c r="D76" s="36">
        <v>0</v>
      </c>
      <c r="E76" s="37">
        <v>35312.357470806674</v>
      </c>
      <c r="F76" s="36">
        <v>303914.15478461178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2"/>
        <v>339226.51225541846</v>
      </c>
      <c r="O76" s="33">
        <v>0</v>
      </c>
      <c r="P76" s="33"/>
    </row>
    <row r="77" spans="1:16" ht="28.8" x14ac:dyDescent="0.3">
      <c r="A77" s="9" t="s">
        <v>134</v>
      </c>
      <c r="B77" s="10" t="s">
        <v>137</v>
      </c>
      <c r="C77" s="35">
        <v>154306.02884169953</v>
      </c>
      <c r="D77" s="36">
        <v>0</v>
      </c>
      <c r="E77" s="37">
        <v>110147.64180087093</v>
      </c>
      <c r="F77" s="36">
        <v>44158.387040828602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7290.5366958383047</v>
      </c>
      <c r="M77" s="35">
        <v>0</v>
      </c>
      <c r="N77" s="38">
        <f t="shared" si="2"/>
        <v>161596.56553753783</v>
      </c>
      <c r="O77" s="33">
        <v>0</v>
      </c>
      <c r="P77" s="33"/>
    </row>
    <row r="78" spans="1:16" ht="28.8" x14ac:dyDescent="0.3">
      <c r="A78" s="9" t="s">
        <v>136</v>
      </c>
      <c r="B78" s="10" t="s">
        <v>139</v>
      </c>
      <c r="C78" s="35">
        <v>97374.024963215372</v>
      </c>
      <c r="D78" s="36">
        <v>0</v>
      </c>
      <c r="E78" s="37">
        <v>3843.0826433838579</v>
      </c>
      <c r="F78" s="36">
        <v>93530.94231983152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2"/>
        <v>97374.024963215372</v>
      </c>
      <c r="O78" s="33">
        <v>0</v>
      </c>
      <c r="P78" s="33"/>
    </row>
    <row r="79" spans="1:16" x14ac:dyDescent="0.3">
      <c r="A79" s="9" t="s">
        <v>138</v>
      </c>
      <c r="B79" s="10" t="s">
        <v>141</v>
      </c>
      <c r="C79" s="35">
        <v>40602.646368185924</v>
      </c>
      <c r="D79" s="36">
        <v>0</v>
      </c>
      <c r="E79" s="37">
        <v>2838.7633760884582</v>
      </c>
      <c r="F79" s="36">
        <v>37763.882992097468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2"/>
        <v>40602.646368185924</v>
      </c>
      <c r="O79" s="33">
        <v>0</v>
      </c>
      <c r="P79" s="33"/>
    </row>
    <row r="80" spans="1:16" x14ac:dyDescent="0.3">
      <c r="A80" s="9" t="s">
        <v>140</v>
      </c>
      <c r="B80" s="10" t="s">
        <v>142</v>
      </c>
      <c r="C80" s="35">
        <v>260907.73000729037</v>
      </c>
      <c r="D80" s="36">
        <v>0</v>
      </c>
      <c r="E80" s="37">
        <v>29011.48450012477</v>
      </c>
      <c r="F80" s="36">
        <v>231896.24550716561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2"/>
        <v>260907.73000729037</v>
      </c>
      <c r="O80" s="33">
        <v>0</v>
      </c>
      <c r="P80" s="33"/>
    </row>
    <row r="81" spans="1:16" ht="43.2" x14ac:dyDescent="0.3">
      <c r="A81" s="9" t="s">
        <v>355</v>
      </c>
      <c r="B81" s="10" t="s">
        <v>356</v>
      </c>
      <c r="C81" s="35">
        <v>12976.090651398987</v>
      </c>
      <c r="D81" s="36">
        <v>0</v>
      </c>
      <c r="E81" s="37">
        <v>8603.2603246010476</v>
      </c>
      <c r="F81" s="36">
        <v>4372.8303267979381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" si="3">+C81+G81+K81+L81+M81</f>
        <v>12976.090651398987</v>
      </c>
      <c r="O81" s="33">
        <v>-3.1832314562052488E-12</v>
      </c>
      <c r="P81" s="33"/>
    </row>
    <row r="82" spans="1:16" x14ac:dyDescent="0.3">
      <c r="A82" s="9" t="s">
        <v>307</v>
      </c>
      <c r="B82" s="10" t="s">
        <v>144</v>
      </c>
      <c r="C82" s="35">
        <v>67517.49418826068</v>
      </c>
      <c r="D82" s="36">
        <v>0</v>
      </c>
      <c r="E82" s="37">
        <v>65648.457792511719</v>
      </c>
      <c r="F82" s="36">
        <v>1869.0363957489592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31997.301731550502</v>
      </c>
      <c r="M82" s="35">
        <v>0</v>
      </c>
      <c r="N82" s="38">
        <f t="shared" si="2"/>
        <v>99514.795919811178</v>
      </c>
      <c r="O82" s="33">
        <v>0</v>
      </c>
      <c r="P82" s="33"/>
    </row>
    <row r="83" spans="1:16" x14ac:dyDescent="0.3">
      <c r="A83" s="9" t="s">
        <v>143</v>
      </c>
      <c r="B83" s="10" t="s">
        <v>146</v>
      </c>
      <c r="C83" s="35">
        <v>1919949.0797488927</v>
      </c>
      <c r="D83" s="36">
        <v>0</v>
      </c>
      <c r="E83" s="37">
        <v>12885.349657006924</v>
      </c>
      <c r="F83" s="36">
        <v>1907063.7300918857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2"/>
        <v>1919949.0797488927</v>
      </c>
      <c r="O83" s="33">
        <v>0</v>
      </c>
      <c r="P83" s="33"/>
    </row>
    <row r="84" spans="1:16" x14ac:dyDescent="0.3">
      <c r="A84" s="9" t="s">
        <v>145</v>
      </c>
      <c r="B84" s="10" t="s">
        <v>148</v>
      </c>
      <c r="C84" s="35">
        <v>39556.42952657678</v>
      </c>
      <c r="D84" s="36">
        <v>0</v>
      </c>
      <c r="E84" s="37">
        <v>31760.99290138355</v>
      </c>
      <c r="F84" s="36">
        <v>7795.4366251932306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40251.509828351605</v>
      </c>
      <c r="M84" s="35">
        <v>0</v>
      </c>
      <c r="N84" s="38">
        <f t="shared" si="2"/>
        <v>79807.939354928385</v>
      </c>
      <c r="O84" s="33">
        <v>0</v>
      </c>
      <c r="P84" s="33"/>
    </row>
    <row r="85" spans="1:16" x14ac:dyDescent="0.3">
      <c r="A85" s="9" t="s">
        <v>147</v>
      </c>
      <c r="B85" s="10" t="s">
        <v>150</v>
      </c>
      <c r="C85" s="35">
        <v>165527.03349283163</v>
      </c>
      <c r="D85" s="36">
        <v>0</v>
      </c>
      <c r="E85" s="37">
        <v>147413.79277077786</v>
      </c>
      <c r="F85" s="36">
        <v>18113.240722053761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9659.1903087170776</v>
      </c>
      <c r="M85" s="35">
        <v>0</v>
      </c>
      <c r="N85" s="38">
        <f t="shared" si="2"/>
        <v>175186.22380154871</v>
      </c>
      <c r="O85" s="33">
        <v>0</v>
      </c>
      <c r="P85" s="33"/>
    </row>
    <row r="86" spans="1:16" x14ac:dyDescent="0.3">
      <c r="A86" s="9" t="s">
        <v>149</v>
      </c>
      <c r="B86" s="10" t="s">
        <v>152</v>
      </c>
      <c r="C86" s="35">
        <v>311022.75742786319</v>
      </c>
      <c r="D86" s="36">
        <v>147495.76963332915</v>
      </c>
      <c r="E86" s="37">
        <v>141871.57427207995</v>
      </c>
      <c r="F86" s="36">
        <v>21655.413522454106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1529.4418173373201</v>
      </c>
      <c r="M86" s="35">
        <v>0</v>
      </c>
      <c r="N86" s="38">
        <f t="shared" si="2"/>
        <v>312552.19924520049</v>
      </c>
      <c r="O86" s="33">
        <v>0</v>
      </c>
      <c r="P86" s="33"/>
    </row>
    <row r="87" spans="1:16" x14ac:dyDescent="0.3">
      <c r="A87" s="9" t="s">
        <v>151</v>
      </c>
      <c r="B87" s="10" t="s">
        <v>283</v>
      </c>
      <c r="C87" s="35">
        <v>84332.524220537161</v>
      </c>
      <c r="D87" s="36">
        <v>52808.388855028781</v>
      </c>
      <c r="E87" s="37">
        <v>31524.115454178871</v>
      </c>
      <c r="F87" s="36">
        <v>1.9911329502072507E-2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2"/>
        <v>84332.524220537161</v>
      </c>
      <c r="O87" s="33">
        <v>0</v>
      </c>
      <c r="P87" s="33"/>
    </row>
    <row r="88" spans="1:16" x14ac:dyDescent="0.3">
      <c r="A88" s="9" t="s">
        <v>153</v>
      </c>
      <c r="B88" s="10" t="s">
        <v>284</v>
      </c>
      <c r="C88" s="35">
        <v>6763.0152826432368</v>
      </c>
      <c r="D88" s="36">
        <v>5485.0367347381625</v>
      </c>
      <c r="E88" s="37">
        <v>1277.978547905074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10309.84233001308</v>
      </c>
      <c r="M88" s="35">
        <v>0</v>
      </c>
      <c r="N88" s="38">
        <f t="shared" si="2"/>
        <v>17072.857612656317</v>
      </c>
      <c r="O88" s="33">
        <v>0</v>
      </c>
      <c r="P88" s="33"/>
    </row>
    <row r="89" spans="1:16" x14ac:dyDescent="0.3">
      <c r="A89" s="9" t="s">
        <v>154</v>
      </c>
      <c r="B89" s="10" t="s">
        <v>285</v>
      </c>
      <c r="C89" s="35">
        <v>100160.97280281845</v>
      </c>
      <c r="D89" s="36">
        <v>126.74870697166567</v>
      </c>
      <c r="E89" s="37">
        <v>76006.257027462649</v>
      </c>
      <c r="F89" s="36">
        <v>24027.96706838414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1998.225570719597</v>
      </c>
      <c r="M89" s="35">
        <v>0</v>
      </c>
      <c r="N89" s="38">
        <f t="shared" si="2"/>
        <v>102159.19837353805</v>
      </c>
      <c r="O89" s="33">
        <v>0</v>
      </c>
      <c r="P89" s="33"/>
    </row>
    <row r="90" spans="1:16" x14ac:dyDescent="0.3">
      <c r="A90" s="9" t="s">
        <v>155</v>
      </c>
      <c r="B90" s="10" t="s">
        <v>286</v>
      </c>
      <c r="C90" s="35">
        <v>640732.95415323728</v>
      </c>
      <c r="D90" s="36">
        <v>0</v>
      </c>
      <c r="E90" s="37">
        <v>640732.95415323728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112284.78439999999</v>
      </c>
      <c r="M90" s="35">
        <v>0</v>
      </c>
      <c r="N90" s="38">
        <f t="shared" si="2"/>
        <v>753017.73855323729</v>
      </c>
      <c r="O90" s="33">
        <v>0</v>
      </c>
      <c r="P90" s="33"/>
    </row>
    <row r="91" spans="1:16" x14ac:dyDescent="0.3">
      <c r="A91" s="9" t="s">
        <v>156</v>
      </c>
      <c r="B91" s="10" t="s">
        <v>287</v>
      </c>
      <c r="C91" s="35">
        <v>822464.5843721272</v>
      </c>
      <c r="D91" s="36">
        <v>0</v>
      </c>
      <c r="E91" s="37">
        <v>822464.5843721272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63509.985099999998</v>
      </c>
      <c r="M91" s="35">
        <v>0</v>
      </c>
      <c r="N91" s="38">
        <f t="shared" si="2"/>
        <v>885974.56947212724</v>
      </c>
      <c r="O91" s="33">
        <v>0</v>
      </c>
      <c r="P91" s="33"/>
    </row>
    <row r="92" spans="1:16" x14ac:dyDescent="0.3">
      <c r="A92" s="9" t="s">
        <v>158</v>
      </c>
      <c r="B92" s="10" t="s">
        <v>157</v>
      </c>
      <c r="C92" s="35">
        <v>320032.01778019586</v>
      </c>
      <c r="D92" s="36">
        <v>0</v>
      </c>
      <c r="E92" s="37">
        <v>320032.01778019586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2"/>
        <v>320032.01778019586</v>
      </c>
      <c r="O92" s="33">
        <v>0</v>
      </c>
      <c r="P92" s="33"/>
    </row>
    <row r="93" spans="1:16" ht="28.8" x14ac:dyDescent="0.3">
      <c r="A93" s="9" t="s">
        <v>308</v>
      </c>
      <c r="B93" s="10" t="s">
        <v>159</v>
      </c>
      <c r="C93" s="35">
        <v>151410.43871999215</v>
      </c>
      <c r="D93" s="36">
        <v>0</v>
      </c>
      <c r="E93" s="37">
        <v>107815.02969229344</v>
      </c>
      <c r="F93" s="36">
        <v>43595.409027698712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2"/>
        <v>151410.43871999215</v>
      </c>
      <c r="O93" s="33">
        <v>0</v>
      </c>
      <c r="P93" s="33"/>
    </row>
    <row r="94" spans="1:16" x14ac:dyDescent="0.3">
      <c r="A94" s="9" t="s">
        <v>161</v>
      </c>
      <c r="B94" s="10" t="s">
        <v>160</v>
      </c>
      <c r="C94" s="35">
        <v>643130.79614097311</v>
      </c>
      <c r="D94" s="36">
        <v>0</v>
      </c>
      <c r="E94" s="37">
        <v>612908.32434097317</v>
      </c>
      <c r="F94" s="36">
        <v>30222.471799999996</v>
      </c>
      <c r="G94" s="35">
        <v>0</v>
      </c>
      <c r="H94" s="36">
        <v>0</v>
      </c>
      <c r="I94" s="37">
        <v>0</v>
      </c>
      <c r="J94" s="36">
        <v>0</v>
      </c>
      <c r="K94" s="35">
        <v>2033.6838236740441</v>
      </c>
      <c r="L94" s="35">
        <v>135646.22939999998</v>
      </c>
      <c r="M94" s="35">
        <v>0</v>
      </c>
      <c r="N94" s="38">
        <f t="shared" si="2"/>
        <v>780810.70936464716</v>
      </c>
      <c r="O94" s="33">
        <v>0</v>
      </c>
      <c r="P94" s="33"/>
    </row>
    <row r="95" spans="1:16" x14ac:dyDescent="0.3">
      <c r="A95" s="9" t="s">
        <v>163</v>
      </c>
      <c r="B95" s="10" t="s">
        <v>162</v>
      </c>
      <c r="C95" s="35">
        <v>1642512.9537276777</v>
      </c>
      <c r="D95" s="36">
        <v>26713.980963809514</v>
      </c>
      <c r="E95" s="37">
        <v>922278.21714319976</v>
      </c>
      <c r="F95" s="36">
        <v>693520.75562066853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161578.58859906672</v>
      </c>
      <c r="M95" s="35">
        <v>0</v>
      </c>
      <c r="N95" s="38">
        <f t="shared" si="2"/>
        <v>1804091.5423267444</v>
      </c>
      <c r="O95" s="33">
        <v>0</v>
      </c>
      <c r="P95" s="33"/>
    </row>
    <row r="96" spans="1:16" x14ac:dyDescent="0.3">
      <c r="A96" s="9" t="s">
        <v>165</v>
      </c>
      <c r="B96" s="10" t="s">
        <v>164</v>
      </c>
      <c r="C96" s="35">
        <v>81909.060773474412</v>
      </c>
      <c r="D96" s="36">
        <v>0</v>
      </c>
      <c r="E96" s="37">
        <v>81545.644675599266</v>
      </c>
      <c r="F96" s="36">
        <v>363.41609787514267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95074.616674110133</v>
      </c>
      <c r="M96" s="35">
        <v>0</v>
      </c>
      <c r="N96" s="38">
        <f t="shared" si="2"/>
        <v>176983.67744758455</v>
      </c>
      <c r="O96" s="33">
        <v>0</v>
      </c>
      <c r="P96" s="33"/>
    </row>
    <row r="97" spans="1:16" x14ac:dyDescent="0.3">
      <c r="A97" s="9" t="s">
        <v>168</v>
      </c>
      <c r="B97" s="10" t="s">
        <v>167</v>
      </c>
      <c r="C97" s="35">
        <v>134699.52440957868</v>
      </c>
      <c r="D97" s="36">
        <v>0</v>
      </c>
      <c r="E97" s="37">
        <v>134699.52440957868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24282.200732394118</v>
      </c>
      <c r="M97" s="35">
        <v>0</v>
      </c>
      <c r="N97" s="38">
        <f t="shared" si="2"/>
        <v>158981.7251419728</v>
      </c>
      <c r="O97" s="33">
        <v>0</v>
      </c>
      <c r="P97" s="33"/>
    </row>
    <row r="98" spans="1:16" x14ac:dyDescent="0.3">
      <c r="A98" s="9" t="s">
        <v>170</v>
      </c>
      <c r="B98" s="10" t="s">
        <v>169</v>
      </c>
      <c r="C98" s="35">
        <v>132.94264311152571</v>
      </c>
      <c r="D98" s="36">
        <v>0</v>
      </c>
      <c r="E98" s="37">
        <v>132.94264311152571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240361.72440497449</v>
      </c>
      <c r="M98" s="35">
        <v>0</v>
      </c>
      <c r="N98" s="38">
        <f t="shared" si="2"/>
        <v>240494.667048086</v>
      </c>
      <c r="O98" s="33">
        <v>0</v>
      </c>
      <c r="P98" s="33"/>
    </row>
    <row r="99" spans="1:16" x14ac:dyDescent="0.3">
      <c r="A99" s="9" t="s">
        <v>171</v>
      </c>
      <c r="B99" s="10" t="s">
        <v>288</v>
      </c>
      <c r="C99" s="35">
        <v>245628.75251544459</v>
      </c>
      <c r="D99" s="36">
        <v>0</v>
      </c>
      <c r="E99" s="37">
        <v>230819.78296501975</v>
      </c>
      <c r="F99" s="36">
        <v>14808.969550424847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129774.23370937261</v>
      </c>
      <c r="M99" s="35">
        <v>0</v>
      </c>
      <c r="N99" s="38">
        <f t="shared" si="2"/>
        <v>375402.98622481723</v>
      </c>
      <c r="O99" s="33">
        <v>0</v>
      </c>
      <c r="P99" s="33"/>
    </row>
    <row r="100" spans="1:16" x14ac:dyDescent="0.3">
      <c r="A100" s="9" t="s">
        <v>173</v>
      </c>
      <c r="B100" s="10" t="s">
        <v>289</v>
      </c>
      <c r="C100" s="35">
        <v>62640.55914228622</v>
      </c>
      <c r="D100" s="36">
        <v>0</v>
      </c>
      <c r="E100" s="37">
        <v>13340.284622802888</v>
      </c>
      <c r="F100" s="36">
        <v>49300.274519483333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1080.4982532421507</v>
      </c>
      <c r="M100" s="35">
        <v>0</v>
      </c>
      <c r="N100" s="38">
        <f t="shared" si="2"/>
        <v>63721.057395528369</v>
      </c>
      <c r="O100" s="33">
        <v>0</v>
      </c>
      <c r="P100" s="33"/>
    </row>
    <row r="101" spans="1:16" x14ac:dyDescent="0.3">
      <c r="A101" s="9" t="s">
        <v>174</v>
      </c>
      <c r="B101" s="10" t="s">
        <v>172</v>
      </c>
      <c r="C101" s="35">
        <v>57133.552772690979</v>
      </c>
      <c r="D101" s="36">
        <v>231.91816652199452</v>
      </c>
      <c r="E101" s="37">
        <v>42314.682319845495</v>
      </c>
      <c r="F101" s="36">
        <v>14586.952286323485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2"/>
        <v>57133.552772690979</v>
      </c>
      <c r="O101" s="33">
        <v>0</v>
      </c>
      <c r="P101" s="33"/>
    </row>
    <row r="102" spans="1:16" x14ac:dyDescent="0.3">
      <c r="A102" s="9" t="s">
        <v>175</v>
      </c>
      <c r="B102" s="10" t="s">
        <v>290</v>
      </c>
      <c r="C102" s="35">
        <v>201009.92991843887</v>
      </c>
      <c r="D102" s="36">
        <v>1537.6890869809226</v>
      </c>
      <c r="E102" s="37">
        <v>93023.774120395916</v>
      </c>
      <c r="F102" s="36">
        <v>106448.46671106204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1812.371115526224</v>
      </c>
      <c r="M102" s="35">
        <v>0</v>
      </c>
      <c r="N102" s="38">
        <f t="shared" si="2"/>
        <v>202822.30103396508</v>
      </c>
      <c r="O102" s="33">
        <v>0</v>
      </c>
      <c r="P102" s="33"/>
    </row>
    <row r="103" spans="1:16" x14ac:dyDescent="0.3">
      <c r="A103" s="9" t="s">
        <v>177</v>
      </c>
      <c r="B103" s="10" t="s">
        <v>176</v>
      </c>
      <c r="C103" s="35">
        <v>112001.97369158267</v>
      </c>
      <c r="D103" s="36">
        <v>10155.298916874792</v>
      </c>
      <c r="E103" s="37">
        <v>26668.590500595528</v>
      </c>
      <c r="F103" s="36">
        <v>75178.084274112349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4096.4223815888281</v>
      </c>
      <c r="M103" s="35">
        <v>0</v>
      </c>
      <c r="N103" s="38">
        <f t="shared" si="2"/>
        <v>116098.39607317149</v>
      </c>
      <c r="O103" s="33">
        <v>0</v>
      </c>
      <c r="P103" s="33"/>
    </row>
    <row r="104" spans="1:16" x14ac:dyDescent="0.3">
      <c r="A104" s="9" t="s">
        <v>179</v>
      </c>
      <c r="B104" s="10" t="s">
        <v>178</v>
      </c>
      <c r="C104" s="35">
        <v>317291.40958179673</v>
      </c>
      <c r="D104" s="36">
        <v>0</v>
      </c>
      <c r="E104" s="37">
        <v>200269.01756962514</v>
      </c>
      <c r="F104" s="36">
        <v>117022.39201217159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9953.3526012547682</v>
      </c>
      <c r="M104" s="35">
        <v>0</v>
      </c>
      <c r="N104" s="38">
        <f t="shared" si="2"/>
        <v>327244.7621830515</v>
      </c>
      <c r="O104" s="33">
        <v>0</v>
      </c>
      <c r="P104" s="33"/>
    </row>
    <row r="105" spans="1:16" x14ac:dyDescent="0.3">
      <c r="A105" s="9" t="s">
        <v>181</v>
      </c>
      <c r="B105" s="10" t="s">
        <v>180</v>
      </c>
      <c r="C105" s="35">
        <v>467586.93243541103</v>
      </c>
      <c r="D105" s="36">
        <v>0</v>
      </c>
      <c r="E105" s="37">
        <v>383204.06765590981</v>
      </c>
      <c r="F105" s="36">
        <v>84382.864779501237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355836.44521921268</v>
      </c>
      <c r="M105" s="35">
        <v>0</v>
      </c>
      <c r="N105" s="38">
        <f t="shared" si="2"/>
        <v>823423.37765462371</v>
      </c>
      <c r="O105" s="33">
        <v>0</v>
      </c>
      <c r="P105" s="33"/>
    </row>
    <row r="106" spans="1:16" ht="43.2" x14ac:dyDescent="0.3">
      <c r="A106" s="9" t="s">
        <v>183</v>
      </c>
      <c r="B106" s="10" t="s">
        <v>182</v>
      </c>
      <c r="C106" s="35">
        <v>57497.115012243594</v>
      </c>
      <c r="D106" s="36">
        <v>0</v>
      </c>
      <c r="E106" s="37">
        <v>37403.937137077904</v>
      </c>
      <c r="F106" s="36">
        <v>20093.177875165689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201.61276080854765</v>
      </c>
      <c r="M106" s="35">
        <v>0</v>
      </c>
      <c r="N106" s="38">
        <f t="shared" si="2"/>
        <v>57698.727773052138</v>
      </c>
      <c r="O106" s="33">
        <v>0</v>
      </c>
      <c r="P106" s="33"/>
    </row>
    <row r="107" spans="1:16" x14ac:dyDescent="0.3">
      <c r="A107" s="9" t="s">
        <v>185</v>
      </c>
      <c r="B107" s="10" t="s">
        <v>184</v>
      </c>
      <c r="C107" s="35">
        <v>531518.67087910441</v>
      </c>
      <c r="D107" s="36">
        <v>189908.36633994663</v>
      </c>
      <c r="E107" s="37">
        <v>149693.47282822256</v>
      </c>
      <c r="F107" s="36">
        <v>191916.83171093519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2"/>
        <v>531518.67087910441</v>
      </c>
      <c r="O107" s="33">
        <v>0</v>
      </c>
      <c r="P107" s="33"/>
    </row>
    <row r="108" spans="1:16" ht="28.8" x14ac:dyDescent="0.3">
      <c r="A108" s="9" t="s">
        <v>187</v>
      </c>
      <c r="B108" s="10" t="s">
        <v>186</v>
      </c>
      <c r="C108" s="35">
        <v>309078.06338447763</v>
      </c>
      <c r="D108" s="36">
        <v>227.81736338342321</v>
      </c>
      <c r="E108" s="37">
        <v>146522.50307372495</v>
      </c>
      <c r="F108" s="36">
        <v>162327.74294736926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24572.801699999996</v>
      </c>
      <c r="M108" s="35">
        <v>0</v>
      </c>
      <c r="N108" s="38">
        <f t="shared" si="2"/>
        <v>333650.86508447764</v>
      </c>
      <c r="O108" s="33">
        <v>0</v>
      </c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20132.395624826302</v>
      </c>
      <c r="H109" s="36">
        <v>20132.395624826302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2"/>
        <v>20132.395624826302</v>
      </c>
      <c r="O109" s="33">
        <v>0</v>
      </c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732177.38617771445</v>
      </c>
      <c r="H110" s="36">
        <v>314153.35400901519</v>
      </c>
      <c r="I110" s="37">
        <v>143756.49009796474</v>
      </c>
      <c r="J110" s="36">
        <v>274267.54207073461</v>
      </c>
      <c r="K110" s="35">
        <v>0</v>
      </c>
      <c r="L110" s="35">
        <v>0</v>
      </c>
      <c r="M110" s="35">
        <v>0</v>
      </c>
      <c r="N110" s="38">
        <f t="shared" si="2"/>
        <v>732177.38617771445</v>
      </c>
      <c r="O110" s="33">
        <v>0</v>
      </c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266717.32715374051</v>
      </c>
      <c r="H111" s="36">
        <v>1375.2650631223999</v>
      </c>
      <c r="I111" s="37">
        <v>104712.47047172235</v>
      </c>
      <c r="J111" s="36">
        <v>160629.59161889585</v>
      </c>
      <c r="K111" s="35">
        <v>0</v>
      </c>
      <c r="L111" s="35">
        <v>0</v>
      </c>
      <c r="M111" s="35">
        <v>583.33191549873618</v>
      </c>
      <c r="N111" s="38">
        <f t="shared" si="2"/>
        <v>267300.65906923922</v>
      </c>
      <c r="O111" s="33">
        <v>0</v>
      </c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332383.71563595708</v>
      </c>
      <c r="H112" s="36">
        <v>184422.87200301624</v>
      </c>
      <c r="I112" s="37">
        <v>14182.287240875801</v>
      </c>
      <c r="J112" s="36">
        <v>133778.55639206505</v>
      </c>
      <c r="K112" s="35">
        <v>0</v>
      </c>
      <c r="L112" s="35">
        <v>0</v>
      </c>
      <c r="M112" s="35">
        <v>0</v>
      </c>
      <c r="N112" s="38">
        <f t="shared" si="2"/>
        <v>332383.71563595708</v>
      </c>
      <c r="O112" s="33">
        <v>0</v>
      </c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117599.75024203231</v>
      </c>
      <c r="H113" s="36">
        <v>28581.354247223615</v>
      </c>
      <c r="I113" s="37">
        <v>59569.70957655165</v>
      </c>
      <c r="J113" s="36">
        <v>29448.686418257064</v>
      </c>
      <c r="K113" s="35">
        <v>0</v>
      </c>
      <c r="L113" s="35">
        <v>4001.2896051441335</v>
      </c>
      <c r="M113" s="35">
        <v>0</v>
      </c>
      <c r="N113" s="38">
        <f t="shared" si="2"/>
        <v>121601.03984717645</v>
      </c>
      <c r="O113" s="33">
        <v>0</v>
      </c>
      <c r="P113" s="33"/>
    </row>
    <row r="114" spans="1:16" x14ac:dyDescent="0.3">
      <c r="A114" s="9" t="s">
        <v>310</v>
      </c>
      <c r="B114" s="10" t="s">
        <v>293</v>
      </c>
      <c r="C114" s="35">
        <v>369068.9016208275</v>
      </c>
      <c r="D114" s="36">
        <v>2066.0053859026762</v>
      </c>
      <c r="E114" s="37">
        <v>305964.87653151277</v>
      </c>
      <c r="F114" s="36">
        <v>61038.019703412094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113819.70327981125</v>
      </c>
      <c r="M114" s="35">
        <v>0</v>
      </c>
      <c r="N114" s="38">
        <f t="shared" si="2"/>
        <v>482888.60490063875</v>
      </c>
      <c r="O114" s="33">
        <v>0</v>
      </c>
      <c r="P114" s="33"/>
    </row>
    <row r="115" spans="1:16" x14ac:dyDescent="0.3">
      <c r="A115" s="9" t="s">
        <v>197</v>
      </c>
      <c r="B115" s="10" t="s">
        <v>195</v>
      </c>
      <c r="C115" s="35">
        <v>87640.896871209203</v>
      </c>
      <c r="D115" s="36">
        <v>0</v>
      </c>
      <c r="E115" s="37">
        <v>83177.640915797718</v>
      </c>
      <c r="F115" s="36">
        <v>4463.2559554114905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33142.923958976615</v>
      </c>
      <c r="M115" s="35">
        <v>0</v>
      </c>
      <c r="N115" s="38">
        <f t="shared" si="2"/>
        <v>120783.82083018581</v>
      </c>
      <c r="O115" s="33">
        <v>0</v>
      </c>
      <c r="P115" s="33"/>
    </row>
    <row r="116" spans="1:16" ht="28.8" x14ac:dyDescent="0.3">
      <c r="A116" s="9" t="s">
        <v>198</v>
      </c>
      <c r="B116" s="10" t="s">
        <v>196</v>
      </c>
      <c r="C116" s="35">
        <v>94753.214353204516</v>
      </c>
      <c r="D116" s="36">
        <v>0</v>
      </c>
      <c r="E116" s="37">
        <v>92784.656611649494</v>
      </c>
      <c r="F116" s="36">
        <v>1968.5577415550263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16866.454881612975</v>
      </c>
      <c r="M116" s="35">
        <v>0</v>
      </c>
      <c r="N116" s="38">
        <f t="shared" si="2"/>
        <v>111619.6692348175</v>
      </c>
      <c r="O116" s="33">
        <v>0</v>
      </c>
      <c r="P116" s="33"/>
    </row>
    <row r="117" spans="1:16" ht="28.8" x14ac:dyDescent="0.3">
      <c r="A117" s="9" t="s">
        <v>311</v>
      </c>
      <c r="B117" s="10" t="s">
        <v>294</v>
      </c>
      <c r="C117" s="35">
        <v>411791.25566067349</v>
      </c>
      <c r="D117" s="36">
        <v>109.85378556904692</v>
      </c>
      <c r="E117" s="37">
        <v>29147.732238519577</v>
      </c>
      <c r="F117" s="36">
        <v>382533.66963658488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1016.0793454176885</v>
      </c>
      <c r="M117" s="35">
        <v>0</v>
      </c>
      <c r="N117" s="38">
        <f t="shared" si="2"/>
        <v>412807.33500609116</v>
      </c>
      <c r="O117" s="33">
        <v>0</v>
      </c>
      <c r="P117" s="33"/>
    </row>
    <row r="118" spans="1:16" ht="28.8" x14ac:dyDescent="0.3">
      <c r="A118" s="9" t="s">
        <v>201</v>
      </c>
      <c r="B118" s="10" t="s">
        <v>199</v>
      </c>
      <c r="C118" s="35">
        <v>114494.49112691122</v>
      </c>
      <c r="D118" s="36">
        <v>0</v>
      </c>
      <c r="E118" s="37">
        <v>96477.377363852662</v>
      </c>
      <c r="F118" s="36">
        <v>18017.113763058562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28185.342579025903</v>
      </c>
      <c r="M118" s="35">
        <v>0</v>
      </c>
      <c r="N118" s="38">
        <f t="shared" si="2"/>
        <v>142679.83370593711</v>
      </c>
      <c r="O118" s="33">
        <v>0</v>
      </c>
      <c r="P118" s="33"/>
    </row>
    <row r="119" spans="1:16" x14ac:dyDescent="0.3">
      <c r="A119" s="9" t="s">
        <v>312</v>
      </c>
      <c r="B119" s="10" t="s">
        <v>200</v>
      </c>
      <c r="C119" s="35">
        <v>150032.48055187959</v>
      </c>
      <c r="D119" s="36">
        <v>0</v>
      </c>
      <c r="E119" s="37">
        <v>22922.677218618697</v>
      </c>
      <c r="F119" s="36">
        <v>127109.80333326089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370.40117282272638</v>
      </c>
      <c r="M119" s="35">
        <v>0</v>
      </c>
      <c r="N119" s="38">
        <f t="shared" si="2"/>
        <v>150402.88172470231</v>
      </c>
      <c r="O119" s="33">
        <v>0</v>
      </c>
      <c r="P119" s="33"/>
    </row>
    <row r="120" spans="1:16" x14ac:dyDescent="0.3">
      <c r="A120" s="9" t="s">
        <v>204</v>
      </c>
      <c r="B120" s="10" t="s">
        <v>202</v>
      </c>
      <c r="C120" s="35">
        <v>257741.46071399387</v>
      </c>
      <c r="D120" s="36">
        <v>0</v>
      </c>
      <c r="E120" s="37">
        <v>203803.96418363228</v>
      </c>
      <c r="F120" s="36">
        <v>53937.49653036159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3026.7423307871181</v>
      </c>
      <c r="M120" s="35">
        <v>0</v>
      </c>
      <c r="N120" s="38">
        <f t="shared" si="2"/>
        <v>260768.203044781</v>
      </c>
      <c r="O120" s="33">
        <v>0</v>
      </c>
      <c r="P120" s="33"/>
    </row>
    <row r="121" spans="1:16" x14ac:dyDescent="0.3">
      <c r="A121" s="9" t="s">
        <v>206</v>
      </c>
      <c r="B121" s="10" t="s">
        <v>203</v>
      </c>
      <c r="C121" s="35">
        <v>148902.50785307385</v>
      </c>
      <c r="D121" s="36">
        <v>0</v>
      </c>
      <c r="E121" s="37">
        <v>41980.314212958692</v>
      </c>
      <c r="F121" s="36">
        <v>106922.19364011516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42687.26914731232</v>
      </c>
      <c r="M121" s="35">
        <v>0</v>
      </c>
      <c r="N121" s="38">
        <f t="shared" si="2"/>
        <v>191589.77700038618</v>
      </c>
      <c r="O121" s="33">
        <v>0</v>
      </c>
      <c r="P121" s="33"/>
    </row>
    <row r="122" spans="1:16" x14ac:dyDescent="0.3">
      <c r="A122" s="9" t="s">
        <v>207</v>
      </c>
      <c r="B122" s="10" t="s">
        <v>205</v>
      </c>
      <c r="C122" s="35">
        <v>23128.0657211527</v>
      </c>
      <c r="D122" s="36">
        <v>0</v>
      </c>
      <c r="E122" s="37">
        <v>23128.0657211527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10144.71641423982</v>
      </c>
      <c r="M122" s="35">
        <v>0</v>
      </c>
      <c r="N122" s="38">
        <f t="shared" si="2"/>
        <v>33272.782135392517</v>
      </c>
      <c r="O122" s="33">
        <v>0</v>
      </c>
      <c r="P122" s="33"/>
    </row>
    <row r="123" spans="1:16" x14ac:dyDescent="0.3">
      <c r="A123" s="9" t="s">
        <v>209</v>
      </c>
      <c r="B123" s="10" t="s">
        <v>295</v>
      </c>
      <c r="C123" s="35">
        <v>41424.891623213072</v>
      </c>
      <c r="D123" s="36">
        <v>0</v>
      </c>
      <c r="E123" s="37">
        <v>37214.139385544804</v>
      </c>
      <c r="F123" s="36">
        <v>4210.7522376682718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8120.1403287832782</v>
      </c>
      <c r="M123" s="35">
        <v>0</v>
      </c>
      <c r="N123" s="38">
        <f t="shared" si="2"/>
        <v>49545.031951996352</v>
      </c>
      <c r="O123" s="33">
        <v>0</v>
      </c>
      <c r="P123" s="33"/>
    </row>
    <row r="124" spans="1:16" ht="28.8" x14ac:dyDescent="0.3">
      <c r="A124" s="9" t="s">
        <v>211</v>
      </c>
      <c r="B124" s="10" t="s">
        <v>296</v>
      </c>
      <c r="C124" s="35">
        <v>10635.921970552952</v>
      </c>
      <c r="D124" s="36">
        <v>0</v>
      </c>
      <c r="E124" s="37">
        <v>10635.921970552952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1499.2017107095237</v>
      </c>
      <c r="M124" s="35">
        <v>0</v>
      </c>
      <c r="N124" s="38">
        <f t="shared" si="2"/>
        <v>12135.123681262476</v>
      </c>
      <c r="O124" s="33">
        <v>0</v>
      </c>
      <c r="P124" s="33"/>
    </row>
    <row r="125" spans="1:16" ht="28.8" x14ac:dyDescent="0.3">
      <c r="A125" s="9" t="s">
        <v>213</v>
      </c>
      <c r="B125" s="10" t="s">
        <v>297</v>
      </c>
      <c r="C125" s="35">
        <v>65335.4605129911</v>
      </c>
      <c r="D125" s="36">
        <v>5397.7720999678568</v>
      </c>
      <c r="E125" s="37">
        <v>58338.747865764686</v>
      </c>
      <c r="F125" s="36">
        <v>1598.940547258554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20050.823615407957</v>
      </c>
      <c r="M125" s="35">
        <v>0</v>
      </c>
      <c r="N125" s="38">
        <f t="shared" si="2"/>
        <v>85386.284128399056</v>
      </c>
      <c r="O125" s="33">
        <v>0</v>
      </c>
      <c r="P125" s="33"/>
    </row>
    <row r="126" spans="1:16" ht="43.2" x14ac:dyDescent="0.3">
      <c r="A126" s="9" t="s">
        <v>215</v>
      </c>
      <c r="B126" s="10" t="s">
        <v>298</v>
      </c>
      <c r="C126" s="35">
        <v>440.72357362243986</v>
      </c>
      <c r="D126" s="36">
        <v>0</v>
      </c>
      <c r="E126" s="37">
        <v>440.72357362243986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2"/>
        <v>440.72357362243986</v>
      </c>
      <c r="O126" s="33">
        <v>0</v>
      </c>
      <c r="P126" s="33"/>
    </row>
    <row r="127" spans="1:16" x14ac:dyDescent="0.3">
      <c r="A127" s="9" t="s">
        <v>239</v>
      </c>
      <c r="B127" s="10" t="s">
        <v>208</v>
      </c>
      <c r="C127" s="35">
        <v>13627.679140216133</v>
      </c>
      <c r="D127" s="36">
        <v>0</v>
      </c>
      <c r="E127" s="37">
        <v>10172.028744726633</v>
      </c>
      <c r="F127" s="36">
        <v>3455.6503954894988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2"/>
        <v>13627.679140216133</v>
      </c>
      <c r="O127" s="33">
        <v>0</v>
      </c>
      <c r="P127" s="33"/>
    </row>
    <row r="128" spans="1:16" ht="28.8" x14ac:dyDescent="0.3">
      <c r="A128" s="9" t="s">
        <v>241</v>
      </c>
      <c r="B128" s="10" t="s">
        <v>210</v>
      </c>
      <c r="C128" s="35">
        <v>58997.870164043576</v>
      </c>
      <c r="D128" s="36">
        <v>0</v>
      </c>
      <c r="E128" s="37">
        <v>52628.885088471288</v>
      </c>
      <c r="F128" s="36">
        <v>6368.985075572291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7012.6724027210548</v>
      </c>
      <c r="M128" s="35">
        <v>0</v>
      </c>
      <c r="N128" s="38">
        <f t="shared" si="2"/>
        <v>66010.542566764634</v>
      </c>
      <c r="O128" s="33">
        <v>0</v>
      </c>
      <c r="P128" s="33"/>
    </row>
    <row r="129" spans="1:16" x14ac:dyDescent="0.3">
      <c r="A129" s="9" t="s">
        <v>243</v>
      </c>
      <c r="B129" s="10" t="s">
        <v>212</v>
      </c>
      <c r="C129" s="35">
        <v>98343.553107759726</v>
      </c>
      <c r="D129" s="36">
        <v>0</v>
      </c>
      <c r="E129" s="37">
        <v>75425.74729208232</v>
      </c>
      <c r="F129" s="36">
        <v>22917.80581567741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1991.9201647364187</v>
      </c>
      <c r="M129" s="35">
        <v>0</v>
      </c>
      <c r="N129" s="38">
        <f t="shared" si="2"/>
        <v>100335.47327249615</v>
      </c>
      <c r="O129" s="33">
        <v>0</v>
      </c>
      <c r="P129" s="33"/>
    </row>
    <row r="130" spans="1:16" x14ac:dyDescent="0.3">
      <c r="A130" s="9" t="s">
        <v>313</v>
      </c>
      <c r="B130" s="10" t="s">
        <v>214</v>
      </c>
      <c r="C130" s="35">
        <v>45188.242532450633</v>
      </c>
      <c r="D130" s="36">
        <v>0</v>
      </c>
      <c r="E130" s="37">
        <v>40725.986401936563</v>
      </c>
      <c r="F130" s="36">
        <v>4462.2561305140725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8995.3429560499426</v>
      </c>
      <c r="M130" s="35">
        <v>0</v>
      </c>
      <c r="N130" s="38">
        <f t="shared" si="2"/>
        <v>54183.585488500576</v>
      </c>
      <c r="O130" s="33">
        <v>0</v>
      </c>
      <c r="P130" s="33"/>
    </row>
    <row r="131" spans="1:16" ht="28.8" x14ac:dyDescent="0.3">
      <c r="A131" s="9" t="s">
        <v>314</v>
      </c>
      <c r="B131" s="10" t="s">
        <v>216</v>
      </c>
      <c r="C131" s="35">
        <v>181594.772134222</v>
      </c>
      <c r="D131" s="36">
        <v>6383.6763980143942</v>
      </c>
      <c r="E131" s="37">
        <v>79010.587021979751</v>
      </c>
      <c r="F131" s="36">
        <v>96200.50871422785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21790.889800000004</v>
      </c>
      <c r="M131" s="35">
        <v>0</v>
      </c>
      <c r="N131" s="38">
        <f t="shared" si="2"/>
        <v>203385.66193422201</v>
      </c>
      <c r="O131" s="33">
        <v>0</v>
      </c>
      <c r="P131" s="33"/>
    </row>
    <row r="132" spans="1:16" x14ac:dyDescent="0.3">
      <c r="A132" s="9" t="s">
        <v>315</v>
      </c>
      <c r="B132" s="10" t="s">
        <v>217</v>
      </c>
      <c r="C132" s="35">
        <v>240624.2637268441</v>
      </c>
      <c r="D132" s="36">
        <v>0</v>
      </c>
      <c r="E132" s="37">
        <v>212903.71801984115</v>
      </c>
      <c r="F132" s="36">
        <v>27720.545707002944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56449.808529904505</v>
      </c>
      <c r="M132" s="35">
        <v>0</v>
      </c>
      <c r="N132" s="38">
        <f t="shared" si="2"/>
        <v>297074.07225674862</v>
      </c>
      <c r="O132" s="33">
        <v>0</v>
      </c>
      <c r="P132" s="33"/>
    </row>
    <row r="133" spans="1:16" x14ac:dyDescent="0.3">
      <c r="A133" s="9" t="s">
        <v>316</v>
      </c>
      <c r="B133" s="10" t="s">
        <v>218</v>
      </c>
      <c r="C133" s="35">
        <v>381261.11384156137</v>
      </c>
      <c r="D133" s="36">
        <v>4536.5634423985921</v>
      </c>
      <c r="E133" s="37">
        <v>338396.06689779775</v>
      </c>
      <c r="F133" s="36">
        <v>38328.483501365023</v>
      </c>
      <c r="G133" s="35">
        <v>2920.0586715258514</v>
      </c>
      <c r="H133" s="36">
        <v>2920.0586715258514</v>
      </c>
      <c r="I133" s="37">
        <v>0</v>
      </c>
      <c r="J133" s="36">
        <v>0</v>
      </c>
      <c r="K133" s="35">
        <v>0</v>
      </c>
      <c r="L133" s="35">
        <v>159692.0062415133</v>
      </c>
      <c r="M133" s="35">
        <v>0</v>
      </c>
      <c r="N133" s="38">
        <f t="shared" si="2"/>
        <v>543873.17875460046</v>
      </c>
      <c r="O133" s="33">
        <v>0</v>
      </c>
      <c r="P133" s="33"/>
    </row>
    <row r="134" spans="1:16" x14ac:dyDescent="0.3">
      <c r="A134" s="9" t="s">
        <v>225</v>
      </c>
      <c r="B134" s="10" t="s">
        <v>299</v>
      </c>
      <c r="C134" s="35">
        <v>11865.688577578087</v>
      </c>
      <c r="D134" s="36">
        <v>0</v>
      </c>
      <c r="E134" s="37">
        <v>10959.697253146218</v>
      </c>
      <c r="F134" s="36">
        <v>905.99132443186863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2604.2149428909429</v>
      </c>
      <c r="M134" s="35">
        <v>0</v>
      </c>
      <c r="N134" s="38">
        <f t="shared" si="2"/>
        <v>14469.90352046903</v>
      </c>
      <c r="O134" s="33">
        <v>0</v>
      </c>
      <c r="P134" s="33"/>
    </row>
    <row r="135" spans="1:16" ht="28.8" x14ac:dyDescent="0.3">
      <c r="A135" s="9" t="s">
        <v>227</v>
      </c>
      <c r="B135" s="10" t="s">
        <v>300</v>
      </c>
      <c r="C135" s="35">
        <v>20039.271889107364</v>
      </c>
      <c r="D135" s="36">
        <v>0</v>
      </c>
      <c r="E135" s="37">
        <v>19728.818083380371</v>
      </c>
      <c r="F135" s="36">
        <v>310.45380572699196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170.90427879078024</v>
      </c>
      <c r="M135" s="35">
        <v>0</v>
      </c>
      <c r="N135" s="38">
        <f t="shared" si="2"/>
        <v>20210.176167898146</v>
      </c>
      <c r="O135" s="33">
        <v>0</v>
      </c>
      <c r="P135" s="33"/>
    </row>
    <row r="136" spans="1:16" x14ac:dyDescent="0.3">
      <c r="A136" s="9" t="s">
        <v>234</v>
      </c>
      <c r="B136" s="10" t="s">
        <v>301</v>
      </c>
      <c r="C136" s="35">
        <v>44977.469126506854</v>
      </c>
      <c r="D136" s="36">
        <v>16533.319530475612</v>
      </c>
      <c r="E136" s="37">
        <v>18866.935771017954</v>
      </c>
      <c r="F136" s="36">
        <v>9577.2138250132866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1275.3406892176542</v>
      </c>
      <c r="M136" s="35">
        <v>0</v>
      </c>
      <c r="N136" s="38">
        <f t="shared" si="2"/>
        <v>46252.809815724511</v>
      </c>
      <c r="O136" s="33">
        <v>0</v>
      </c>
      <c r="P136" s="33"/>
    </row>
    <row r="137" spans="1:16" x14ac:dyDescent="0.3">
      <c r="A137" s="9" t="s">
        <v>317</v>
      </c>
      <c r="B137" s="10" t="s">
        <v>302</v>
      </c>
      <c r="C137" s="35">
        <v>52444.84456582868</v>
      </c>
      <c r="D137" s="36">
        <v>0</v>
      </c>
      <c r="E137" s="37">
        <v>49794.519673401999</v>
      </c>
      <c r="F137" s="36">
        <v>2650.3248924266782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15989.091423073311</v>
      </c>
      <c r="M137" s="35">
        <v>0</v>
      </c>
      <c r="N137" s="38">
        <f t="shared" si="2"/>
        <v>68433.935988901998</v>
      </c>
      <c r="O137" s="33">
        <v>0</v>
      </c>
      <c r="P137" s="33"/>
    </row>
    <row r="138" spans="1:16" x14ac:dyDescent="0.3">
      <c r="A138" s="9" t="s">
        <v>318</v>
      </c>
      <c r="B138" s="10" t="s">
        <v>220</v>
      </c>
      <c r="C138" s="35">
        <v>23237.899125097621</v>
      </c>
      <c r="D138" s="36">
        <v>0</v>
      </c>
      <c r="E138" s="37">
        <v>23237.899125097621</v>
      </c>
      <c r="F138" s="36">
        <v>0</v>
      </c>
      <c r="G138" s="35">
        <v>1067.5865887181731</v>
      </c>
      <c r="H138" s="36">
        <v>0</v>
      </c>
      <c r="I138" s="37">
        <v>1067.5865887181731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2"/>
        <v>24305.485713815793</v>
      </c>
      <c r="O138" s="33">
        <v>0</v>
      </c>
      <c r="P138" s="33"/>
    </row>
    <row r="139" spans="1:16" ht="28.8" x14ac:dyDescent="0.3">
      <c r="A139" s="9" t="s">
        <v>319</v>
      </c>
      <c r="B139" s="10" t="s">
        <v>222</v>
      </c>
      <c r="C139" s="35">
        <v>47334.862306666408</v>
      </c>
      <c r="D139" s="36">
        <v>0</v>
      </c>
      <c r="E139" s="37">
        <v>36288.125391969508</v>
      </c>
      <c r="F139" s="36">
        <v>11046.736914696899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21052.71590746169</v>
      </c>
      <c r="M139" s="35">
        <v>0</v>
      </c>
      <c r="N139" s="38">
        <f t="shared" ref="N139:N143" si="4">+C139+G139+K139+L139+M139</f>
        <v>68387.578214128094</v>
      </c>
      <c r="O139" s="33">
        <v>0</v>
      </c>
      <c r="P139" s="33"/>
    </row>
    <row r="140" spans="1:16" ht="28.8" x14ac:dyDescent="0.3">
      <c r="A140" s="9" t="s">
        <v>320</v>
      </c>
      <c r="B140" s="10" t="s">
        <v>223</v>
      </c>
      <c r="C140" s="35">
        <v>8661.2352540994762</v>
      </c>
      <c r="D140" s="36">
        <v>0</v>
      </c>
      <c r="E140" s="37">
        <v>7317.3430577135223</v>
      </c>
      <c r="F140" s="36">
        <v>1343.8921963859543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230.57163253824501</v>
      </c>
      <c r="M140" s="35">
        <v>0</v>
      </c>
      <c r="N140" s="38">
        <f t="shared" si="4"/>
        <v>8891.8068866377216</v>
      </c>
      <c r="O140" s="33">
        <v>0</v>
      </c>
      <c r="P140" s="33"/>
    </row>
    <row r="141" spans="1:16" x14ac:dyDescent="0.3">
      <c r="A141" s="9" t="s">
        <v>321</v>
      </c>
      <c r="B141" s="10" t="s">
        <v>224</v>
      </c>
      <c r="C141" s="35">
        <v>35834.544939425468</v>
      </c>
      <c r="D141" s="36">
        <v>0</v>
      </c>
      <c r="E141" s="37">
        <v>33837.420138149188</v>
      </c>
      <c r="F141" s="36">
        <v>1997.1248012762792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36457.334965645539</v>
      </c>
      <c r="M141" s="35">
        <v>0</v>
      </c>
      <c r="N141" s="38">
        <f t="shared" si="4"/>
        <v>72291.879905071008</v>
      </c>
      <c r="O141" s="33">
        <v>0</v>
      </c>
      <c r="P141" s="33"/>
    </row>
    <row r="142" spans="1:16" x14ac:dyDescent="0.3">
      <c r="A142" s="9" t="s">
        <v>322</v>
      </c>
      <c r="B142" s="10" t="s">
        <v>226</v>
      </c>
      <c r="C142" s="35">
        <v>9801.0247012257496</v>
      </c>
      <c r="D142" s="36">
        <v>0</v>
      </c>
      <c r="E142" s="82">
        <v>9801.0247012257496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4"/>
        <v>9801.0247012257496</v>
      </c>
      <c r="O142" s="33">
        <v>0</v>
      </c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12138.313603022347</v>
      </c>
      <c r="D143" s="36">
        <v>0</v>
      </c>
      <c r="E143" s="82">
        <v>12138.313603022347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7624.1059625169937</v>
      </c>
      <c r="M143" s="35">
        <v>0</v>
      </c>
      <c r="N143" s="38">
        <f t="shared" si="4"/>
        <v>19762.419565539341</v>
      </c>
      <c r="O143" s="33">
        <v>0</v>
      </c>
      <c r="P143" s="33"/>
    </row>
    <row r="144" spans="1:16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>
        <v>0</v>
      </c>
      <c r="P144" s="33"/>
    </row>
    <row r="145" spans="1:16" x14ac:dyDescent="0.3">
      <c r="A145" s="11"/>
      <c r="B145" s="12" t="s">
        <v>229</v>
      </c>
      <c r="C145" s="45">
        <f t="shared" ref="C145:N145" si="5">SUM(C11:C144)</f>
        <v>20617403.103085455</v>
      </c>
      <c r="D145" s="45">
        <f t="shared" si="5"/>
        <v>480613.61170497152</v>
      </c>
      <c r="E145" s="45">
        <f t="shared" si="5"/>
        <v>11511027.960622568</v>
      </c>
      <c r="F145" s="45">
        <f t="shared" si="5"/>
        <v>8625761.5307579301</v>
      </c>
      <c r="G145" s="45">
        <f t="shared" si="5"/>
        <v>1472998.2200945148</v>
      </c>
      <c r="H145" s="45">
        <f t="shared" si="5"/>
        <v>551585.29961872951</v>
      </c>
      <c r="I145" s="45">
        <f t="shared" si="5"/>
        <v>323288.5439758327</v>
      </c>
      <c r="J145" s="45">
        <f t="shared" si="5"/>
        <v>598124.37649995252</v>
      </c>
      <c r="K145" s="45">
        <f t="shared" si="5"/>
        <v>2033.6838236740441</v>
      </c>
      <c r="L145" s="45">
        <f t="shared" si="5"/>
        <v>2840683.7574521545</v>
      </c>
      <c r="M145" s="45">
        <f t="shared" si="5"/>
        <v>583.33191549873618</v>
      </c>
      <c r="N145" s="45">
        <f t="shared" si="5"/>
        <v>24933702.096371304</v>
      </c>
      <c r="O145" s="33">
        <v>0</v>
      </c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>
        <v>0</v>
      </c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6520.6040000000012</v>
      </c>
      <c r="M147" s="35">
        <v>0</v>
      </c>
      <c r="N147" s="38">
        <f t="shared" ref="N147:N153" si="6">+C147+G147+K147+L147+M147</f>
        <v>6520.6040000000012</v>
      </c>
      <c r="O147" s="33">
        <v>0</v>
      </c>
      <c r="P147" s="33"/>
    </row>
    <row r="148" spans="1:16" x14ac:dyDescent="0.3">
      <c r="A148" s="9" t="s">
        <v>232</v>
      </c>
      <c r="B148" s="15" t="s">
        <v>287</v>
      </c>
      <c r="C148" s="35">
        <v>120.72810870644392</v>
      </c>
      <c r="D148" s="40">
        <v>120.72810870644392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6"/>
        <v>120.72810870644392</v>
      </c>
      <c r="O148" s="33">
        <v>0</v>
      </c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44124.766844552716</v>
      </c>
      <c r="L149" s="35">
        <v>0</v>
      </c>
      <c r="M149" s="35">
        <v>0</v>
      </c>
      <c r="N149" s="38">
        <f t="shared" si="6"/>
        <v>44124.766844552716</v>
      </c>
      <c r="O149" s="33">
        <v>0</v>
      </c>
      <c r="P149" s="33"/>
    </row>
    <row r="150" spans="1:16" x14ac:dyDescent="0.3">
      <c r="A150" s="9" t="s">
        <v>324</v>
      </c>
      <c r="B150" s="16" t="s">
        <v>159</v>
      </c>
      <c r="C150" s="35">
        <v>103414.51252559134</v>
      </c>
      <c r="D150" s="40">
        <v>103414.51252559134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10140.34416353694</v>
      </c>
      <c r="L150" s="35">
        <v>0</v>
      </c>
      <c r="M150" s="35">
        <v>0</v>
      </c>
      <c r="N150" s="38">
        <f t="shared" si="6"/>
        <v>113554.85668912828</v>
      </c>
      <c r="O150" s="33">
        <v>0</v>
      </c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226446.95810372345</v>
      </c>
      <c r="M151" s="35">
        <v>0</v>
      </c>
      <c r="N151" s="38">
        <f t="shared" si="6"/>
        <v>226446.95810372345</v>
      </c>
      <c r="O151" s="33">
        <v>0</v>
      </c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4516.9889505562451</v>
      </c>
      <c r="L152" s="35">
        <v>0</v>
      </c>
      <c r="M152" s="35">
        <v>0</v>
      </c>
      <c r="N152" s="38">
        <f t="shared" si="6"/>
        <v>4516.9889505562451</v>
      </c>
      <c r="O152" s="33">
        <v>0</v>
      </c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0</v>
      </c>
      <c r="N153" s="38">
        <f t="shared" si="6"/>
        <v>0</v>
      </c>
      <c r="O153" s="33">
        <v>0</v>
      </c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>
        <v>0</v>
      </c>
      <c r="P154" s="33"/>
    </row>
    <row r="155" spans="1:16" x14ac:dyDescent="0.3">
      <c r="A155" s="11"/>
      <c r="B155" s="12" t="s">
        <v>236</v>
      </c>
      <c r="C155" s="46">
        <f>SUM(C147:C154)</f>
        <v>103535.24063429779</v>
      </c>
      <c r="D155" s="46">
        <f>SUM(D147:D154)</f>
        <v>103535.24063429779</v>
      </c>
      <c r="E155" s="46">
        <f>SUM(E147:E154)</f>
        <v>0</v>
      </c>
      <c r="F155" s="46">
        <f t="shared" ref="F155" si="7">SUM(F147:F154)</f>
        <v>0</v>
      </c>
      <c r="G155" s="46">
        <f t="shared" ref="G155:K155" si="8">SUM(G147:G154)</f>
        <v>0</v>
      </c>
      <c r="H155" s="46">
        <f t="shared" ref="H155:I155" si="9">SUM(H147:H154)</f>
        <v>0</v>
      </c>
      <c r="I155" s="46">
        <f t="shared" si="9"/>
        <v>0</v>
      </c>
      <c r="J155" s="46">
        <f t="shared" ref="J155" si="10">SUM(J147:J154)</f>
        <v>0</v>
      </c>
      <c r="K155" s="46">
        <f t="shared" si="8"/>
        <v>58782.0999586459</v>
      </c>
      <c r="L155" s="46">
        <f>SUM(L147:L154)</f>
        <v>232967.56210372344</v>
      </c>
      <c r="M155" s="46">
        <f t="shared" ref="M155" si="11">SUM(M147:M154)</f>
        <v>0</v>
      </c>
      <c r="N155" s="46">
        <f>SUM(N147:N154)</f>
        <v>395284.90269666712</v>
      </c>
      <c r="O155" s="33">
        <v>0</v>
      </c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>
        <v>0</v>
      </c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5159.009567330434</v>
      </c>
      <c r="N157" s="38">
        <f t="shared" ref="N157:N166" si="12">+C157+G157+K157+L157+M157</f>
        <v>5159.009567330434</v>
      </c>
      <c r="O157" s="33">
        <v>0</v>
      </c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2"/>
        <v>0</v>
      </c>
      <c r="O158" s="33">
        <v>0</v>
      </c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3884.408039619399</v>
      </c>
      <c r="L159" s="35">
        <v>0</v>
      </c>
      <c r="M159" s="35">
        <v>0</v>
      </c>
      <c r="N159" s="38">
        <f t="shared" si="12"/>
        <v>3884.408039619399</v>
      </c>
      <c r="O159" s="33">
        <v>0</v>
      </c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901.90127357818426</v>
      </c>
      <c r="N160" s="38">
        <f t="shared" si="12"/>
        <v>901.90127357818426</v>
      </c>
      <c r="O160" s="33">
        <v>0</v>
      </c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429131.36330463318</v>
      </c>
      <c r="L161" s="35">
        <v>0</v>
      </c>
      <c r="M161" s="35">
        <v>0</v>
      </c>
      <c r="N161" s="38">
        <f t="shared" si="12"/>
        <v>429131.36330463318</v>
      </c>
      <c r="O161" s="33">
        <v>0</v>
      </c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147667.81476339145</v>
      </c>
      <c r="L162" s="35">
        <v>0</v>
      </c>
      <c r="M162" s="35">
        <v>0</v>
      </c>
      <c r="N162" s="38">
        <f t="shared" si="12"/>
        <v>147667.81476339145</v>
      </c>
      <c r="O162" s="33">
        <v>0</v>
      </c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38495.445039453029</v>
      </c>
      <c r="L163" s="35">
        <v>0</v>
      </c>
      <c r="M163" s="35">
        <v>0</v>
      </c>
      <c r="N163" s="38">
        <f t="shared" si="12"/>
        <v>38495.445039453029</v>
      </c>
      <c r="O163" s="33">
        <v>0</v>
      </c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190704.88770465972</v>
      </c>
      <c r="L164" s="35">
        <v>0</v>
      </c>
      <c r="M164" s="35">
        <v>19026.561475383169</v>
      </c>
      <c r="N164" s="38">
        <f t="shared" si="12"/>
        <v>209731.4491800429</v>
      </c>
      <c r="O164" s="33">
        <v>0</v>
      </c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430173.73257894255</v>
      </c>
      <c r="L165" s="35">
        <v>0</v>
      </c>
      <c r="M165" s="35">
        <v>66855.581703467848</v>
      </c>
      <c r="N165" s="38">
        <f t="shared" si="12"/>
        <v>497029.31428241043</v>
      </c>
      <c r="O165" s="33">
        <v>0</v>
      </c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131024.504510069</v>
      </c>
      <c r="N166" s="38">
        <f t="shared" si="12"/>
        <v>131024.504510069</v>
      </c>
      <c r="O166" s="33">
        <v>0</v>
      </c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>
        <v>0</v>
      </c>
      <c r="P167" s="33"/>
    </row>
    <row r="168" spans="1:16" x14ac:dyDescent="0.3">
      <c r="A168" s="19"/>
      <c r="B168" s="12" t="s">
        <v>245</v>
      </c>
      <c r="C168" s="45">
        <f>SUM(C157:C167)</f>
        <v>0</v>
      </c>
      <c r="D168" s="45">
        <f t="shared" ref="D168:M168" si="13">SUM(D157:D167)</f>
        <v>0</v>
      </c>
      <c r="E168" s="45">
        <f t="shared" si="13"/>
        <v>0</v>
      </c>
      <c r="F168" s="45">
        <f t="shared" ref="F168" si="14">SUM(F157:F167)</f>
        <v>0</v>
      </c>
      <c r="G168" s="45">
        <f t="shared" si="13"/>
        <v>0</v>
      </c>
      <c r="H168" s="45">
        <f t="shared" ref="H168:I168" si="15">SUM(H157:H167)</f>
        <v>0</v>
      </c>
      <c r="I168" s="45">
        <f t="shared" si="15"/>
        <v>0</v>
      </c>
      <c r="J168" s="45">
        <f t="shared" ref="J168" si="16">SUM(J157:J167)</f>
        <v>0</v>
      </c>
      <c r="K168" s="45">
        <f>SUM(K157:K167)</f>
        <v>1240057.6514306993</v>
      </c>
      <c r="L168" s="45">
        <f t="shared" si="13"/>
        <v>0</v>
      </c>
      <c r="M168" s="45">
        <f t="shared" si="13"/>
        <v>222967.55852982865</v>
      </c>
      <c r="N168" s="45">
        <f>SUM(N157:N167)</f>
        <v>1463025.209960528</v>
      </c>
      <c r="O168" s="33">
        <v>0</v>
      </c>
      <c r="P168" s="33"/>
    </row>
    <row r="169" spans="1:16" x14ac:dyDescent="0.3">
      <c r="A169" s="19" t="s">
        <v>250</v>
      </c>
      <c r="B169" s="20" t="s">
        <v>251</v>
      </c>
      <c r="C169" s="45">
        <f>+C155+C168+C145</f>
        <v>20720938.343719751</v>
      </c>
      <c r="D169" s="45">
        <f t="shared" ref="D169:M169" si="17">+D155+D168+D145</f>
        <v>584148.85233926936</v>
      </c>
      <c r="E169" s="45">
        <f t="shared" si="17"/>
        <v>11511027.960622568</v>
      </c>
      <c r="F169" s="45">
        <f t="shared" ref="F169" si="18">+F155+F168+F145</f>
        <v>8625761.5307579301</v>
      </c>
      <c r="G169" s="45">
        <f t="shared" si="17"/>
        <v>1472998.2200945148</v>
      </c>
      <c r="H169" s="45">
        <f t="shared" ref="H169:I169" si="19">+H155+H168+H145</f>
        <v>551585.29961872951</v>
      </c>
      <c r="I169" s="45">
        <f t="shared" si="19"/>
        <v>323288.5439758327</v>
      </c>
      <c r="J169" s="45">
        <f t="shared" ref="J169" si="20">+J155+J168+J145</f>
        <v>598124.37649995252</v>
      </c>
      <c r="K169" s="45">
        <f t="shared" si="17"/>
        <v>1300873.4352130191</v>
      </c>
      <c r="L169" s="45">
        <f t="shared" si="17"/>
        <v>3073651.3195558782</v>
      </c>
      <c r="M169" s="45">
        <f t="shared" si="17"/>
        <v>223550.89044532739</v>
      </c>
      <c r="N169" s="45">
        <f>+N155+N168+N145</f>
        <v>26792012.209028497</v>
      </c>
      <c r="O169" s="33">
        <v>0</v>
      </c>
      <c r="P169" s="33"/>
    </row>
    <row r="170" spans="1:16" x14ac:dyDescent="0.3">
      <c r="A170" t="s">
        <v>276</v>
      </c>
    </row>
    <row r="171" spans="1:16" x14ac:dyDescent="0.3">
      <c r="A171" s="28"/>
      <c r="I171" s="27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27"/>
      <c r="G173" s="27"/>
      <c r="H173" s="27"/>
      <c r="I173" s="27"/>
      <c r="J173" s="27"/>
      <c r="L173" s="27"/>
      <c r="M173" s="27"/>
      <c r="N173" s="27"/>
    </row>
    <row r="174" spans="1:16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6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69" priority="7" stopIfTrue="1" operator="lessThan">
      <formula>0</formula>
    </cfRule>
  </conditionalFormatting>
  <conditionalFormatting sqref="E147:E154">
    <cfRule type="cellIs" dxfId="68" priority="8" stopIfTrue="1" operator="lessThan">
      <formula>0</formula>
    </cfRule>
  </conditionalFormatting>
  <conditionalFormatting sqref="F157:F167">
    <cfRule type="cellIs" dxfId="67" priority="5" stopIfTrue="1" operator="lessThan">
      <formula>0</formula>
    </cfRule>
  </conditionalFormatting>
  <conditionalFormatting sqref="F147:F154">
    <cfRule type="cellIs" dxfId="66" priority="6" stopIfTrue="1" operator="lessThan">
      <formula>0</formula>
    </cfRule>
  </conditionalFormatting>
  <conditionalFormatting sqref="I157:I167">
    <cfRule type="cellIs" dxfId="65" priority="3" stopIfTrue="1" operator="lessThan">
      <formula>0</formula>
    </cfRule>
  </conditionalFormatting>
  <conditionalFormatting sqref="I147:I154">
    <cfRule type="cellIs" dxfId="64" priority="4" stopIfTrue="1" operator="lessThan">
      <formula>0</formula>
    </cfRule>
  </conditionalFormatting>
  <conditionalFormatting sqref="J157:J167">
    <cfRule type="cellIs" dxfId="63" priority="1" stopIfTrue="1" operator="lessThan">
      <formula>0</formula>
    </cfRule>
  </conditionalFormatting>
  <conditionalFormatting sqref="J147:J154">
    <cfRule type="cellIs" dxfId="62" priority="2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79998168889431442"/>
  </sheetPr>
  <dimension ref="A2:P177"/>
  <sheetViews>
    <sheetView showGridLines="0" zoomScale="70" zoomScaleNormal="70" workbookViewId="0">
      <pane xSplit="2" ySplit="10" topLeftCell="E11" activePane="bottomRight" state="frozen"/>
      <selection pane="topRight" activeCell="C1" sqref="C1"/>
      <selection pane="bottomLeft" activeCell="A11" sqref="A11"/>
      <selection pane="bottomRight" activeCell="B5" sqref="B5:N5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6" max="16" width="12.6640625" bestFit="1" customWidth="1"/>
  </cols>
  <sheetData>
    <row r="2" spans="1:16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6" ht="18" x14ac:dyDescent="0.35">
      <c r="B3" s="109" t="s">
        <v>252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6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6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8" t="s">
        <v>254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920.69113023315208</v>
      </c>
      <c r="D11" s="36">
        <v>0</v>
      </c>
      <c r="E11" s="37">
        <v>920.69113023315208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6191.8790590378139</v>
      </c>
      <c r="M11" s="35">
        <v>0</v>
      </c>
      <c r="N11" s="38">
        <f t="shared" ref="N11:N74" si="0">+C11+G11+K11+L11+M11</f>
        <v>7112.5701892709658</v>
      </c>
      <c r="O11" s="33">
        <v>0</v>
      </c>
      <c r="P11" s="33"/>
    </row>
    <row r="12" spans="1:16" x14ac:dyDescent="0.3">
      <c r="A12" s="9" t="s">
        <v>22</v>
      </c>
      <c r="B12" s="10" t="s">
        <v>23</v>
      </c>
      <c r="C12" s="35">
        <v>127.47308513297651</v>
      </c>
      <c r="D12" s="36">
        <v>0</v>
      </c>
      <c r="E12" s="37">
        <v>127.47308513297651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955.64412939057968</v>
      </c>
      <c r="M12" s="35">
        <v>0</v>
      </c>
      <c r="N12" s="38">
        <f t="shared" si="0"/>
        <v>1083.1172145235562</v>
      </c>
      <c r="O12" s="33">
        <v>0</v>
      </c>
      <c r="P12" s="33"/>
    </row>
    <row r="13" spans="1:16" x14ac:dyDescent="0.3">
      <c r="A13" s="9" t="s">
        <v>24</v>
      </c>
      <c r="B13" s="10" t="s">
        <v>25</v>
      </c>
      <c r="C13" s="35">
        <v>1792.0392244296429</v>
      </c>
      <c r="D13" s="36">
        <v>0</v>
      </c>
      <c r="E13" s="37">
        <v>1792.0392244296429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1018.8187834195678</v>
      </c>
      <c r="M13" s="35">
        <v>0</v>
      </c>
      <c r="N13" s="38">
        <f t="shared" si="0"/>
        <v>2810.8580078492105</v>
      </c>
      <c r="O13" s="33">
        <v>0</v>
      </c>
      <c r="P13" s="33"/>
    </row>
    <row r="14" spans="1:16" x14ac:dyDescent="0.3">
      <c r="A14" s="9" t="s">
        <v>26</v>
      </c>
      <c r="B14" s="10" t="s">
        <v>27</v>
      </c>
      <c r="C14" s="35">
        <v>2233.0335942876882</v>
      </c>
      <c r="D14" s="36">
        <v>0</v>
      </c>
      <c r="E14" s="37">
        <v>2233.0335942876882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4184.3626191830481</v>
      </c>
      <c r="M14" s="35">
        <v>0</v>
      </c>
      <c r="N14" s="38">
        <f t="shared" si="0"/>
        <v>6417.3962134707363</v>
      </c>
      <c r="O14" s="33">
        <v>7.2759576141834259E-12</v>
      </c>
      <c r="P14" s="33"/>
    </row>
    <row r="15" spans="1:16" x14ac:dyDescent="0.3">
      <c r="A15" s="9" t="s">
        <v>28</v>
      </c>
      <c r="B15" s="10" t="s">
        <v>30</v>
      </c>
      <c r="C15" s="35">
        <v>10705.624325314428</v>
      </c>
      <c r="D15" s="36">
        <v>0</v>
      </c>
      <c r="E15" s="37">
        <v>6171.1281237646563</v>
      </c>
      <c r="F15" s="36">
        <v>4534.4962015497713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82.780898182717351</v>
      </c>
      <c r="M15" s="35">
        <v>0</v>
      </c>
      <c r="N15" s="38">
        <f t="shared" si="0"/>
        <v>10788.405223497144</v>
      </c>
      <c r="O15" s="33">
        <v>0</v>
      </c>
      <c r="P15" s="33"/>
    </row>
    <row r="16" spans="1:16" x14ac:dyDescent="0.3">
      <c r="A16" s="9" t="s">
        <v>29</v>
      </c>
      <c r="B16" s="10" t="s">
        <v>32</v>
      </c>
      <c r="C16" s="35">
        <v>1731.3717760004379</v>
      </c>
      <c r="D16" s="36">
        <v>0</v>
      </c>
      <c r="E16" s="37">
        <v>1731.3717760004379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15560.265579010324</v>
      </c>
      <c r="M16" s="35">
        <v>0</v>
      </c>
      <c r="N16" s="38">
        <f t="shared" si="0"/>
        <v>17291.63735501076</v>
      </c>
      <c r="O16" s="33">
        <v>0</v>
      </c>
      <c r="P16" s="33"/>
    </row>
    <row r="17" spans="1:16" x14ac:dyDescent="0.3">
      <c r="A17" s="9" t="s">
        <v>31</v>
      </c>
      <c r="B17" s="10" t="s">
        <v>34</v>
      </c>
      <c r="C17" s="35">
        <v>10366.007041610499</v>
      </c>
      <c r="D17" s="36">
        <v>0</v>
      </c>
      <c r="E17" s="37">
        <v>10366.007041610499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2786.5228303276403</v>
      </c>
      <c r="M17" s="35">
        <v>0</v>
      </c>
      <c r="N17" s="38">
        <f t="shared" si="0"/>
        <v>13152.529871938139</v>
      </c>
      <c r="O17" s="33">
        <v>0</v>
      </c>
      <c r="P17" s="33"/>
    </row>
    <row r="18" spans="1:16" x14ac:dyDescent="0.3">
      <c r="A18" s="9" t="s">
        <v>33</v>
      </c>
      <c r="B18" s="10" t="s">
        <v>36</v>
      </c>
      <c r="C18" s="35">
        <v>3131.0951766829221</v>
      </c>
      <c r="D18" s="36">
        <v>0</v>
      </c>
      <c r="E18" s="37">
        <v>3131.0951766829221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12917.497117857329</v>
      </c>
      <c r="M18" s="35">
        <v>0</v>
      </c>
      <c r="N18" s="38">
        <f t="shared" si="0"/>
        <v>16048.592294540251</v>
      </c>
      <c r="O18" s="33">
        <v>0</v>
      </c>
      <c r="P18" s="33"/>
    </row>
    <row r="19" spans="1:16" x14ac:dyDescent="0.3">
      <c r="A19" s="9" t="s">
        <v>35</v>
      </c>
      <c r="B19" s="10" t="s">
        <v>277</v>
      </c>
      <c r="C19" s="35">
        <v>7901.1871429302173</v>
      </c>
      <c r="D19" s="36">
        <v>0</v>
      </c>
      <c r="E19" s="37">
        <v>7901.1871429302173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32838.354216680622</v>
      </c>
      <c r="M19" s="35">
        <v>0</v>
      </c>
      <c r="N19" s="38">
        <f t="shared" si="0"/>
        <v>40739.541359610841</v>
      </c>
      <c r="O19" s="33">
        <v>0</v>
      </c>
      <c r="P19" s="33"/>
    </row>
    <row r="20" spans="1:16" x14ac:dyDescent="0.3">
      <c r="A20" s="9" t="s">
        <v>37</v>
      </c>
      <c r="B20" s="10" t="s">
        <v>278</v>
      </c>
      <c r="C20" s="35">
        <v>9507.6143879903357</v>
      </c>
      <c r="D20" s="36">
        <v>0</v>
      </c>
      <c r="E20" s="37">
        <v>9507.6143879903357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23931.162083723844</v>
      </c>
      <c r="M20" s="35">
        <v>0</v>
      </c>
      <c r="N20" s="38">
        <f t="shared" si="0"/>
        <v>33438.776471714184</v>
      </c>
      <c r="O20" s="33">
        <v>0</v>
      </c>
      <c r="P20" s="33"/>
    </row>
    <row r="21" spans="1:16" x14ac:dyDescent="0.3">
      <c r="A21" s="9" t="s">
        <v>38</v>
      </c>
      <c r="B21" s="10" t="s">
        <v>39</v>
      </c>
      <c r="C21" s="35">
        <v>16200.791993191167</v>
      </c>
      <c r="D21" s="36">
        <v>0</v>
      </c>
      <c r="E21" s="37">
        <v>16200.791993191167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4137.9082101582098</v>
      </c>
      <c r="M21" s="35">
        <v>0</v>
      </c>
      <c r="N21" s="38">
        <f t="shared" si="0"/>
        <v>20338.700203349377</v>
      </c>
      <c r="O21" s="33">
        <v>0</v>
      </c>
      <c r="P21" s="33"/>
    </row>
    <row r="22" spans="1:16" x14ac:dyDescent="0.3">
      <c r="A22" s="9" t="s">
        <v>40</v>
      </c>
      <c r="B22" s="10" t="s">
        <v>41</v>
      </c>
      <c r="C22" s="35">
        <v>12508.208322860384</v>
      </c>
      <c r="D22" s="36">
        <v>0</v>
      </c>
      <c r="E22" s="37">
        <v>10670.502262936774</v>
      </c>
      <c r="F22" s="36">
        <v>1837.7060599236111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4896.7032046788499</v>
      </c>
      <c r="M22" s="35">
        <v>0</v>
      </c>
      <c r="N22" s="38">
        <f t="shared" si="0"/>
        <v>17404.911527539232</v>
      </c>
      <c r="O22" s="33">
        <v>0</v>
      </c>
      <c r="P22" s="33"/>
    </row>
    <row r="23" spans="1:16" x14ac:dyDescent="0.3">
      <c r="A23" s="9" t="s">
        <v>42</v>
      </c>
      <c r="B23" s="10" t="s">
        <v>43</v>
      </c>
      <c r="C23" s="35">
        <v>12230.044643145418</v>
      </c>
      <c r="D23" s="36">
        <v>0</v>
      </c>
      <c r="E23" s="37">
        <v>9888.4305925197132</v>
      </c>
      <c r="F23" s="36">
        <v>2341.6140506257043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4798.6194512113188</v>
      </c>
      <c r="M23" s="35">
        <v>0</v>
      </c>
      <c r="N23" s="38">
        <f t="shared" si="0"/>
        <v>17028.664094356736</v>
      </c>
      <c r="O23" s="33">
        <v>0</v>
      </c>
      <c r="P23" s="33"/>
    </row>
    <row r="24" spans="1:16" x14ac:dyDescent="0.3">
      <c r="A24" s="9" t="s">
        <v>44</v>
      </c>
      <c r="B24" s="10" t="s">
        <v>45</v>
      </c>
      <c r="C24" s="35">
        <v>394612.14051644399</v>
      </c>
      <c r="D24" s="36">
        <v>0</v>
      </c>
      <c r="E24" s="37">
        <v>193878.79209361717</v>
      </c>
      <c r="F24" s="36">
        <v>200733.34842282685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4666.9123706652308</v>
      </c>
      <c r="M24" s="35">
        <v>0</v>
      </c>
      <c r="N24" s="38">
        <f t="shared" si="0"/>
        <v>399279.05288710922</v>
      </c>
      <c r="O24" s="33">
        <v>0</v>
      </c>
      <c r="P24" s="33"/>
    </row>
    <row r="25" spans="1:16" x14ac:dyDescent="0.3">
      <c r="A25" s="9" t="s">
        <v>46</v>
      </c>
      <c r="B25" s="10" t="s">
        <v>47</v>
      </c>
      <c r="C25" s="35">
        <v>965.24045657039585</v>
      </c>
      <c r="D25" s="36">
        <v>0</v>
      </c>
      <c r="E25" s="37">
        <v>965.24045657039585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17576.215586913757</v>
      </c>
      <c r="M25" s="35">
        <v>0</v>
      </c>
      <c r="N25" s="38">
        <f t="shared" si="0"/>
        <v>18541.456043484151</v>
      </c>
      <c r="O25" s="33">
        <v>0</v>
      </c>
      <c r="P25" s="33"/>
    </row>
    <row r="26" spans="1:16" x14ac:dyDescent="0.3">
      <c r="A26" s="9" t="s">
        <v>48</v>
      </c>
      <c r="B26" s="10" t="s">
        <v>49</v>
      </c>
      <c r="C26" s="35">
        <v>302232.18019943795</v>
      </c>
      <c r="D26" s="36">
        <v>0</v>
      </c>
      <c r="E26" s="37">
        <v>160827.87421626027</v>
      </c>
      <c r="F26" s="36">
        <v>141404.30598317768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36600.357331137115</v>
      </c>
      <c r="M26" s="35">
        <v>0</v>
      </c>
      <c r="N26" s="38">
        <f t="shared" si="0"/>
        <v>338832.53753057506</v>
      </c>
      <c r="O26" s="33">
        <v>0</v>
      </c>
      <c r="P26" s="33"/>
    </row>
    <row r="27" spans="1:16" x14ac:dyDescent="0.3">
      <c r="A27" s="9" t="s">
        <v>50</v>
      </c>
      <c r="B27" s="10" t="s">
        <v>51</v>
      </c>
      <c r="C27" s="35">
        <v>59222.961108077565</v>
      </c>
      <c r="D27" s="36">
        <v>0</v>
      </c>
      <c r="E27" s="37">
        <v>59222.961108077565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36370.254574313789</v>
      </c>
      <c r="M27" s="35">
        <v>0</v>
      </c>
      <c r="N27" s="38">
        <f t="shared" si="0"/>
        <v>95593.215682391354</v>
      </c>
      <c r="O27" s="33">
        <v>0</v>
      </c>
      <c r="P27" s="33"/>
    </row>
    <row r="28" spans="1:16" x14ac:dyDescent="0.3">
      <c r="A28" s="9" t="s">
        <v>52</v>
      </c>
      <c r="B28" s="10" t="s">
        <v>53</v>
      </c>
      <c r="C28" s="35">
        <v>24756.26153555467</v>
      </c>
      <c r="D28" s="36">
        <v>0</v>
      </c>
      <c r="E28" s="37">
        <v>24756.26153555467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68368.337616817153</v>
      </c>
      <c r="M28" s="35">
        <v>0</v>
      </c>
      <c r="N28" s="38">
        <f t="shared" si="0"/>
        <v>93124.599152371826</v>
      </c>
      <c r="O28" s="33">
        <v>0</v>
      </c>
      <c r="P28" s="33"/>
    </row>
    <row r="29" spans="1:16" x14ac:dyDescent="0.3">
      <c r="A29" s="9" t="s">
        <v>54</v>
      </c>
      <c r="B29" s="10" t="s">
        <v>55</v>
      </c>
      <c r="C29" s="35">
        <v>23526.707579584159</v>
      </c>
      <c r="D29" s="36">
        <v>0</v>
      </c>
      <c r="E29" s="37">
        <v>21169.689961859836</v>
      </c>
      <c r="F29" s="36">
        <v>2357.0176177243238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35911.806709529315</v>
      </c>
      <c r="M29" s="35">
        <v>0</v>
      </c>
      <c r="N29" s="38">
        <f t="shared" si="0"/>
        <v>59438.514289113475</v>
      </c>
      <c r="O29" s="33">
        <v>0</v>
      </c>
      <c r="P29" s="33"/>
    </row>
    <row r="30" spans="1:16" x14ac:dyDescent="0.3">
      <c r="A30" s="9" t="s">
        <v>56</v>
      </c>
      <c r="B30" s="10" t="s">
        <v>57</v>
      </c>
      <c r="C30" s="35">
        <v>724.32506147440722</v>
      </c>
      <c r="D30" s="36">
        <v>0</v>
      </c>
      <c r="E30" s="37">
        <v>724.32506147440722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9319.717558389737</v>
      </c>
      <c r="M30" s="35">
        <v>0</v>
      </c>
      <c r="N30" s="38">
        <f t="shared" si="0"/>
        <v>10044.042619864143</v>
      </c>
      <c r="O30" s="33">
        <v>0</v>
      </c>
      <c r="P30" s="33"/>
    </row>
    <row r="31" spans="1:16" x14ac:dyDescent="0.3">
      <c r="A31" s="9" t="s">
        <v>58</v>
      </c>
      <c r="B31" s="10" t="s">
        <v>59</v>
      </c>
      <c r="C31" s="35">
        <v>14751.41646604475</v>
      </c>
      <c r="D31" s="36">
        <v>0</v>
      </c>
      <c r="E31" s="37">
        <v>9922.7585566495654</v>
      </c>
      <c r="F31" s="36">
        <v>4828.6579093951841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12485.482222645225</v>
      </c>
      <c r="M31" s="35">
        <v>0</v>
      </c>
      <c r="N31" s="38">
        <f t="shared" si="0"/>
        <v>27236.898688689973</v>
      </c>
      <c r="O31" s="33">
        <v>0</v>
      </c>
      <c r="P31" s="33"/>
    </row>
    <row r="32" spans="1:16" x14ac:dyDescent="0.3">
      <c r="A32" s="9" t="s">
        <v>60</v>
      </c>
      <c r="B32" s="10" t="s">
        <v>61</v>
      </c>
      <c r="C32" s="35">
        <v>125780.2367625951</v>
      </c>
      <c r="D32" s="36">
        <v>0</v>
      </c>
      <c r="E32" s="37">
        <v>125780.2367625951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128971.34811972936</v>
      </c>
      <c r="M32" s="35">
        <v>0</v>
      </c>
      <c r="N32" s="38">
        <f t="shared" si="0"/>
        <v>254751.58488232445</v>
      </c>
      <c r="O32" s="33">
        <v>0</v>
      </c>
      <c r="P32" s="33"/>
    </row>
    <row r="33" spans="1:16" x14ac:dyDescent="0.3">
      <c r="A33" s="9" t="s">
        <v>62</v>
      </c>
      <c r="B33" s="10" t="s">
        <v>63</v>
      </c>
      <c r="C33" s="35">
        <v>19327.084739674821</v>
      </c>
      <c r="D33" s="36">
        <v>0</v>
      </c>
      <c r="E33" s="37">
        <v>19327.084739674821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14137.95557153182</v>
      </c>
      <c r="M33" s="35">
        <v>0</v>
      </c>
      <c r="N33" s="38">
        <f t="shared" si="0"/>
        <v>33465.040311206641</v>
      </c>
      <c r="O33" s="33">
        <v>0</v>
      </c>
      <c r="P33" s="33"/>
    </row>
    <row r="34" spans="1:16" x14ac:dyDescent="0.3">
      <c r="A34" s="9" t="s">
        <v>64</v>
      </c>
      <c r="B34" s="10" t="s">
        <v>65</v>
      </c>
      <c r="C34" s="35">
        <v>39355.522549261834</v>
      </c>
      <c r="D34" s="36">
        <v>0</v>
      </c>
      <c r="E34" s="37">
        <v>39355.522549261834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8124.9835601457016</v>
      </c>
      <c r="M34" s="35">
        <v>0</v>
      </c>
      <c r="N34" s="38">
        <f t="shared" si="0"/>
        <v>47480.506109407535</v>
      </c>
      <c r="O34" s="33">
        <v>0</v>
      </c>
      <c r="P34" s="33"/>
    </row>
    <row r="35" spans="1:16" x14ac:dyDescent="0.3">
      <c r="A35" s="9" t="s">
        <v>66</v>
      </c>
      <c r="B35" s="10" t="s">
        <v>67</v>
      </c>
      <c r="C35" s="35">
        <v>5281.6936397265617</v>
      </c>
      <c r="D35" s="36">
        <v>0</v>
      </c>
      <c r="E35" s="37">
        <v>5281.6936397265617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6469.0453824778961</v>
      </c>
      <c r="M35" s="35">
        <v>0</v>
      </c>
      <c r="N35" s="38">
        <f t="shared" si="0"/>
        <v>11750.739022204458</v>
      </c>
      <c r="O35" s="33">
        <v>0</v>
      </c>
      <c r="P35" s="33"/>
    </row>
    <row r="36" spans="1:16" ht="28.8" x14ac:dyDescent="0.3">
      <c r="A36" s="9" t="s">
        <v>68</v>
      </c>
      <c r="B36" s="10" t="s">
        <v>69</v>
      </c>
      <c r="C36" s="35">
        <v>70233.899211751414</v>
      </c>
      <c r="D36" s="36">
        <v>0</v>
      </c>
      <c r="E36" s="37">
        <v>70233.899211751414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35954.936661847889</v>
      </c>
      <c r="M36" s="35">
        <v>0</v>
      </c>
      <c r="N36" s="38">
        <f t="shared" si="0"/>
        <v>106188.83587359931</v>
      </c>
      <c r="O36" s="33">
        <v>0</v>
      </c>
      <c r="P36" s="33"/>
    </row>
    <row r="37" spans="1:16" x14ac:dyDescent="0.3">
      <c r="A37" s="9" t="s">
        <v>70</v>
      </c>
      <c r="B37" s="10" t="s">
        <v>71</v>
      </c>
      <c r="C37" s="35">
        <v>32165.808677788598</v>
      </c>
      <c r="D37" s="36">
        <v>0</v>
      </c>
      <c r="E37" s="37">
        <v>32165.808677788598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8918.2081530929336</v>
      </c>
      <c r="M37" s="35">
        <v>0</v>
      </c>
      <c r="N37" s="38">
        <f t="shared" si="0"/>
        <v>41084.016830881534</v>
      </c>
      <c r="O37" s="33">
        <v>0</v>
      </c>
      <c r="P37" s="33"/>
    </row>
    <row r="38" spans="1:16" x14ac:dyDescent="0.3">
      <c r="A38" s="9" t="s">
        <v>72</v>
      </c>
      <c r="B38" s="10" t="s">
        <v>73</v>
      </c>
      <c r="C38" s="35">
        <v>4050.0435207196479</v>
      </c>
      <c r="D38" s="36">
        <v>0</v>
      </c>
      <c r="E38" s="37">
        <v>4050.0435207196479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12005.68105477978</v>
      </c>
      <c r="M38" s="35">
        <v>0</v>
      </c>
      <c r="N38" s="38">
        <f t="shared" si="0"/>
        <v>16055.724575499427</v>
      </c>
      <c r="O38" s="33">
        <v>-1.6370904631912708E-11</v>
      </c>
      <c r="P38" s="33"/>
    </row>
    <row r="39" spans="1:16" x14ac:dyDescent="0.3">
      <c r="A39" s="9" t="s">
        <v>74</v>
      </c>
      <c r="B39" s="10" t="s">
        <v>75</v>
      </c>
      <c r="C39" s="35">
        <v>2314.9327546066197</v>
      </c>
      <c r="D39" s="36">
        <v>0</v>
      </c>
      <c r="E39" s="37">
        <v>2314.9327546066197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2110.7245090502402</v>
      </c>
      <c r="M39" s="35">
        <v>0</v>
      </c>
      <c r="N39" s="38">
        <f t="shared" si="0"/>
        <v>4425.6572636568599</v>
      </c>
      <c r="O39" s="33">
        <v>-1.4551915228366852E-11</v>
      </c>
      <c r="P39" s="33"/>
    </row>
    <row r="40" spans="1:16" x14ac:dyDescent="0.3">
      <c r="A40" s="9" t="s">
        <v>76</v>
      </c>
      <c r="B40" s="10" t="s">
        <v>77</v>
      </c>
      <c r="C40" s="35">
        <v>84900.180772048901</v>
      </c>
      <c r="D40" s="36">
        <v>0</v>
      </c>
      <c r="E40" s="37">
        <v>82611.343500613482</v>
      </c>
      <c r="F40" s="36">
        <v>2288.8372714354177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34440.407814953309</v>
      </c>
      <c r="M40" s="35">
        <v>0</v>
      </c>
      <c r="N40" s="38">
        <f t="shared" si="0"/>
        <v>119340.58858700222</v>
      </c>
      <c r="O40" s="33">
        <v>0</v>
      </c>
      <c r="P40" s="33"/>
    </row>
    <row r="41" spans="1:16" x14ac:dyDescent="0.3">
      <c r="A41" s="9" t="s">
        <v>78</v>
      </c>
      <c r="B41" s="10" t="s">
        <v>79</v>
      </c>
      <c r="C41" s="35">
        <v>164.1794027282761</v>
      </c>
      <c r="D41" s="36">
        <v>0</v>
      </c>
      <c r="E41" s="37">
        <v>164.1794027282761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296.74447467920913</v>
      </c>
      <c r="M41" s="35">
        <v>0</v>
      </c>
      <c r="N41" s="38">
        <f t="shared" si="0"/>
        <v>460.92387740748524</v>
      </c>
      <c r="O41" s="33">
        <v>0</v>
      </c>
      <c r="P41" s="33"/>
    </row>
    <row r="42" spans="1:16" x14ac:dyDescent="0.3">
      <c r="A42" s="9" t="s">
        <v>80</v>
      </c>
      <c r="B42" s="10" t="s">
        <v>81</v>
      </c>
      <c r="C42" s="35">
        <v>6685.4944833492318</v>
      </c>
      <c r="D42" s="36">
        <v>0</v>
      </c>
      <c r="E42" s="37">
        <v>3907.1024040494235</v>
      </c>
      <c r="F42" s="36">
        <v>2778.3920792998088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2774.8728483044297</v>
      </c>
      <c r="M42" s="35">
        <v>0</v>
      </c>
      <c r="N42" s="38">
        <f t="shared" ref="N42" si="1">+C42+G42+K42+L42+M42</f>
        <v>9460.3673316536624</v>
      </c>
      <c r="O42" s="33">
        <v>0</v>
      </c>
      <c r="P42" s="33"/>
    </row>
    <row r="43" spans="1:16" ht="43.2" x14ac:dyDescent="0.3">
      <c r="A43" s="9" t="s">
        <v>347</v>
      </c>
      <c r="B43" s="10" t="s">
        <v>348</v>
      </c>
      <c r="C43" s="35">
        <v>360144.62657571177</v>
      </c>
      <c r="D43" s="36">
        <v>0</v>
      </c>
      <c r="E43" s="37">
        <v>96851.833997888752</v>
      </c>
      <c r="F43" s="36">
        <v>263292.79257782304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15158.180176577142</v>
      </c>
      <c r="M43" s="35">
        <v>0</v>
      </c>
      <c r="N43" s="38">
        <f t="shared" ref="N43" si="2">+C43+G43+K43+L43+M43</f>
        <v>375302.80675228889</v>
      </c>
      <c r="O43" s="33">
        <v>5.2386894822120667E-10</v>
      </c>
      <c r="P43" s="33"/>
    </row>
    <row r="44" spans="1:16" ht="28.8" x14ac:dyDescent="0.3">
      <c r="A44" s="9" t="s">
        <v>82</v>
      </c>
      <c r="B44" s="10" t="s">
        <v>83</v>
      </c>
      <c r="C44" s="35">
        <v>52438.576016177351</v>
      </c>
      <c r="D44" s="36">
        <v>0</v>
      </c>
      <c r="E44" s="37">
        <v>46361.616659981577</v>
      </c>
      <c r="F44" s="36">
        <v>6076.9593561957736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52438.576016177351</v>
      </c>
      <c r="O44" s="33">
        <v>0</v>
      </c>
      <c r="P44" s="33"/>
    </row>
    <row r="45" spans="1:16" x14ac:dyDescent="0.3">
      <c r="A45" s="9" t="s">
        <v>84</v>
      </c>
      <c r="B45" s="10" t="s">
        <v>85</v>
      </c>
      <c r="C45" s="35">
        <v>145289.4370481878</v>
      </c>
      <c r="D45" s="36">
        <v>0</v>
      </c>
      <c r="E45" s="37">
        <v>91783.169234467205</v>
      </c>
      <c r="F45" s="36">
        <v>53506.267813720595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19260.336555611015</v>
      </c>
      <c r="M45" s="35">
        <v>0</v>
      </c>
      <c r="N45" s="38">
        <f t="shared" si="0"/>
        <v>164549.77360379882</v>
      </c>
      <c r="O45" s="33">
        <v>0</v>
      </c>
      <c r="P45" s="33"/>
    </row>
    <row r="46" spans="1:16" x14ac:dyDescent="0.3">
      <c r="A46" s="9" t="s">
        <v>86</v>
      </c>
      <c r="B46" s="10" t="s">
        <v>87</v>
      </c>
      <c r="C46" s="35">
        <v>126035.91659532386</v>
      </c>
      <c r="D46" s="36">
        <v>0</v>
      </c>
      <c r="E46" s="37">
        <v>21243.592113822138</v>
      </c>
      <c r="F46" s="36">
        <v>104792.32448150171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781.52913261790582</v>
      </c>
      <c r="M46" s="35">
        <v>0</v>
      </c>
      <c r="N46" s="38">
        <f t="shared" si="0"/>
        <v>126817.44572794175</v>
      </c>
      <c r="O46" s="33">
        <v>0</v>
      </c>
      <c r="P46" s="33"/>
    </row>
    <row r="47" spans="1:16" x14ac:dyDescent="0.3">
      <c r="A47" s="9" t="s">
        <v>88</v>
      </c>
      <c r="B47" s="10" t="s">
        <v>89</v>
      </c>
      <c r="C47" s="35">
        <v>223761.67310808631</v>
      </c>
      <c r="D47" s="36">
        <v>0</v>
      </c>
      <c r="E47" s="37">
        <v>201952.1420599444</v>
      </c>
      <c r="F47" s="36">
        <v>21809.531048141922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12120.921532670269</v>
      </c>
      <c r="M47" s="35">
        <v>0</v>
      </c>
      <c r="N47" s="38">
        <f t="shared" si="0"/>
        <v>235882.59464075658</v>
      </c>
      <c r="O47" s="33">
        <v>0</v>
      </c>
      <c r="P47" s="33"/>
    </row>
    <row r="48" spans="1:16" x14ac:dyDescent="0.3">
      <c r="A48" s="9" t="s">
        <v>90</v>
      </c>
      <c r="B48" s="34" t="s">
        <v>91</v>
      </c>
      <c r="C48" s="35">
        <v>39097.713683482027</v>
      </c>
      <c r="D48" s="36">
        <v>0</v>
      </c>
      <c r="E48" s="37">
        <v>23936.809679421436</v>
      </c>
      <c r="F48" s="36">
        <v>15160.904004060591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39097.713683482027</v>
      </c>
      <c r="O48" s="33">
        <v>0</v>
      </c>
      <c r="P48" s="33"/>
    </row>
    <row r="49" spans="1:16" ht="43.2" x14ac:dyDescent="0.3">
      <c r="A49" s="9" t="s">
        <v>357</v>
      </c>
      <c r="B49" s="10" t="s">
        <v>358</v>
      </c>
      <c r="C49" s="35">
        <v>125191.74821346396</v>
      </c>
      <c r="D49" s="36">
        <v>0</v>
      </c>
      <c r="E49" s="37">
        <v>18269.954267772977</v>
      </c>
      <c r="F49" s="36">
        <v>106921.79394569098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14.349885648663594</v>
      </c>
      <c r="M49" s="35">
        <v>0</v>
      </c>
      <c r="N49" s="38">
        <f t="shared" ref="N49" si="3">+C49+G49+K49+L49+M49</f>
        <v>125206.09809911263</v>
      </c>
      <c r="O49" s="33">
        <v>-4.3655745685100555E-11</v>
      </c>
      <c r="P49" s="33"/>
    </row>
    <row r="50" spans="1:16" x14ac:dyDescent="0.3">
      <c r="A50" s="9" t="s">
        <v>92</v>
      </c>
      <c r="B50" s="10" t="s">
        <v>93</v>
      </c>
      <c r="C50" s="35">
        <v>169257.63707782465</v>
      </c>
      <c r="D50" s="36">
        <v>0</v>
      </c>
      <c r="E50" s="37">
        <v>80109.088832226815</v>
      </c>
      <c r="F50" s="36">
        <v>89148.548245597834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14059.547996105943</v>
      </c>
      <c r="M50" s="35">
        <v>0</v>
      </c>
      <c r="N50" s="38">
        <f t="shared" si="0"/>
        <v>183317.1850739306</v>
      </c>
      <c r="O50" s="33">
        <v>-2.3283064365386963E-10</v>
      </c>
      <c r="P50" s="33"/>
    </row>
    <row r="51" spans="1:16" x14ac:dyDescent="0.3">
      <c r="A51" s="9" t="s">
        <v>94</v>
      </c>
      <c r="B51" s="10" t="s">
        <v>95</v>
      </c>
      <c r="C51" s="35">
        <v>87634.400979975835</v>
      </c>
      <c r="D51" s="36">
        <v>0</v>
      </c>
      <c r="E51" s="37">
        <v>66856.749003839272</v>
      </c>
      <c r="F51" s="36">
        <v>20777.651976136563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447.35269371834988</v>
      </c>
      <c r="M51" s="35">
        <v>0</v>
      </c>
      <c r="N51" s="38">
        <f t="shared" ref="N51:N52" si="4">+C51+G51+K51+L51+M51</f>
        <v>88081.753673694184</v>
      </c>
      <c r="O51" s="33">
        <v>0</v>
      </c>
      <c r="P51" s="33"/>
    </row>
    <row r="52" spans="1:16" x14ac:dyDescent="0.3">
      <c r="A52" s="9" t="s">
        <v>96</v>
      </c>
      <c r="B52" s="10" t="s">
        <v>97</v>
      </c>
      <c r="C52" s="35">
        <v>11955.986957186724</v>
      </c>
      <c r="D52" s="36">
        <v>0</v>
      </c>
      <c r="E52" s="37">
        <v>3388.6390214127905</v>
      </c>
      <c r="F52" s="36">
        <v>8567.3479357739343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1695.8006567053885</v>
      </c>
      <c r="M52" s="35">
        <v>0</v>
      </c>
      <c r="N52" s="38">
        <f t="shared" si="4"/>
        <v>13651.787613892113</v>
      </c>
      <c r="O52" s="33">
        <v>0</v>
      </c>
      <c r="P52" s="33"/>
    </row>
    <row r="53" spans="1:16" x14ac:dyDescent="0.3">
      <c r="A53" s="9" t="s">
        <v>98</v>
      </c>
      <c r="B53" s="10" t="s">
        <v>99</v>
      </c>
      <c r="C53" s="35">
        <v>87446.40868640758</v>
      </c>
      <c r="D53" s="36">
        <v>0</v>
      </c>
      <c r="E53" s="37">
        <v>64120.203578351589</v>
      </c>
      <c r="F53" s="36">
        <v>23326.205108055983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87446.40868640758</v>
      </c>
      <c r="O53" s="33">
        <v>0</v>
      </c>
      <c r="P53" s="33"/>
    </row>
    <row r="54" spans="1:16" x14ac:dyDescent="0.3">
      <c r="A54" s="9" t="s">
        <v>100</v>
      </c>
      <c r="B54" s="10" t="s">
        <v>101</v>
      </c>
      <c r="C54" s="35">
        <v>27378.004670071103</v>
      </c>
      <c r="D54" s="36">
        <v>0</v>
      </c>
      <c r="E54" s="37">
        <v>6143.2300828502202</v>
      </c>
      <c r="F54" s="36">
        <v>21234.774587220883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27378.004670071103</v>
      </c>
      <c r="O54" s="33">
        <v>3.637978807091713E-11</v>
      </c>
      <c r="P54" s="33"/>
    </row>
    <row r="55" spans="1:16" ht="28.8" x14ac:dyDescent="0.3">
      <c r="A55" s="9" t="s">
        <v>102</v>
      </c>
      <c r="B55" s="34" t="s">
        <v>103</v>
      </c>
      <c r="C55" s="35">
        <v>289832.92238441849</v>
      </c>
      <c r="D55" s="36">
        <v>0</v>
      </c>
      <c r="E55" s="37">
        <v>27854.691002630294</v>
      </c>
      <c r="F55" s="36">
        <v>261978.23138178821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10619.046314478001</v>
      </c>
      <c r="M55" s="35">
        <v>0</v>
      </c>
      <c r="N55" s="38">
        <f t="shared" ref="N55" si="5">+C55+G55+K55+L55+M55</f>
        <v>300451.96869889647</v>
      </c>
      <c r="O55" s="33">
        <v>0</v>
      </c>
      <c r="P55" s="33"/>
    </row>
    <row r="56" spans="1:16" x14ac:dyDescent="0.3">
      <c r="A56" s="9" t="s">
        <v>104</v>
      </c>
      <c r="B56" s="10" t="s">
        <v>105</v>
      </c>
      <c r="C56" s="35">
        <v>74815.865264685155</v>
      </c>
      <c r="D56" s="36">
        <v>0</v>
      </c>
      <c r="E56" s="37">
        <v>69259.819861415424</v>
      </c>
      <c r="F56" s="36">
        <v>5556.0454032697253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440.61051285188989</v>
      </c>
      <c r="M56" s="35">
        <v>0</v>
      </c>
      <c r="N56" s="38">
        <f t="shared" ref="N56" si="6">+C56+G56+K56+L56+M56</f>
        <v>75256.475777537038</v>
      </c>
      <c r="O56" s="33">
        <v>0</v>
      </c>
      <c r="P56" s="33"/>
    </row>
    <row r="57" spans="1:16" ht="57.6" x14ac:dyDescent="0.3">
      <c r="A57" s="9" t="s">
        <v>359</v>
      </c>
      <c r="B57" s="10" t="s">
        <v>360</v>
      </c>
      <c r="C57" s="35">
        <v>166304.01328256301</v>
      </c>
      <c r="D57" s="36">
        <v>8602.1335090116791</v>
      </c>
      <c r="E57" s="37">
        <v>107410.16029778415</v>
      </c>
      <c r="F57" s="36">
        <v>50291.719475767139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14.088376129488967</v>
      </c>
      <c r="M57" s="35">
        <v>0</v>
      </c>
      <c r="N57" s="38">
        <f t="shared" ref="N57" si="7">+C57+G57+K57+L57+M57</f>
        <v>166318.1016586925</v>
      </c>
      <c r="O57" s="33">
        <v>2.3874235921539366E-10</v>
      </c>
      <c r="P57" s="33"/>
    </row>
    <row r="58" spans="1:16" x14ac:dyDescent="0.3">
      <c r="A58" s="9" t="s">
        <v>106</v>
      </c>
      <c r="B58" s="10" t="s">
        <v>107</v>
      </c>
      <c r="C58" s="35">
        <v>22742.744405616642</v>
      </c>
      <c r="D58" s="36">
        <v>0</v>
      </c>
      <c r="E58" s="37">
        <v>10414.733448054078</v>
      </c>
      <c r="F58" s="36">
        <v>12328.010957562565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9575.8869789559685</v>
      </c>
      <c r="M58" s="35">
        <v>0</v>
      </c>
      <c r="N58" s="38">
        <f t="shared" si="0"/>
        <v>32318.631384572611</v>
      </c>
      <c r="O58" s="33">
        <v>-2.9103830456733704E-11</v>
      </c>
      <c r="P58" s="33"/>
    </row>
    <row r="59" spans="1:16" x14ac:dyDescent="0.3">
      <c r="A59" s="9" t="s">
        <v>108</v>
      </c>
      <c r="B59" s="10" t="s">
        <v>109</v>
      </c>
      <c r="C59" s="35">
        <v>15230.765984048479</v>
      </c>
      <c r="D59" s="36">
        <v>0</v>
      </c>
      <c r="E59" s="37">
        <v>14658.687012150604</v>
      </c>
      <c r="F59" s="36">
        <v>572.07897189787616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46643.033674507649</v>
      </c>
      <c r="M59" s="35">
        <v>0</v>
      </c>
      <c r="N59" s="38">
        <f t="shared" si="0"/>
        <v>61873.799658556127</v>
      </c>
      <c r="O59" s="33">
        <v>0</v>
      </c>
      <c r="P59" s="33"/>
    </row>
    <row r="60" spans="1:16" x14ac:dyDescent="0.3">
      <c r="A60" s="9" t="s">
        <v>110</v>
      </c>
      <c r="B60" s="10" t="s">
        <v>111</v>
      </c>
      <c r="C60" s="35">
        <v>3147.7481799534226</v>
      </c>
      <c r="D60" s="36">
        <v>0</v>
      </c>
      <c r="E60" s="37">
        <v>1283.6279640456228</v>
      </c>
      <c r="F60" s="36">
        <v>1864.1202159077998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1449.0526073603833</v>
      </c>
      <c r="M60" s="35">
        <v>0</v>
      </c>
      <c r="N60" s="38">
        <f t="shared" si="0"/>
        <v>4596.8007873138058</v>
      </c>
      <c r="O60" s="33">
        <v>0</v>
      </c>
      <c r="P60" s="33"/>
    </row>
    <row r="61" spans="1:16" x14ac:dyDescent="0.3">
      <c r="A61" s="9" t="s">
        <v>112</v>
      </c>
      <c r="B61" s="34" t="s">
        <v>113</v>
      </c>
      <c r="C61" s="35">
        <v>750.19758272343711</v>
      </c>
      <c r="D61" s="36">
        <v>0</v>
      </c>
      <c r="E61" s="37">
        <v>750.19758272343711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2741.5424677890455</v>
      </c>
      <c r="M61" s="35">
        <v>0</v>
      </c>
      <c r="N61" s="38">
        <f t="shared" si="0"/>
        <v>3491.7400505124824</v>
      </c>
      <c r="O61" s="33">
        <v>0</v>
      </c>
      <c r="P61" s="33"/>
    </row>
    <row r="62" spans="1:16" ht="43.2" x14ac:dyDescent="0.3">
      <c r="A62" s="9" t="s">
        <v>114</v>
      </c>
      <c r="B62" s="34" t="s">
        <v>115</v>
      </c>
      <c r="C62" s="35">
        <v>44901.045435676373</v>
      </c>
      <c r="D62" s="36">
        <v>0</v>
      </c>
      <c r="E62" s="37">
        <v>41503.793576569944</v>
      </c>
      <c r="F62" s="36">
        <v>3397.2518591064318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14415.33498443085</v>
      </c>
      <c r="M62" s="35">
        <v>0</v>
      </c>
      <c r="N62" s="38">
        <f t="shared" si="0"/>
        <v>59316.38042010722</v>
      </c>
      <c r="O62" s="33">
        <v>0</v>
      </c>
      <c r="P62" s="33"/>
    </row>
    <row r="63" spans="1:16" x14ac:dyDescent="0.3">
      <c r="A63" s="9" t="s">
        <v>116</v>
      </c>
      <c r="B63" s="10" t="s">
        <v>117</v>
      </c>
      <c r="C63" s="35">
        <v>132462.65862915589</v>
      </c>
      <c r="D63" s="36">
        <v>0</v>
      </c>
      <c r="E63" s="37">
        <v>78412.075218832586</v>
      </c>
      <c r="F63" s="36">
        <v>54050.583410323306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1518.539838842195</v>
      </c>
      <c r="M63" s="35">
        <v>0</v>
      </c>
      <c r="N63" s="38">
        <f t="shared" si="0"/>
        <v>133981.1984679981</v>
      </c>
      <c r="O63" s="33">
        <v>0</v>
      </c>
      <c r="P63" s="33"/>
    </row>
    <row r="64" spans="1:16" ht="28.8" x14ac:dyDescent="0.3">
      <c r="A64" s="9" t="s">
        <v>118</v>
      </c>
      <c r="B64" s="10" t="s">
        <v>119</v>
      </c>
      <c r="C64" s="35">
        <v>39555.595756681098</v>
      </c>
      <c r="D64" s="36">
        <v>0</v>
      </c>
      <c r="E64" s="37">
        <v>38123.726894068284</v>
      </c>
      <c r="F64" s="36">
        <v>1431.8688626128123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27437.972502551173</v>
      </c>
      <c r="M64" s="35">
        <v>0</v>
      </c>
      <c r="N64" s="38">
        <f t="shared" si="0"/>
        <v>66993.56825923227</v>
      </c>
      <c r="O64" s="33">
        <v>0</v>
      </c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ref="N65:N66" si="8">+C65+G65+K65+L65+M65</f>
        <v>0</v>
      </c>
      <c r="O65" s="33">
        <v>0</v>
      </c>
      <c r="P65" s="33"/>
    </row>
    <row r="66" spans="1:16" ht="43.2" x14ac:dyDescent="0.3">
      <c r="A66" s="9" t="s">
        <v>304</v>
      </c>
      <c r="B66" s="10" t="s">
        <v>281</v>
      </c>
      <c r="C66" s="35">
        <v>108127.98541088993</v>
      </c>
      <c r="D66" s="36">
        <v>0</v>
      </c>
      <c r="E66" s="37">
        <v>38609.529497741023</v>
      </c>
      <c r="F66" s="36">
        <v>69518.455913148908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8"/>
        <v>108127.98541088993</v>
      </c>
      <c r="O66" s="33">
        <v>0</v>
      </c>
      <c r="P66" s="33"/>
    </row>
    <row r="67" spans="1:16" ht="28.8" x14ac:dyDescent="0.3">
      <c r="A67" s="9" t="s">
        <v>353</v>
      </c>
      <c r="B67" s="10" t="s">
        <v>354</v>
      </c>
      <c r="C67" s="35">
        <v>225699.65026659789</v>
      </c>
      <c r="D67" s="36">
        <v>0</v>
      </c>
      <c r="E67" s="37">
        <v>77044.176675032999</v>
      </c>
      <c r="F67" s="36">
        <v>148655.47359156489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20.42341552130874</v>
      </c>
      <c r="M67" s="35">
        <v>0</v>
      </c>
      <c r="N67" s="38">
        <f t="shared" ref="N67" si="9">+C67+G67+K67+L67+M67</f>
        <v>225720.0736821192</v>
      </c>
      <c r="O67" s="33">
        <v>2.3283064365386963E-10</v>
      </c>
      <c r="P67" s="33"/>
    </row>
    <row r="68" spans="1:16" ht="28.8" x14ac:dyDescent="0.3">
      <c r="A68" s="9" t="s">
        <v>120</v>
      </c>
      <c r="B68" s="10" t="s">
        <v>122</v>
      </c>
      <c r="C68" s="35">
        <v>68897.667179889817</v>
      </c>
      <c r="D68" s="36">
        <v>0</v>
      </c>
      <c r="E68" s="37">
        <v>7336.2929035460202</v>
      </c>
      <c r="F68" s="36">
        <v>61561.374276343791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68897.667179889817</v>
      </c>
      <c r="O68" s="33">
        <v>0</v>
      </c>
      <c r="P68" s="33"/>
    </row>
    <row r="69" spans="1:16" ht="28.8" x14ac:dyDescent="0.3">
      <c r="A69" s="9" t="s">
        <v>121</v>
      </c>
      <c r="B69" s="10" t="s">
        <v>124</v>
      </c>
      <c r="C69" s="35">
        <v>66720.75502209393</v>
      </c>
      <c r="D69" s="36">
        <v>0</v>
      </c>
      <c r="E69" s="37">
        <v>49942.557520410919</v>
      </c>
      <c r="F69" s="36">
        <v>16778.197501683011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5381.6674883583673</v>
      </c>
      <c r="M69" s="35">
        <v>0</v>
      </c>
      <c r="N69" s="38">
        <f t="shared" si="0"/>
        <v>72102.422510452292</v>
      </c>
      <c r="O69" s="33">
        <v>0</v>
      </c>
      <c r="P69" s="33"/>
    </row>
    <row r="70" spans="1:16" ht="28.8" x14ac:dyDescent="0.3">
      <c r="A70" s="9" t="s">
        <v>123</v>
      </c>
      <c r="B70" s="10" t="s">
        <v>282</v>
      </c>
      <c r="C70" s="35">
        <v>2610.6700910547142</v>
      </c>
      <c r="D70" s="36">
        <v>0</v>
      </c>
      <c r="E70" s="37">
        <v>2033.1441466620668</v>
      </c>
      <c r="F70" s="36">
        <v>577.52594439264772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2610.6700910547142</v>
      </c>
      <c r="O70" s="33">
        <v>0</v>
      </c>
      <c r="P70" s="33"/>
    </row>
    <row r="71" spans="1:16" ht="28.8" x14ac:dyDescent="0.3">
      <c r="A71" s="9" t="s">
        <v>305</v>
      </c>
      <c r="B71" s="10" t="s">
        <v>126</v>
      </c>
      <c r="C71" s="35">
        <v>90087.601605538803</v>
      </c>
      <c r="D71" s="36">
        <v>0</v>
      </c>
      <c r="E71" s="37">
        <v>77335.181208708716</v>
      </c>
      <c r="F71" s="36">
        <v>12752.420396830083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ref="N71:N72" si="10">+C71+G71+K71+L71+M71</f>
        <v>90087.601605538803</v>
      </c>
      <c r="O71" s="33">
        <v>0</v>
      </c>
      <c r="P71" s="33"/>
    </row>
    <row r="72" spans="1:16" x14ac:dyDescent="0.3">
      <c r="A72" s="9" t="s">
        <v>125</v>
      </c>
      <c r="B72" s="10" t="s">
        <v>127</v>
      </c>
      <c r="C72" s="35">
        <v>61493.580093310629</v>
      </c>
      <c r="D72" s="36">
        <v>0</v>
      </c>
      <c r="E72" s="37">
        <v>1231.7749512823457</v>
      </c>
      <c r="F72" s="36">
        <v>60261.805142028286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1115.4628090771566</v>
      </c>
      <c r="M72" s="35">
        <v>0</v>
      </c>
      <c r="N72" s="38">
        <f t="shared" si="10"/>
        <v>62609.042902387788</v>
      </c>
      <c r="O72" s="33">
        <v>8.0035533756017685E-11</v>
      </c>
      <c r="P72" s="33"/>
    </row>
    <row r="73" spans="1:16" x14ac:dyDescent="0.3">
      <c r="A73" s="9" t="s">
        <v>306</v>
      </c>
      <c r="B73" s="10" t="s">
        <v>129</v>
      </c>
      <c r="C73" s="35">
        <v>25175.75440429739</v>
      </c>
      <c r="D73" s="36">
        <v>0</v>
      </c>
      <c r="E73" s="37">
        <v>2461.7634166946891</v>
      </c>
      <c r="F73" s="36">
        <v>22713.990987602701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0"/>
        <v>25175.75440429739</v>
      </c>
      <c r="O73" s="33">
        <v>-2.9103830456733704E-11</v>
      </c>
      <c r="P73" s="33"/>
    </row>
    <row r="74" spans="1:16" ht="28.8" x14ac:dyDescent="0.3">
      <c r="A74" s="9" t="s">
        <v>128</v>
      </c>
      <c r="B74" s="10" t="s">
        <v>131</v>
      </c>
      <c r="C74" s="35">
        <v>20979.880032530142</v>
      </c>
      <c r="D74" s="36">
        <v>0</v>
      </c>
      <c r="E74" s="37">
        <v>15860.344339132193</v>
      </c>
      <c r="F74" s="36">
        <v>5119.5356933979483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976.49630545215382</v>
      </c>
      <c r="M74" s="35">
        <v>0</v>
      </c>
      <c r="N74" s="38">
        <f t="shared" si="0"/>
        <v>21956.376337982296</v>
      </c>
      <c r="O74" s="33">
        <v>0</v>
      </c>
      <c r="P74" s="33"/>
    </row>
    <row r="75" spans="1:16" ht="28.8" x14ac:dyDescent="0.3">
      <c r="A75" s="9" t="s">
        <v>130</v>
      </c>
      <c r="B75" s="10" t="s">
        <v>133</v>
      </c>
      <c r="C75" s="35">
        <v>169172.12932083674</v>
      </c>
      <c r="D75" s="36">
        <v>0</v>
      </c>
      <c r="E75" s="37">
        <v>61570.776908206419</v>
      </c>
      <c r="F75" s="36">
        <v>107601.35241263034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119.00595011882569</v>
      </c>
      <c r="M75" s="35">
        <v>0</v>
      </c>
      <c r="N75" s="38">
        <f t="shared" ref="N75:N138" si="11">+C75+G75+K75+L75+M75</f>
        <v>169291.13527095556</v>
      </c>
      <c r="O75" s="33">
        <v>0</v>
      </c>
      <c r="P75" s="33"/>
    </row>
    <row r="76" spans="1:16" x14ac:dyDescent="0.3">
      <c r="A76" s="9" t="s">
        <v>132</v>
      </c>
      <c r="B76" s="10" t="s">
        <v>135</v>
      </c>
      <c r="C76" s="35">
        <v>77755.725129684288</v>
      </c>
      <c r="D76" s="36">
        <v>0</v>
      </c>
      <c r="E76" s="37">
        <v>8554.7591105178799</v>
      </c>
      <c r="F76" s="36">
        <v>69200.966019166401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1"/>
        <v>77755.725129684288</v>
      </c>
      <c r="O76" s="33">
        <v>0</v>
      </c>
      <c r="P76" s="33"/>
    </row>
    <row r="77" spans="1:16" ht="28.8" x14ac:dyDescent="0.3">
      <c r="A77" s="9" t="s">
        <v>134</v>
      </c>
      <c r="B77" s="10" t="s">
        <v>137</v>
      </c>
      <c r="C77" s="35">
        <v>128605.89593954866</v>
      </c>
      <c r="D77" s="36">
        <v>0</v>
      </c>
      <c r="E77" s="37">
        <v>107991.97702984365</v>
      </c>
      <c r="F77" s="36">
        <v>20613.918909705011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12417.370289456023</v>
      </c>
      <c r="M77" s="35">
        <v>0</v>
      </c>
      <c r="N77" s="38">
        <f t="shared" si="11"/>
        <v>141023.26622900469</v>
      </c>
      <c r="O77" s="33">
        <v>0</v>
      </c>
      <c r="P77" s="33"/>
    </row>
    <row r="78" spans="1:16" ht="28.8" x14ac:dyDescent="0.3">
      <c r="A78" s="9" t="s">
        <v>136</v>
      </c>
      <c r="B78" s="10" t="s">
        <v>139</v>
      </c>
      <c r="C78" s="35">
        <v>65035.062316734657</v>
      </c>
      <c r="D78" s="36">
        <v>0</v>
      </c>
      <c r="E78" s="37">
        <v>1859.1180384926779</v>
      </c>
      <c r="F78" s="36">
        <v>63175.944278241979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1"/>
        <v>65035.062316734657</v>
      </c>
      <c r="O78" s="33">
        <v>0</v>
      </c>
      <c r="P78" s="33"/>
    </row>
    <row r="79" spans="1:16" x14ac:dyDescent="0.3">
      <c r="A79" s="9" t="s">
        <v>138</v>
      </c>
      <c r="B79" s="10" t="s">
        <v>141</v>
      </c>
      <c r="C79" s="35">
        <v>37670.149923924066</v>
      </c>
      <c r="D79" s="36">
        <v>0</v>
      </c>
      <c r="E79" s="37">
        <v>3297.8248585515421</v>
      </c>
      <c r="F79" s="36">
        <v>34372.325065372526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ref="N79:N80" si="12">+C79+G79+K79+L79+M79</f>
        <v>37670.149923924066</v>
      </c>
      <c r="O79" s="33">
        <v>0</v>
      </c>
      <c r="P79" s="33"/>
    </row>
    <row r="80" spans="1:16" x14ac:dyDescent="0.3">
      <c r="A80" s="9" t="s">
        <v>140</v>
      </c>
      <c r="B80" s="10" t="s">
        <v>142</v>
      </c>
      <c r="C80" s="35">
        <v>131839.49720118672</v>
      </c>
      <c r="D80" s="36">
        <v>0</v>
      </c>
      <c r="E80" s="37">
        <v>16602.298677507544</v>
      </c>
      <c r="F80" s="36">
        <v>115237.19852367917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2"/>
        <v>131839.49720118672</v>
      </c>
      <c r="O80" s="33">
        <v>0</v>
      </c>
      <c r="P80" s="33"/>
    </row>
    <row r="81" spans="1:16" ht="43.2" x14ac:dyDescent="0.3">
      <c r="A81" s="9" t="s">
        <v>355</v>
      </c>
      <c r="B81" s="10" t="s">
        <v>356</v>
      </c>
      <c r="C81" s="35">
        <v>8333.6906856110145</v>
      </c>
      <c r="D81" s="36">
        <v>0</v>
      </c>
      <c r="E81" s="37">
        <v>3637.3400237989531</v>
      </c>
      <c r="F81" s="36">
        <v>4696.3506618120618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" si="13">+C81+G81+K81+L81+M81</f>
        <v>8333.6906856110145</v>
      </c>
      <c r="O81" s="33">
        <v>3.1832314562052488E-12</v>
      </c>
      <c r="P81" s="33"/>
    </row>
    <row r="82" spans="1:16" x14ac:dyDescent="0.3">
      <c r="A82" s="9" t="s">
        <v>307</v>
      </c>
      <c r="B82" s="10" t="s">
        <v>144</v>
      </c>
      <c r="C82" s="35">
        <v>46605.88995732741</v>
      </c>
      <c r="D82" s="36">
        <v>0</v>
      </c>
      <c r="E82" s="37">
        <v>45558.597837615554</v>
      </c>
      <c r="F82" s="36">
        <v>1047.2921197118578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35227.146913236473</v>
      </c>
      <c r="M82" s="35">
        <v>0</v>
      </c>
      <c r="N82" s="38">
        <f t="shared" si="11"/>
        <v>81833.036870563883</v>
      </c>
      <c r="O82" s="33">
        <v>0</v>
      </c>
      <c r="P82" s="33"/>
    </row>
    <row r="83" spans="1:16" x14ac:dyDescent="0.3">
      <c r="A83" s="9" t="s">
        <v>143</v>
      </c>
      <c r="B83" s="10" t="s">
        <v>146</v>
      </c>
      <c r="C83" s="35">
        <v>1493736.9919190374</v>
      </c>
      <c r="D83" s="36">
        <v>0</v>
      </c>
      <c r="E83" s="37">
        <v>15652.038309763075</v>
      </c>
      <c r="F83" s="36">
        <v>1478084.9536092742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1"/>
        <v>1493736.9919190374</v>
      </c>
      <c r="O83" s="33">
        <v>0</v>
      </c>
      <c r="P83" s="33"/>
    </row>
    <row r="84" spans="1:16" x14ac:dyDescent="0.3">
      <c r="A84" s="9" t="s">
        <v>145</v>
      </c>
      <c r="B84" s="10" t="s">
        <v>148</v>
      </c>
      <c r="C84" s="35">
        <v>36593.388181883231</v>
      </c>
      <c r="D84" s="36">
        <v>0</v>
      </c>
      <c r="E84" s="37">
        <v>30294.380682526462</v>
      </c>
      <c r="F84" s="36">
        <v>6299.0074993567714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46649.573971648402</v>
      </c>
      <c r="M84" s="35">
        <v>0</v>
      </c>
      <c r="N84" s="38">
        <f t="shared" si="11"/>
        <v>83242.96215353164</v>
      </c>
      <c r="O84" s="33">
        <v>0</v>
      </c>
      <c r="P84" s="33"/>
    </row>
    <row r="85" spans="1:16" x14ac:dyDescent="0.3">
      <c r="A85" s="9" t="s">
        <v>147</v>
      </c>
      <c r="B85" s="10" t="s">
        <v>150</v>
      </c>
      <c r="C85" s="35">
        <v>134218.88432832202</v>
      </c>
      <c r="D85" s="36">
        <v>0</v>
      </c>
      <c r="E85" s="37">
        <v>123225.21960811198</v>
      </c>
      <c r="F85" s="36">
        <v>10993.664720210036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13178.478691282924</v>
      </c>
      <c r="M85" s="35">
        <v>0</v>
      </c>
      <c r="N85" s="38">
        <f t="shared" si="11"/>
        <v>147397.36301960493</v>
      </c>
      <c r="O85" s="33">
        <v>0</v>
      </c>
      <c r="P85" s="33"/>
    </row>
    <row r="86" spans="1:16" x14ac:dyDescent="0.3">
      <c r="A86" s="9" t="s">
        <v>149</v>
      </c>
      <c r="B86" s="10" t="s">
        <v>152</v>
      </c>
      <c r="C86" s="35">
        <v>710046.39042292919</v>
      </c>
      <c r="D86" s="36">
        <v>587629.8507650051</v>
      </c>
      <c r="E86" s="37">
        <v>94671.039619432704</v>
      </c>
      <c r="F86" s="36">
        <v>27745.500038491391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557.60538266267986</v>
      </c>
      <c r="M86" s="35">
        <v>0</v>
      </c>
      <c r="N86" s="38">
        <f t="shared" si="11"/>
        <v>710603.99580559193</v>
      </c>
      <c r="O86" s="33">
        <v>0</v>
      </c>
      <c r="P86" s="33"/>
    </row>
    <row r="87" spans="1:16" x14ac:dyDescent="0.3">
      <c r="A87" s="9" t="s">
        <v>151</v>
      </c>
      <c r="B87" s="10" t="s">
        <v>283</v>
      </c>
      <c r="C87" s="35">
        <v>131503.01137049924</v>
      </c>
      <c r="D87" s="36">
        <v>83841.954492847901</v>
      </c>
      <c r="E87" s="37">
        <v>47655.916888980835</v>
      </c>
      <c r="F87" s="36">
        <v>5.1399886704979281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1"/>
        <v>131503.01137049924</v>
      </c>
      <c r="O87" s="33">
        <v>0</v>
      </c>
      <c r="P87" s="33"/>
    </row>
    <row r="88" spans="1:16" x14ac:dyDescent="0.3">
      <c r="A88" s="9" t="s">
        <v>153</v>
      </c>
      <c r="B88" s="10" t="s">
        <v>284</v>
      </c>
      <c r="C88" s="35">
        <v>40601.681843430139</v>
      </c>
      <c r="D88" s="36">
        <v>38665.288591335215</v>
      </c>
      <c r="E88" s="37">
        <v>1936.3932520949259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19950.103096296014</v>
      </c>
      <c r="M88" s="35">
        <v>0</v>
      </c>
      <c r="N88" s="38">
        <f t="shared" si="11"/>
        <v>60551.784939726153</v>
      </c>
      <c r="O88" s="33">
        <v>0</v>
      </c>
      <c r="P88" s="33"/>
    </row>
    <row r="89" spans="1:16" x14ac:dyDescent="0.3">
      <c r="A89" s="9" t="s">
        <v>154</v>
      </c>
      <c r="B89" s="10" t="s">
        <v>285</v>
      </c>
      <c r="C89" s="35">
        <v>128680.81508118</v>
      </c>
      <c r="D89" s="36">
        <v>76.753219698779716</v>
      </c>
      <c r="E89" s="37">
        <v>103801.81682785155</v>
      </c>
      <c r="F89" s="36">
        <v>24802.245033629675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2728.0272292804029</v>
      </c>
      <c r="M89" s="35">
        <v>0</v>
      </c>
      <c r="N89" s="38">
        <f t="shared" si="11"/>
        <v>131408.8423104604</v>
      </c>
      <c r="O89" s="33">
        <v>0</v>
      </c>
      <c r="P89" s="33"/>
    </row>
    <row r="90" spans="1:16" x14ac:dyDescent="0.3">
      <c r="A90" s="9" t="s">
        <v>155</v>
      </c>
      <c r="B90" s="10" t="s">
        <v>286</v>
      </c>
      <c r="C90" s="35">
        <v>429564.00607706781</v>
      </c>
      <c r="D90" s="36">
        <v>0</v>
      </c>
      <c r="E90" s="37">
        <v>429564.00607706781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78142.383799999996</v>
      </c>
      <c r="M90" s="35">
        <v>0</v>
      </c>
      <c r="N90" s="38">
        <f t="shared" si="11"/>
        <v>507706.38987706782</v>
      </c>
      <c r="O90" s="33">
        <v>0</v>
      </c>
      <c r="P90" s="33"/>
    </row>
    <row r="91" spans="1:16" x14ac:dyDescent="0.3">
      <c r="A91" s="9" t="s">
        <v>156</v>
      </c>
      <c r="B91" s="10" t="s">
        <v>287</v>
      </c>
      <c r="C91" s="35">
        <v>383431.27449380187</v>
      </c>
      <c r="D91" s="36">
        <v>0</v>
      </c>
      <c r="E91" s="37">
        <v>383431.27449380187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27454.135300000002</v>
      </c>
      <c r="M91" s="35">
        <v>0</v>
      </c>
      <c r="N91" s="38">
        <f t="shared" si="11"/>
        <v>410885.4097938019</v>
      </c>
      <c r="O91" s="33">
        <v>0</v>
      </c>
      <c r="P91" s="33"/>
    </row>
    <row r="92" spans="1:16" x14ac:dyDescent="0.3">
      <c r="A92" s="9" t="s">
        <v>158</v>
      </c>
      <c r="B92" s="10" t="s">
        <v>157</v>
      </c>
      <c r="C92" s="35">
        <v>88586.651888279361</v>
      </c>
      <c r="D92" s="36">
        <v>0</v>
      </c>
      <c r="E92" s="37">
        <v>88586.651888279361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1"/>
        <v>88586.651888279361</v>
      </c>
      <c r="O92" s="33">
        <v>0</v>
      </c>
      <c r="P92" s="33"/>
    </row>
    <row r="93" spans="1:16" ht="28.8" x14ac:dyDescent="0.3">
      <c r="A93" s="9" t="s">
        <v>308</v>
      </c>
      <c r="B93" s="10" t="s">
        <v>159</v>
      </c>
      <c r="C93" s="35">
        <v>59957.845923256871</v>
      </c>
      <c r="D93" s="36">
        <v>0</v>
      </c>
      <c r="E93" s="37">
        <v>42372.3089620182</v>
      </c>
      <c r="F93" s="36">
        <v>17585.536961238671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1"/>
        <v>59957.845923256871</v>
      </c>
      <c r="O93" s="33">
        <v>0</v>
      </c>
      <c r="P93" s="33"/>
    </row>
    <row r="94" spans="1:16" x14ac:dyDescent="0.3">
      <c r="A94" s="9" t="s">
        <v>161</v>
      </c>
      <c r="B94" s="10" t="s">
        <v>160</v>
      </c>
      <c r="C94" s="35">
        <v>410719.35843857977</v>
      </c>
      <c r="D94" s="36">
        <v>0</v>
      </c>
      <c r="E94" s="37">
        <v>375207.73533857975</v>
      </c>
      <c r="F94" s="36">
        <v>35511.623100000012</v>
      </c>
      <c r="G94" s="35">
        <v>0</v>
      </c>
      <c r="H94" s="36">
        <v>0</v>
      </c>
      <c r="I94" s="37">
        <v>0</v>
      </c>
      <c r="J94" s="36">
        <v>0</v>
      </c>
      <c r="K94" s="35">
        <v>3772.306806155214</v>
      </c>
      <c r="L94" s="35">
        <v>49381.454800000036</v>
      </c>
      <c r="M94" s="35">
        <v>0</v>
      </c>
      <c r="N94" s="38">
        <f t="shared" si="11"/>
        <v>463873.12004473503</v>
      </c>
      <c r="O94" s="33">
        <v>-5.8207660913467407E-10</v>
      </c>
      <c r="P94" s="33"/>
    </row>
    <row r="95" spans="1:16" x14ac:dyDescent="0.3">
      <c r="A95" s="9" t="s">
        <v>163</v>
      </c>
      <c r="B95" s="10" t="s">
        <v>162</v>
      </c>
      <c r="C95" s="35">
        <v>2800531.2231978895</v>
      </c>
      <c r="D95" s="36">
        <v>152021.87428319058</v>
      </c>
      <c r="E95" s="37">
        <v>1605711.8727833433</v>
      </c>
      <c r="F95" s="36">
        <v>1042797.4761313553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539510.89670093323</v>
      </c>
      <c r="M95" s="35">
        <v>0</v>
      </c>
      <c r="N95" s="38">
        <f t="shared" si="11"/>
        <v>3340042.1198988226</v>
      </c>
      <c r="O95" s="33">
        <v>0</v>
      </c>
      <c r="P95" s="33"/>
    </row>
    <row r="96" spans="1:16" x14ac:dyDescent="0.3">
      <c r="A96" s="9" t="s">
        <v>165</v>
      </c>
      <c r="B96" s="10" t="s">
        <v>164</v>
      </c>
      <c r="C96" s="35">
        <v>125749.64268597127</v>
      </c>
      <c r="D96" s="36">
        <v>0</v>
      </c>
      <c r="E96" s="37">
        <v>125070.40188384641</v>
      </c>
      <c r="F96" s="36">
        <v>679.24080212485728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333923.1995283874</v>
      </c>
      <c r="M96" s="35">
        <v>0</v>
      </c>
      <c r="N96" s="38">
        <f t="shared" si="11"/>
        <v>459672.84221435868</v>
      </c>
      <c r="O96" s="33">
        <v>0</v>
      </c>
      <c r="P96" s="33"/>
    </row>
    <row r="97" spans="1:16" x14ac:dyDescent="0.3">
      <c r="A97" s="9" t="s">
        <v>168</v>
      </c>
      <c r="B97" s="10" t="s">
        <v>167</v>
      </c>
      <c r="C97" s="35">
        <v>234126.87174707963</v>
      </c>
      <c r="D97" s="36">
        <v>0</v>
      </c>
      <c r="E97" s="37">
        <v>234126.87174707963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58983.566867217596</v>
      </c>
      <c r="M97" s="35">
        <v>0</v>
      </c>
      <c r="N97" s="38">
        <f t="shared" si="11"/>
        <v>293110.43861429719</v>
      </c>
      <c r="O97" s="33">
        <v>0</v>
      </c>
      <c r="P97" s="33"/>
    </row>
    <row r="98" spans="1:16" x14ac:dyDescent="0.3">
      <c r="A98" s="9" t="s">
        <v>170</v>
      </c>
      <c r="B98" s="10" t="s">
        <v>169</v>
      </c>
      <c r="C98" s="35">
        <v>118.0875568884743</v>
      </c>
      <c r="D98" s="36">
        <v>0</v>
      </c>
      <c r="E98" s="37">
        <v>118.0875568884743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309024.64582847396</v>
      </c>
      <c r="M98" s="35">
        <v>0</v>
      </c>
      <c r="N98" s="38">
        <f t="shared" si="11"/>
        <v>309142.73338536243</v>
      </c>
      <c r="O98" s="33">
        <v>0</v>
      </c>
      <c r="P98" s="33"/>
    </row>
    <row r="99" spans="1:16" x14ac:dyDescent="0.3">
      <c r="A99" s="9" t="s">
        <v>171</v>
      </c>
      <c r="B99" s="10" t="s">
        <v>288</v>
      </c>
      <c r="C99" s="35">
        <v>283771.71252263396</v>
      </c>
      <c r="D99" s="36">
        <v>0</v>
      </c>
      <c r="E99" s="37">
        <v>250898.01303782628</v>
      </c>
      <c r="F99" s="36">
        <v>32873.699484807665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178867.55077081281</v>
      </c>
      <c r="M99" s="35">
        <v>0</v>
      </c>
      <c r="N99" s="38">
        <f t="shared" si="11"/>
        <v>462639.26329344674</v>
      </c>
      <c r="O99" s="33">
        <v>0</v>
      </c>
      <c r="P99" s="33"/>
    </row>
    <row r="100" spans="1:16" x14ac:dyDescent="0.3">
      <c r="A100" s="9" t="s">
        <v>173</v>
      </c>
      <c r="B100" s="10" t="s">
        <v>289</v>
      </c>
      <c r="C100" s="35">
        <v>18308.753182705834</v>
      </c>
      <c r="D100" s="36">
        <v>0</v>
      </c>
      <c r="E100" s="37">
        <v>9504.3674356095489</v>
      </c>
      <c r="F100" s="36">
        <v>8804.385747096283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812.96274675784935</v>
      </c>
      <c r="M100" s="35">
        <v>0</v>
      </c>
      <c r="N100" s="38">
        <f t="shared" si="11"/>
        <v>19121.715929463684</v>
      </c>
      <c r="O100" s="33">
        <v>0</v>
      </c>
      <c r="P100" s="33"/>
    </row>
    <row r="101" spans="1:16" x14ac:dyDescent="0.3">
      <c r="A101" s="9" t="s">
        <v>174</v>
      </c>
      <c r="B101" s="10" t="s">
        <v>172</v>
      </c>
      <c r="C101" s="35">
        <v>39113.786859454041</v>
      </c>
      <c r="D101" s="36">
        <v>754.18590647800556</v>
      </c>
      <c r="E101" s="37">
        <v>17925.929735209516</v>
      </c>
      <c r="F101" s="36">
        <v>20433.671217766521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1"/>
        <v>39113.786859454041</v>
      </c>
      <c r="O101" s="33">
        <v>0</v>
      </c>
      <c r="P101" s="33"/>
    </row>
    <row r="102" spans="1:16" x14ac:dyDescent="0.3">
      <c r="A102" s="9" t="s">
        <v>175</v>
      </c>
      <c r="B102" s="10" t="s">
        <v>290</v>
      </c>
      <c r="C102" s="35">
        <v>276370.57841517311</v>
      </c>
      <c r="D102" s="36">
        <v>19073.775195229078</v>
      </c>
      <c r="E102" s="37">
        <v>131334.45849990842</v>
      </c>
      <c r="F102" s="36">
        <v>125962.34472003562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6340.7898844737756</v>
      </c>
      <c r="M102" s="35">
        <v>0</v>
      </c>
      <c r="N102" s="38">
        <f t="shared" si="11"/>
        <v>282711.36829964689</v>
      </c>
      <c r="O102" s="33">
        <v>0</v>
      </c>
      <c r="P102" s="33"/>
    </row>
    <row r="103" spans="1:16" x14ac:dyDescent="0.3">
      <c r="A103" s="9" t="s">
        <v>177</v>
      </c>
      <c r="B103" s="10" t="s">
        <v>176</v>
      </c>
      <c r="C103" s="35">
        <v>134476.3397371035</v>
      </c>
      <c r="D103" s="36">
        <v>17314.164841135218</v>
      </c>
      <c r="E103" s="37">
        <v>47861.174079490665</v>
      </c>
      <c r="F103" s="36">
        <v>69301.000816477623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39980.155796016792</v>
      </c>
      <c r="M103" s="35">
        <v>0</v>
      </c>
      <c r="N103" s="38">
        <f t="shared" si="11"/>
        <v>174456.49553312029</v>
      </c>
      <c r="O103" s="33">
        <v>0</v>
      </c>
      <c r="P103" s="33"/>
    </row>
    <row r="104" spans="1:16" x14ac:dyDescent="0.3">
      <c r="A104" s="9" t="s">
        <v>179</v>
      </c>
      <c r="B104" s="10" t="s">
        <v>178</v>
      </c>
      <c r="C104" s="35">
        <v>318124.49968276481</v>
      </c>
      <c r="D104" s="36">
        <v>0</v>
      </c>
      <c r="E104" s="37">
        <v>161229.25226321394</v>
      </c>
      <c r="F104" s="36">
        <v>156895.24741955087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8840.6620987452316</v>
      </c>
      <c r="M104" s="35">
        <v>0</v>
      </c>
      <c r="N104" s="38">
        <f t="shared" si="11"/>
        <v>326965.16178151005</v>
      </c>
      <c r="O104" s="33">
        <v>0</v>
      </c>
      <c r="P104" s="33"/>
    </row>
    <row r="105" spans="1:16" x14ac:dyDescent="0.3">
      <c r="A105" s="9" t="s">
        <v>181</v>
      </c>
      <c r="B105" s="10" t="s">
        <v>180</v>
      </c>
      <c r="C105" s="35">
        <v>418906.56162023079</v>
      </c>
      <c r="D105" s="36">
        <v>0</v>
      </c>
      <c r="E105" s="37">
        <v>369187.04007858492</v>
      </c>
      <c r="F105" s="36">
        <v>49719.521541645881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210931.73397930712</v>
      </c>
      <c r="M105" s="35">
        <v>0</v>
      </c>
      <c r="N105" s="38">
        <f t="shared" si="11"/>
        <v>629838.2955995379</v>
      </c>
      <c r="O105" s="33">
        <v>0</v>
      </c>
      <c r="P105" s="33"/>
    </row>
    <row r="106" spans="1:16" ht="43.2" x14ac:dyDescent="0.3">
      <c r="A106" s="9" t="s">
        <v>183</v>
      </c>
      <c r="B106" s="10" t="s">
        <v>182</v>
      </c>
      <c r="C106" s="35">
        <v>45477.74514924641</v>
      </c>
      <c r="D106" s="36">
        <v>0</v>
      </c>
      <c r="E106" s="37">
        <v>35141.979600202096</v>
      </c>
      <c r="F106" s="36">
        <v>10335.765549044314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397.7905391914523</v>
      </c>
      <c r="M106" s="35">
        <v>0</v>
      </c>
      <c r="N106" s="38">
        <f t="shared" si="11"/>
        <v>45875.535688437863</v>
      </c>
      <c r="O106" s="33">
        <v>0</v>
      </c>
      <c r="P106" s="33"/>
    </row>
    <row r="107" spans="1:16" x14ac:dyDescent="0.3">
      <c r="A107" s="9" t="s">
        <v>185</v>
      </c>
      <c r="B107" s="10" t="s">
        <v>184</v>
      </c>
      <c r="C107" s="35">
        <v>618129.90439300356</v>
      </c>
      <c r="D107" s="36">
        <v>329684.50684564473</v>
      </c>
      <c r="E107" s="37">
        <v>69876.465811393689</v>
      </c>
      <c r="F107" s="36">
        <v>218568.9317359651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1"/>
        <v>618129.90439300356</v>
      </c>
      <c r="O107" s="33">
        <v>0</v>
      </c>
      <c r="P107" s="33"/>
    </row>
    <row r="108" spans="1:16" ht="28.8" x14ac:dyDescent="0.3">
      <c r="A108" s="9" t="s">
        <v>187</v>
      </c>
      <c r="B108" s="10" t="s">
        <v>186</v>
      </c>
      <c r="C108" s="35">
        <v>1065691.6251288003</v>
      </c>
      <c r="D108" s="36">
        <v>3152.7972276165769</v>
      </c>
      <c r="E108" s="37">
        <v>447289.04389107157</v>
      </c>
      <c r="F108" s="36">
        <v>615249.78401011205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141717.19620000001</v>
      </c>
      <c r="M108" s="35">
        <v>0</v>
      </c>
      <c r="N108" s="38">
        <f t="shared" si="11"/>
        <v>1207408.8213288002</v>
      </c>
      <c r="O108" s="33">
        <v>0</v>
      </c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41979.093712675734</v>
      </c>
      <c r="H109" s="36">
        <v>41979.093712675734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1"/>
        <v>41979.093712675734</v>
      </c>
      <c r="O109" s="33">
        <v>0</v>
      </c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1545618.9958514823</v>
      </c>
      <c r="H110" s="36">
        <v>572603.19263092009</v>
      </c>
      <c r="I110" s="37">
        <v>360311.62351043324</v>
      </c>
      <c r="J110" s="36">
        <v>612704.17971012881</v>
      </c>
      <c r="K110" s="35">
        <v>0</v>
      </c>
      <c r="L110" s="35">
        <v>0</v>
      </c>
      <c r="M110" s="35">
        <v>0</v>
      </c>
      <c r="N110" s="38">
        <f t="shared" si="11"/>
        <v>1545618.9958514823</v>
      </c>
      <c r="O110" s="33">
        <v>0</v>
      </c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135949.55058337079</v>
      </c>
      <c r="H111" s="36">
        <v>2768.7770580161341</v>
      </c>
      <c r="I111" s="37">
        <v>78970.715807585031</v>
      </c>
      <c r="J111" s="36">
        <v>54210.05771776961</v>
      </c>
      <c r="K111" s="35">
        <v>0</v>
      </c>
      <c r="L111" s="35">
        <v>0</v>
      </c>
      <c r="M111" s="35">
        <v>782.02312119770068</v>
      </c>
      <c r="N111" s="38">
        <f t="shared" si="11"/>
        <v>136731.57370456849</v>
      </c>
      <c r="O111" s="33">
        <v>0</v>
      </c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216473.67990525614</v>
      </c>
      <c r="H112" s="36">
        <v>187673.08907928783</v>
      </c>
      <c r="I112" s="37">
        <v>-351.29628485507601</v>
      </c>
      <c r="J112" s="36">
        <v>29151.887110823416</v>
      </c>
      <c r="K112" s="35">
        <v>0</v>
      </c>
      <c r="L112" s="35">
        <v>0</v>
      </c>
      <c r="M112" s="35">
        <v>0</v>
      </c>
      <c r="N112" s="38">
        <f t="shared" si="11"/>
        <v>216473.67990525614</v>
      </c>
      <c r="O112" s="33">
        <v>0</v>
      </c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205374.91028963678</v>
      </c>
      <c r="H113" s="36">
        <v>130368.37708160546</v>
      </c>
      <c r="I113" s="37">
        <v>32749.822333288357</v>
      </c>
      <c r="J113" s="36">
        <v>42256.710874742923</v>
      </c>
      <c r="K113" s="35">
        <v>0</v>
      </c>
      <c r="L113" s="35">
        <v>22503.230394855866</v>
      </c>
      <c r="M113" s="35">
        <v>0</v>
      </c>
      <c r="N113" s="38">
        <f t="shared" si="11"/>
        <v>227878.14068449265</v>
      </c>
      <c r="O113" s="33">
        <v>0</v>
      </c>
      <c r="P113" s="33"/>
    </row>
    <row r="114" spans="1:16" x14ac:dyDescent="0.3">
      <c r="A114" s="9" t="s">
        <v>310</v>
      </c>
      <c r="B114" s="10" t="s">
        <v>293</v>
      </c>
      <c r="C114" s="35">
        <v>374446.79513280437</v>
      </c>
      <c r="D114" s="36">
        <v>15508.227744377326</v>
      </c>
      <c r="E114" s="37">
        <v>284636.50813929917</v>
      </c>
      <c r="F114" s="36">
        <v>74302.05924912788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646336.97372018872</v>
      </c>
      <c r="M114" s="35">
        <v>0</v>
      </c>
      <c r="N114" s="38">
        <f t="shared" si="11"/>
        <v>1020783.7688529931</v>
      </c>
      <c r="O114" s="33">
        <v>0</v>
      </c>
      <c r="P114" s="33"/>
    </row>
    <row r="115" spans="1:16" x14ac:dyDescent="0.3">
      <c r="A115" s="9" t="s">
        <v>197</v>
      </c>
      <c r="B115" s="10" t="s">
        <v>195</v>
      </c>
      <c r="C115" s="35">
        <v>110964.19740436101</v>
      </c>
      <c r="D115" s="36">
        <v>0</v>
      </c>
      <c r="E115" s="37">
        <v>94599.757699721857</v>
      </c>
      <c r="F115" s="36">
        <v>16364.439704639151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92158.754378956859</v>
      </c>
      <c r="M115" s="35">
        <v>0</v>
      </c>
      <c r="N115" s="38">
        <f t="shared" si="11"/>
        <v>203122.95178331787</v>
      </c>
      <c r="O115" s="33">
        <v>0</v>
      </c>
      <c r="P115" s="33"/>
    </row>
    <row r="116" spans="1:16" ht="28.8" x14ac:dyDescent="0.3">
      <c r="A116" s="9" t="s">
        <v>198</v>
      </c>
      <c r="B116" s="10" t="s">
        <v>196</v>
      </c>
      <c r="C116" s="35">
        <v>130914.9000071398</v>
      </c>
      <c r="D116" s="36">
        <v>0</v>
      </c>
      <c r="E116" s="37">
        <v>124279.17925959753</v>
      </c>
      <c r="F116" s="36">
        <v>6635.7207475422756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52162.165938738479</v>
      </c>
      <c r="M116" s="35">
        <v>0</v>
      </c>
      <c r="N116" s="38">
        <f t="shared" si="11"/>
        <v>183077.06594587828</v>
      </c>
      <c r="O116" s="33">
        <v>0</v>
      </c>
      <c r="P116" s="33"/>
    </row>
    <row r="117" spans="1:16" ht="28.8" x14ac:dyDescent="0.3">
      <c r="A117" s="9" t="s">
        <v>311</v>
      </c>
      <c r="B117" s="10" t="s">
        <v>294</v>
      </c>
      <c r="C117" s="35">
        <v>1501696.865482351</v>
      </c>
      <c r="D117" s="36">
        <v>449.68885243095309</v>
      </c>
      <c r="E117" s="37">
        <v>117943.71362995576</v>
      </c>
      <c r="F117" s="36">
        <v>1383303.4629999644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2825.9327545823116</v>
      </c>
      <c r="M117" s="35">
        <v>0</v>
      </c>
      <c r="N117" s="38">
        <f t="shared" si="11"/>
        <v>1504522.7982369333</v>
      </c>
      <c r="O117" s="33">
        <v>0</v>
      </c>
      <c r="P117" s="33"/>
    </row>
    <row r="118" spans="1:16" ht="28.8" x14ac:dyDescent="0.3">
      <c r="A118" s="9" t="s">
        <v>201</v>
      </c>
      <c r="B118" s="10" t="s">
        <v>199</v>
      </c>
      <c r="C118" s="35">
        <v>255247.97093637288</v>
      </c>
      <c r="D118" s="36">
        <v>0</v>
      </c>
      <c r="E118" s="37">
        <v>220739.79328350964</v>
      </c>
      <c r="F118" s="36">
        <v>34508.177652863247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102287.13622097409</v>
      </c>
      <c r="M118" s="35">
        <v>0</v>
      </c>
      <c r="N118" s="38">
        <f t="shared" si="11"/>
        <v>357535.10715734697</v>
      </c>
      <c r="O118" s="33">
        <v>0</v>
      </c>
      <c r="P118" s="33"/>
    </row>
    <row r="119" spans="1:16" x14ac:dyDescent="0.3">
      <c r="A119" s="9" t="s">
        <v>312</v>
      </c>
      <c r="B119" s="10" t="s">
        <v>200</v>
      </c>
      <c r="C119" s="35">
        <v>188958.68112734659</v>
      </c>
      <c r="D119" s="36">
        <v>0</v>
      </c>
      <c r="E119" s="37">
        <v>44933.326925427493</v>
      </c>
      <c r="F119" s="36">
        <v>144025.35420191911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1002.7998271772736</v>
      </c>
      <c r="M119" s="35">
        <v>0</v>
      </c>
      <c r="N119" s="38">
        <f t="shared" si="11"/>
        <v>189961.48095452387</v>
      </c>
      <c r="O119" s="33">
        <v>0</v>
      </c>
      <c r="P119" s="33"/>
    </row>
    <row r="120" spans="1:16" x14ac:dyDescent="0.3">
      <c r="A120" s="9" t="s">
        <v>204</v>
      </c>
      <c r="B120" s="10" t="s">
        <v>202</v>
      </c>
      <c r="C120" s="35">
        <v>400811.69914960733</v>
      </c>
      <c r="D120" s="36">
        <v>0</v>
      </c>
      <c r="E120" s="37">
        <v>288611.71561777731</v>
      </c>
      <c r="F120" s="36">
        <v>112199.98353183005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7335.500769212882</v>
      </c>
      <c r="M120" s="35">
        <v>0</v>
      </c>
      <c r="N120" s="38">
        <f t="shared" si="11"/>
        <v>408147.19991882023</v>
      </c>
      <c r="O120" s="33">
        <v>0</v>
      </c>
      <c r="P120" s="33"/>
    </row>
    <row r="121" spans="1:16" x14ac:dyDescent="0.3">
      <c r="A121" s="9" t="s">
        <v>206</v>
      </c>
      <c r="B121" s="10" t="s">
        <v>203</v>
      </c>
      <c r="C121" s="35">
        <v>257107.20654253397</v>
      </c>
      <c r="D121" s="36">
        <v>0</v>
      </c>
      <c r="E121" s="37">
        <v>85721.596734712919</v>
      </c>
      <c r="F121" s="36">
        <v>171385.60980782105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95036.431652687694</v>
      </c>
      <c r="M121" s="35">
        <v>0</v>
      </c>
      <c r="N121" s="38">
        <f t="shared" si="11"/>
        <v>352143.63819522166</v>
      </c>
      <c r="O121" s="33">
        <v>0</v>
      </c>
      <c r="P121" s="33"/>
    </row>
    <row r="122" spans="1:16" x14ac:dyDescent="0.3">
      <c r="A122" s="9" t="s">
        <v>207</v>
      </c>
      <c r="B122" s="10" t="s">
        <v>205</v>
      </c>
      <c r="C122" s="35">
        <v>22963.651707178418</v>
      </c>
      <c r="D122" s="36">
        <v>0</v>
      </c>
      <c r="E122" s="37">
        <v>22963.651707178418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13677.007480427759</v>
      </c>
      <c r="M122" s="35">
        <v>0</v>
      </c>
      <c r="N122" s="38">
        <f t="shared" si="11"/>
        <v>36640.659187606179</v>
      </c>
      <c r="O122" s="33">
        <v>0</v>
      </c>
      <c r="P122" s="33"/>
    </row>
    <row r="123" spans="1:16" x14ac:dyDescent="0.3">
      <c r="A123" s="9" t="s">
        <v>209</v>
      </c>
      <c r="B123" s="10" t="s">
        <v>295</v>
      </c>
      <c r="C123" s="35">
        <v>70915.535249898821</v>
      </c>
      <c r="D123" s="36">
        <v>0</v>
      </c>
      <c r="E123" s="37">
        <v>59087.433583728176</v>
      </c>
      <c r="F123" s="36">
        <v>11828.101666170645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24090.538404703373</v>
      </c>
      <c r="M123" s="35">
        <v>0</v>
      </c>
      <c r="N123" s="38">
        <f t="shared" si="11"/>
        <v>95006.073654602194</v>
      </c>
      <c r="O123" s="33">
        <v>0</v>
      </c>
      <c r="P123" s="33"/>
    </row>
    <row r="124" spans="1:16" ht="28.8" x14ac:dyDescent="0.3">
      <c r="A124" s="9" t="s">
        <v>211</v>
      </c>
      <c r="B124" s="10" t="s">
        <v>296</v>
      </c>
      <c r="C124" s="35">
        <v>32649.082557559545</v>
      </c>
      <c r="D124" s="36">
        <v>0</v>
      </c>
      <c r="E124" s="37">
        <v>32649.082557559545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3672.4062892904767</v>
      </c>
      <c r="M124" s="35">
        <v>0</v>
      </c>
      <c r="N124" s="38">
        <f t="shared" si="11"/>
        <v>36321.488846850021</v>
      </c>
      <c r="O124" s="33">
        <v>0</v>
      </c>
      <c r="P124" s="33"/>
    </row>
    <row r="125" spans="1:16" ht="28.8" x14ac:dyDescent="0.3">
      <c r="A125" s="9" t="s">
        <v>213</v>
      </c>
      <c r="B125" s="10" t="s">
        <v>297</v>
      </c>
      <c r="C125" s="35">
        <v>193734.1637075374</v>
      </c>
      <c r="D125" s="36">
        <v>7012.9442269521423</v>
      </c>
      <c r="E125" s="37">
        <v>185303.36032784381</v>
      </c>
      <c r="F125" s="36">
        <v>1417.8591527414455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39414.118684592046</v>
      </c>
      <c r="M125" s="35">
        <v>0</v>
      </c>
      <c r="N125" s="38">
        <f t="shared" si="11"/>
        <v>233148.28239212945</v>
      </c>
      <c r="O125" s="33">
        <v>0</v>
      </c>
      <c r="P125" s="33"/>
    </row>
    <row r="126" spans="1:16" ht="43.2" x14ac:dyDescent="0.3">
      <c r="A126" s="9" t="s">
        <v>215</v>
      </c>
      <c r="B126" s="10" t="s">
        <v>298</v>
      </c>
      <c r="C126" s="35">
        <v>1943.3863263775606</v>
      </c>
      <c r="D126" s="36">
        <v>0</v>
      </c>
      <c r="E126" s="37">
        <v>1943.3863263775606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1"/>
        <v>1943.3863263775606</v>
      </c>
      <c r="O126" s="33">
        <v>0</v>
      </c>
      <c r="P126" s="33"/>
    </row>
    <row r="127" spans="1:16" x14ac:dyDescent="0.3">
      <c r="A127" s="9" t="s">
        <v>239</v>
      </c>
      <c r="B127" s="10" t="s">
        <v>208</v>
      </c>
      <c r="C127" s="35">
        <v>148267.81942183146</v>
      </c>
      <c r="D127" s="36">
        <v>0</v>
      </c>
      <c r="E127" s="37">
        <v>116946.24393774096</v>
      </c>
      <c r="F127" s="36">
        <v>31321.575484090503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1"/>
        <v>148267.81942183146</v>
      </c>
      <c r="O127" s="33">
        <v>0</v>
      </c>
      <c r="P127" s="33"/>
    </row>
    <row r="128" spans="1:16" ht="28.8" x14ac:dyDescent="0.3">
      <c r="A128" s="9" t="s">
        <v>241</v>
      </c>
      <c r="B128" s="10" t="s">
        <v>210</v>
      </c>
      <c r="C128" s="35">
        <v>72322.737188715822</v>
      </c>
      <c r="D128" s="36">
        <v>0</v>
      </c>
      <c r="E128" s="37">
        <v>57261.356244005132</v>
      </c>
      <c r="F128" s="36">
        <v>15061.380944710691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13255.365405807144</v>
      </c>
      <c r="M128" s="35">
        <v>0</v>
      </c>
      <c r="N128" s="38">
        <f t="shared" si="11"/>
        <v>85578.102594522963</v>
      </c>
      <c r="O128" s="33">
        <v>0</v>
      </c>
      <c r="P128" s="33"/>
    </row>
    <row r="129" spans="1:16" x14ac:dyDescent="0.3">
      <c r="A129" s="9" t="s">
        <v>243</v>
      </c>
      <c r="B129" s="10" t="s">
        <v>212</v>
      </c>
      <c r="C129" s="35">
        <v>319651.47511330392</v>
      </c>
      <c r="D129" s="36">
        <v>0</v>
      </c>
      <c r="E129" s="37">
        <v>281334.30656760838</v>
      </c>
      <c r="F129" s="36">
        <v>38317.16854569556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3688.9238352635812</v>
      </c>
      <c r="M129" s="35">
        <v>0</v>
      </c>
      <c r="N129" s="38">
        <f t="shared" si="11"/>
        <v>323340.39894856751</v>
      </c>
      <c r="O129" s="33">
        <v>0</v>
      </c>
      <c r="P129" s="33"/>
    </row>
    <row r="130" spans="1:16" x14ac:dyDescent="0.3">
      <c r="A130" s="9" t="s">
        <v>313</v>
      </c>
      <c r="B130" s="10" t="s">
        <v>214</v>
      </c>
      <c r="C130" s="35">
        <v>132988.97481045203</v>
      </c>
      <c r="D130" s="36">
        <v>0</v>
      </c>
      <c r="E130" s="37">
        <v>117086.63808938194</v>
      </c>
      <c r="F130" s="36">
        <v>15902.336721070093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33899.702424518779</v>
      </c>
      <c r="M130" s="35">
        <v>0</v>
      </c>
      <c r="N130" s="38">
        <f t="shared" si="11"/>
        <v>166888.67723497079</v>
      </c>
      <c r="O130" s="33">
        <v>0</v>
      </c>
      <c r="P130" s="33"/>
    </row>
    <row r="131" spans="1:16" ht="28.8" x14ac:dyDescent="0.3">
      <c r="A131" s="9" t="s">
        <v>314</v>
      </c>
      <c r="B131" s="10" t="s">
        <v>216</v>
      </c>
      <c r="C131" s="35">
        <v>633394.11222448712</v>
      </c>
      <c r="D131" s="36">
        <v>15814.026330985605</v>
      </c>
      <c r="E131" s="37">
        <v>188310.44451255846</v>
      </c>
      <c r="F131" s="36">
        <v>429269.64138094313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21849.024299999997</v>
      </c>
      <c r="M131" s="35">
        <v>0</v>
      </c>
      <c r="N131" s="38">
        <f t="shared" si="11"/>
        <v>655243.13652448717</v>
      </c>
      <c r="O131" s="33">
        <v>0</v>
      </c>
      <c r="P131" s="33"/>
    </row>
    <row r="132" spans="1:16" x14ac:dyDescent="0.3">
      <c r="A132" s="9" t="s">
        <v>315</v>
      </c>
      <c r="B132" s="10" t="s">
        <v>217</v>
      </c>
      <c r="C132" s="35">
        <v>592118.31374613603</v>
      </c>
      <c r="D132" s="36">
        <v>0</v>
      </c>
      <c r="E132" s="37">
        <v>515454.88812103518</v>
      </c>
      <c r="F132" s="36">
        <v>76663.425625100848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331661.74068532704</v>
      </c>
      <c r="M132" s="35">
        <v>0</v>
      </c>
      <c r="N132" s="38">
        <f t="shared" si="11"/>
        <v>923780.05443146313</v>
      </c>
      <c r="O132" s="33">
        <v>0</v>
      </c>
      <c r="P132" s="33"/>
    </row>
    <row r="133" spans="1:16" x14ac:dyDescent="0.3">
      <c r="A133" s="9" t="s">
        <v>316</v>
      </c>
      <c r="B133" s="10" t="s">
        <v>218</v>
      </c>
      <c r="C133" s="35">
        <v>514201.15977119771</v>
      </c>
      <c r="D133" s="36">
        <v>38354.508905427203</v>
      </c>
      <c r="E133" s="37">
        <v>408599.32016713556</v>
      </c>
      <c r="F133" s="36">
        <v>67247.330698634963</v>
      </c>
      <c r="G133" s="35">
        <v>16834.865328086427</v>
      </c>
      <c r="H133" s="36">
        <v>16834.865328086427</v>
      </c>
      <c r="I133" s="37">
        <v>0</v>
      </c>
      <c r="J133" s="36">
        <v>0</v>
      </c>
      <c r="K133" s="35">
        <v>0</v>
      </c>
      <c r="L133" s="35">
        <v>454599.31995848671</v>
      </c>
      <c r="M133" s="35">
        <v>0</v>
      </c>
      <c r="N133" s="38">
        <f t="shared" si="11"/>
        <v>985635.34505777084</v>
      </c>
      <c r="O133" s="33">
        <v>0</v>
      </c>
      <c r="P133" s="33"/>
    </row>
    <row r="134" spans="1:16" x14ac:dyDescent="0.3">
      <c r="A134" s="9" t="s">
        <v>225</v>
      </c>
      <c r="B134" s="10" t="s">
        <v>299</v>
      </c>
      <c r="C134" s="35">
        <v>10848.463722421913</v>
      </c>
      <c r="D134" s="36">
        <v>0</v>
      </c>
      <c r="E134" s="37">
        <v>10550.837046853781</v>
      </c>
      <c r="F134" s="36">
        <v>297.6266755681313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4149.9998071090577</v>
      </c>
      <c r="M134" s="35">
        <v>0</v>
      </c>
      <c r="N134" s="38">
        <f t="shared" si="11"/>
        <v>14998.463529530971</v>
      </c>
      <c r="O134" s="33">
        <v>0</v>
      </c>
      <c r="P134" s="33"/>
    </row>
    <row r="135" spans="1:16" ht="28.8" x14ac:dyDescent="0.3">
      <c r="A135" s="9" t="s">
        <v>227</v>
      </c>
      <c r="B135" s="10" t="s">
        <v>300</v>
      </c>
      <c r="C135" s="35">
        <v>20541.264208643552</v>
      </c>
      <c r="D135" s="36">
        <v>0</v>
      </c>
      <c r="E135" s="37">
        <v>20177.719914370544</v>
      </c>
      <c r="F135" s="36">
        <v>363.54429427300806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171.08652120921974</v>
      </c>
      <c r="M135" s="35">
        <v>0</v>
      </c>
      <c r="N135" s="38">
        <f t="shared" si="11"/>
        <v>20712.350729852773</v>
      </c>
      <c r="O135" s="33">
        <v>0</v>
      </c>
      <c r="P135" s="33"/>
    </row>
    <row r="136" spans="1:16" x14ac:dyDescent="0.3">
      <c r="A136" s="9" t="s">
        <v>234</v>
      </c>
      <c r="B136" s="10" t="s">
        <v>301</v>
      </c>
      <c r="C136" s="35">
        <v>96019.251109507662</v>
      </c>
      <c r="D136" s="36">
        <v>46987.158661077556</v>
      </c>
      <c r="E136" s="37">
        <v>34715.366972672629</v>
      </c>
      <c r="F136" s="36">
        <v>14316.725475757468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8120.6278340908057</v>
      </c>
      <c r="M136" s="35">
        <v>0</v>
      </c>
      <c r="N136" s="38">
        <f t="shared" si="11"/>
        <v>104139.87894359847</v>
      </c>
      <c r="O136" s="33">
        <v>0</v>
      </c>
      <c r="P136" s="33"/>
    </row>
    <row r="137" spans="1:16" x14ac:dyDescent="0.3">
      <c r="A137" s="9" t="s">
        <v>317</v>
      </c>
      <c r="B137" s="10" t="s">
        <v>302</v>
      </c>
      <c r="C137" s="35">
        <v>86618.670851321542</v>
      </c>
      <c r="D137" s="36">
        <v>0</v>
      </c>
      <c r="E137" s="37">
        <v>82991.656710517171</v>
      </c>
      <c r="F137" s="36">
        <v>3627.0141408043683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37085.369008494687</v>
      </c>
      <c r="M137" s="35">
        <v>0</v>
      </c>
      <c r="N137" s="38">
        <f t="shared" si="11"/>
        <v>123704.03985981623</v>
      </c>
      <c r="O137" s="33">
        <v>0</v>
      </c>
      <c r="P137" s="33"/>
    </row>
    <row r="138" spans="1:16" x14ac:dyDescent="0.3">
      <c r="A138" s="9" t="s">
        <v>318</v>
      </c>
      <c r="B138" s="10" t="s">
        <v>220</v>
      </c>
      <c r="C138" s="35">
        <v>27842.99461134816</v>
      </c>
      <c r="D138" s="36">
        <v>0</v>
      </c>
      <c r="E138" s="37">
        <v>27842.99461134816</v>
      </c>
      <c r="F138" s="36">
        <v>0</v>
      </c>
      <c r="G138" s="35">
        <v>961.66813961713819</v>
      </c>
      <c r="H138" s="36">
        <v>0</v>
      </c>
      <c r="I138" s="37">
        <v>961.66813961713819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1"/>
        <v>28804.662750965297</v>
      </c>
      <c r="O138" s="33">
        <v>0</v>
      </c>
      <c r="P138" s="33"/>
    </row>
    <row r="139" spans="1:16" ht="28.8" x14ac:dyDescent="0.3">
      <c r="A139" s="9" t="s">
        <v>319</v>
      </c>
      <c r="B139" s="10" t="s">
        <v>222</v>
      </c>
      <c r="C139" s="35">
        <v>101690.5300472324</v>
      </c>
      <c r="D139" s="36">
        <v>0</v>
      </c>
      <c r="E139" s="37">
        <v>72743.599908030505</v>
      </c>
      <c r="F139" s="36">
        <v>28946.93013920189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57100.113592538299</v>
      </c>
      <c r="M139" s="35">
        <v>0</v>
      </c>
      <c r="N139" s="38">
        <f t="shared" ref="N139:N143" si="14">+C139+G139+K139+L139+M139</f>
        <v>158790.64363977069</v>
      </c>
      <c r="O139" s="33">
        <v>0</v>
      </c>
      <c r="P139" s="33"/>
    </row>
    <row r="140" spans="1:16" ht="28.8" x14ac:dyDescent="0.3">
      <c r="A140" s="9" t="s">
        <v>320</v>
      </c>
      <c r="B140" s="10" t="s">
        <v>223</v>
      </c>
      <c r="C140" s="35">
        <v>11172.256382411415</v>
      </c>
      <c r="D140" s="36">
        <v>0</v>
      </c>
      <c r="E140" s="37">
        <v>9342.0137004573699</v>
      </c>
      <c r="F140" s="36">
        <v>1830.2426819540456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313.78026746175499</v>
      </c>
      <c r="M140" s="35">
        <v>0</v>
      </c>
      <c r="N140" s="38">
        <f t="shared" si="14"/>
        <v>11486.036649873169</v>
      </c>
      <c r="O140" s="33">
        <v>0</v>
      </c>
      <c r="P140" s="33"/>
    </row>
    <row r="141" spans="1:16" x14ac:dyDescent="0.3">
      <c r="A141" s="9" t="s">
        <v>321</v>
      </c>
      <c r="B141" s="10" t="s">
        <v>224</v>
      </c>
      <c r="C141" s="35">
        <v>55575.635877878536</v>
      </c>
      <c r="D141" s="36">
        <v>0</v>
      </c>
      <c r="E141" s="82">
        <v>53471.383648719711</v>
      </c>
      <c r="F141" s="36">
        <v>2104.2522291588211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62246.640997505354</v>
      </c>
      <c r="M141" s="35">
        <v>0</v>
      </c>
      <c r="N141" s="38">
        <f t="shared" si="14"/>
        <v>117822.27687538389</v>
      </c>
      <c r="O141" s="33">
        <v>0</v>
      </c>
      <c r="P141" s="33"/>
    </row>
    <row r="142" spans="1:16" x14ac:dyDescent="0.3">
      <c r="A142" s="9" t="s">
        <v>322</v>
      </c>
      <c r="B142" s="10" t="s">
        <v>226</v>
      </c>
      <c r="C142" s="35">
        <v>15453.068816210161</v>
      </c>
      <c r="D142" s="36">
        <v>0</v>
      </c>
      <c r="E142" s="82">
        <v>15453.068816210161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4"/>
        <v>15453.068816210161</v>
      </c>
      <c r="O142" s="33">
        <v>0</v>
      </c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8206.9617160911948</v>
      </c>
      <c r="D143" s="36">
        <v>0</v>
      </c>
      <c r="E143" s="82">
        <v>8206.9617160911948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24997.499458055972</v>
      </c>
      <c r="M143" s="35">
        <v>0</v>
      </c>
      <c r="N143" s="38">
        <f t="shared" si="14"/>
        <v>33204.461174147167</v>
      </c>
      <c r="O143" s="33">
        <v>0</v>
      </c>
      <c r="P143" s="33"/>
    </row>
    <row r="144" spans="1:16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>
        <v>0</v>
      </c>
      <c r="P144" s="33"/>
    </row>
    <row r="145" spans="1:16" x14ac:dyDescent="0.3">
      <c r="A145" s="11"/>
      <c r="B145" s="12" t="s">
        <v>229</v>
      </c>
      <c r="C145" s="45">
        <f t="shared" ref="C145:M145" si="15">SUM(C11:C144)</f>
        <v>21696398.219177198</v>
      </c>
      <c r="D145" s="45">
        <f t="shared" si="15"/>
        <v>1364943.8395984436</v>
      </c>
      <c r="E145" s="83">
        <f t="shared" si="15"/>
        <v>11394492.161048889</v>
      </c>
      <c r="F145" s="45">
        <f t="shared" si="15"/>
        <v>8936962.218529867</v>
      </c>
      <c r="G145" s="45">
        <f t="shared" si="15"/>
        <v>2163192.7638101252</v>
      </c>
      <c r="H145" s="45">
        <f t="shared" si="15"/>
        <v>952227.39489059174</v>
      </c>
      <c r="I145" s="83">
        <f t="shared" si="15"/>
        <v>472642.53350606875</v>
      </c>
      <c r="J145" s="45">
        <f t="shared" si="15"/>
        <v>738322.83541346481</v>
      </c>
      <c r="K145" s="45">
        <f t="shared" si="15"/>
        <v>3772.306806155214</v>
      </c>
      <c r="L145" s="45">
        <f t="shared" si="15"/>
        <v>5046470.3141863812</v>
      </c>
      <c r="M145" s="45">
        <f t="shared" si="15"/>
        <v>782.02312119770068</v>
      </c>
      <c r="N145" s="45">
        <f t="shared" ref="N145" si="16">+C145+G145+K145+L145+M145</f>
        <v>28910615.627101053</v>
      </c>
      <c r="O145" s="33">
        <v>0</v>
      </c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>
        <v>0</v>
      </c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4090.2486999999983</v>
      </c>
      <c r="M147" s="35">
        <v>0</v>
      </c>
      <c r="N147" s="38">
        <f t="shared" ref="N147:N153" si="17">+C147+G147+K147+L147+M147</f>
        <v>4090.2486999999983</v>
      </c>
      <c r="O147" s="33">
        <v>0</v>
      </c>
      <c r="P147" s="33"/>
    </row>
    <row r="148" spans="1:16" x14ac:dyDescent="0.3">
      <c r="A148" s="9" t="s">
        <v>232</v>
      </c>
      <c r="B148" s="15" t="s">
        <v>287</v>
      </c>
      <c r="C148" s="35">
        <v>54.690754492984695</v>
      </c>
      <c r="D148" s="40">
        <v>54.690754492984695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7"/>
        <v>54.690754492984695</v>
      </c>
      <c r="O148" s="33">
        <v>0</v>
      </c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35652.331834864635</v>
      </c>
      <c r="L149" s="35">
        <v>0</v>
      </c>
      <c r="M149" s="35">
        <v>0</v>
      </c>
      <c r="N149" s="38">
        <f t="shared" si="17"/>
        <v>35652.331834864635</v>
      </c>
      <c r="O149" s="33">
        <v>0</v>
      </c>
      <c r="P149" s="33"/>
    </row>
    <row r="150" spans="1:16" x14ac:dyDescent="0.3">
      <c r="A150" s="9" t="s">
        <v>324</v>
      </c>
      <c r="B150" s="16" t="s">
        <v>159</v>
      </c>
      <c r="C150" s="35">
        <v>21485.444975459905</v>
      </c>
      <c r="D150" s="40">
        <v>21485.444975459905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12772.833146498428</v>
      </c>
      <c r="L150" s="35">
        <v>0</v>
      </c>
      <c r="M150" s="35">
        <v>0</v>
      </c>
      <c r="N150" s="38">
        <f t="shared" si="17"/>
        <v>34258.278121958334</v>
      </c>
      <c r="O150" s="33">
        <v>0</v>
      </c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2054255.9421962765</v>
      </c>
      <c r="M151" s="35">
        <v>0</v>
      </c>
      <c r="N151" s="38">
        <f t="shared" si="17"/>
        <v>2054255.9421962765</v>
      </c>
      <c r="O151" s="33">
        <v>0</v>
      </c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40620.894309018666</v>
      </c>
      <c r="L152" s="35">
        <v>0</v>
      </c>
      <c r="M152" s="35">
        <v>0</v>
      </c>
      <c r="N152" s="38">
        <f t="shared" si="17"/>
        <v>40620.894309018666</v>
      </c>
      <c r="O152" s="33">
        <v>0</v>
      </c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477251.21092212445</v>
      </c>
      <c r="M153" s="35">
        <v>0</v>
      </c>
      <c r="N153" s="38">
        <f t="shared" si="17"/>
        <v>477251.21092212445</v>
      </c>
      <c r="O153" s="33">
        <v>0</v>
      </c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>
        <v>0</v>
      </c>
      <c r="P154" s="33"/>
    </row>
    <row r="155" spans="1:16" x14ac:dyDescent="0.3">
      <c r="A155" s="11"/>
      <c r="B155" s="12" t="s">
        <v>236</v>
      </c>
      <c r="C155" s="46">
        <f>SUM(C147:C154)</f>
        <v>21540.13572995289</v>
      </c>
      <c r="D155" s="46">
        <f t="shared" ref="D155:N155" si="18">SUM(D147:D154)</f>
        <v>21540.13572995289</v>
      </c>
      <c r="E155" s="46">
        <f t="shared" si="18"/>
        <v>0</v>
      </c>
      <c r="F155" s="46">
        <f t="shared" si="18"/>
        <v>0</v>
      </c>
      <c r="G155" s="46">
        <f t="shared" si="18"/>
        <v>0</v>
      </c>
      <c r="H155" s="46">
        <f t="shared" si="18"/>
        <v>0</v>
      </c>
      <c r="I155" s="46">
        <f t="shared" si="18"/>
        <v>0</v>
      </c>
      <c r="J155" s="46">
        <f t="shared" si="18"/>
        <v>0</v>
      </c>
      <c r="K155" s="46">
        <f t="shared" si="18"/>
        <v>89046.059290381731</v>
      </c>
      <c r="L155" s="46">
        <f t="shared" si="18"/>
        <v>2535597.4018184012</v>
      </c>
      <c r="M155" s="46">
        <f t="shared" si="18"/>
        <v>0</v>
      </c>
      <c r="N155" s="46">
        <f t="shared" si="18"/>
        <v>2646183.5968387355</v>
      </c>
      <c r="O155" s="33">
        <v>0</v>
      </c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>
        <v>0</v>
      </c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3011.0369327146482</v>
      </c>
      <c r="N157" s="38">
        <f t="shared" ref="N157:N166" si="19">+C157+G157+K157+L157+M157</f>
        <v>3011.0369327146482</v>
      </c>
      <c r="O157" s="33">
        <v>0</v>
      </c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9"/>
        <v>0</v>
      </c>
      <c r="O158" s="33">
        <v>0</v>
      </c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4109.5303452399985</v>
      </c>
      <c r="L159" s="35">
        <v>0</v>
      </c>
      <c r="M159" s="35">
        <v>0</v>
      </c>
      <c r="N159" s="38">
        <f t="shared" si="19"/>
        <v>4109.5303452399985</v>
      </c>
      <c r="O159" s="33">
        <v>0</v>
      </c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1658.315456305595</v>
      </c>
      <c r="N160" s="38">
        <f t="shared" si="19"/>
        <v>1658.315456305595</v>
      </c>
      <c r="O160" s="33">
        <v>0</v>
      </c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868418.40537518449</v>
      </c>
      <c r="L161" s="35">
        <v>0</v>
      </c>
      <c r="M161" s="35">
        <v>0</v>
      </c>
      <c r="N161" s="38">
        <f t="shared" si="19"/>
        <v>868418.40537518449</v>
      </c>
      <c r="O161" s="33">
        <v>0</v>
      </c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777661.63040071144</v>
      </c>
      <c r="L162" s="35">
        <v>0</v>
      </c>
      <c r="M162" s="35">
        <v>0</v>
      </c>
      <c r="N162" s="38">
        <f t="shared" si="19"/>
        <v>777661.63040071144</v>
      </c>
      <c r="O162" s="33">
        <v>0</v>
      </c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16132.060165655566</v>
      </c>
      <c r="L163" s="35">
        <v>0</v>
      </c>
      <c r="M163" s="35">
        <v>0</v>
      </c>
      <c r="N163" s="38">
        <f t="shared" si="19"/>
        <v>16132.060165655566</v>
      </c>
      <c r="O163" s="33">
        <v>0</v>
      </c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1997421.3097450216</v>
      </c>
      <c r="L164" s="35">
        <v>0</v>
      </c>
      <c r="M164" s="35">
        <v>24191.939291564224</v>
      </c>
      <c r="N164" s="38">
        <f t="shared" si="19"/>
        <v>2021613.2490365859</v>
      </c>
      <c r="O164" s="33">
        <v>0</v>
      </c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1637309.3740110889</v>
      </c>
      <c r="L165" s="35">
        <v>0</v>
      </c>
      <c r="M165" s="35">
        <v>82280.900442086509</v>
      </c>
      <c r="N165" s="38">
        <f t="shared" si="19"/>
        <v>1719590.2744531753</v>
      </c>
      <c r="O165" s="33">
        <v>0</v>
      </c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152440.42838654996</v>
      </c>
      <c r="N166" s="38">
        <f t="shared" si="19"/>
        <v>152440.42838654996</v>
      </c>
      <c r="O166" s="33">
        <v>0</v>
      </c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>
        <v>0</v>
      </c>
      <c r="P167" s="33"/>
    </row>
    <row r="168" spans="1:16" x14ac:dyDescent="0.3">
      <c r="A168" s="19"/>
      <c r="B168" s="12" t="s">
        <v>245</v>
      </c>
      <c r="C168" s="45">
        <f>SUM(C157:C167)</f>
        <v>0</v>
      </c>
      <c r="D168" s="45">
        <f t="shared" ref="D168:N168" si="20">SUM(D157:D167)</f>
        <v>0</v>
      </c>
      <c r="E168" s="45">
        <f t="shared" si="20"/>
        <v>0</v>
      </c>
      <c r="F168" s="45">
        <f t="shared" ref="F168" si="21">SUM(F157:F167)</f>
        <v>0</v>
      </c>
      <c r="G168" s="45">
        <f t="shared" si="20"/>
        <v>0</v>
      </c>
      <c r="H168" s="45">
        <f t="shared" ref="H168:I168" si="22">SUM(H157:H167)</f>
        <v>0</v>
      </c>
      <c r="I168" s="45">
        <f t="shared" si="22"/>
        <v>0</v>
      </c>
      <c r="J168" s="45">
        <f t="shared" ref="J168" si="23">SUM(J157:J167)</f>
        <v>0</v>
      </c>
      <c r="K168" s="45">
        <f t="shared" si="20"/>
        <v>5301052.3100429019</v>
      </c>
      <c r="L168" s="45">
        <f t="shared" si="20"/>
        <v>0</v>
      </c>
      <c r="M168" s="45">
        <f t="shared" si="20"/>
        <v>263582.62050922093</v>
      </c>
      <c r="N168" s="45">
        <f t="shared" si="20"/>
        <v>5564634.9305521231</v>
      </c>
      <c r="O168" s="33">
        <v>0</v>
      </c>
      <c r="P168" s="33"/>
    </row>
    <row r="169" spans="1:16" x14ac:dyDescent="0.3">
      <c r="A169" s="19" t="s">
        <v>336</v>
      </c>
      <c r="B169" s="20" t="s">
        <v>273</v>
      </c>
      <c r="C169" s="45">
        <f t="shared" ref="C169:N169" si="24">+C155+C168+C145</f>
        <v>21717938.354907151</v>
      </c>
      <c r="D169" s="45">
        <f t="shared" si="24"/>
        <v>1386483.9753283965</v>
      </c>
      <c r="E169" s="45">
        <f t="shared" si="24"/>
        <v>11394492.161048889</v>
      </c>
      <c r="F169" s="45">
        <f t="shared" si="24"/>
        <v>8936962.218529867</v>
      </c>
      <c r="G169" s="45">
        <f t="shared" si="24"/>
        <v>2163192.7638101252</v>
      </c>
      <c r="H169" s="45">
        <f t="shared" si="24"/>
        <v>952227.39489059174</v>
      </c>
      <c r="I169" s="45">
        <f t="shared" si="24"/>
        <v>472642.53350606875</v>
      </c>
      <c r="J169" s="45">
        <f t="shared" si="24"/>
        <v>738322.83541346481</v>
      </c>
      <c r="K169" s="45">
        <f t="shared" si="24"/>
        <v>5393870.6761394395</v>
      </c>
      <c r="L169" s="45">
        <f t="shared" si="24"/>
        <v>7582067.7160047824</v>
      </c>
      <c r="M169" s="45">
        <f t="shared" si="24"/>
        <v>264364.64363041864</v>
      </c>
      <c r="N169" s="45">
        <f t="shared" si="24"/>
        <v>37121434.154491909</v>
      </c>
      <c r="O169" s="33">
        <v>0</v>
      </c>
      <c r="P169" s="33"/>
    </row>
    <row r="170" spans="1:16" x14ac:dyDescent="0.3">
      <c r="A170" t="s">
        <v>276</v>
      </c>
    </row>
    <row r="171" spans="1:16" x14ac:dyDescent="0.3">
      <c r="A171" s="28"/>
      <c r="C171" s="27"/>
      <c r="D171" s="27"/>
      <c r="E171" s="27"/>
      <c r="F171" s="27"/>
      <c r="G171" s="27"/>
      <c r="H171" s="27"/>
      <c r="I171" s="27"/>
      <c r="J171" s="27"/>
      <c r="N171" s="27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6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6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61" priority="7" stopIfTrue="1" operator="lessThan">
      <formula>0</formula>
    </cfRule>
  </conditionalFormatting>
  <conditionalFormatting sqref="E147:E154">
    <cfRule type="cellIs" dxfId="60" priority="8" stopIfTrue="1" operator="lessThan">
      <formula>0</formula>
    </cfRule>
  </conditionalFormatting>
  <conditionalFormatting sqref="F157:F167">
    <cfRule type="cellIs" dxfId="59" priority="5" stopIfTrue="1" operator="lessThan">
      <formula>0</formula>
    </cfRule>
  </conditionalFormatting>
  <conditionalFormatting sqref="F147:F154">
    <cfRule type="cellIs" dxfId="58" priority="6" stopIfTrue="1" operator="lessThan">
      <formula>0</formula>
    </cfRule>
  </conditionalFormatting>
  <conditionalFormatting sqref="I157:I167">
    <cfRule type="cellIs" dxfId="57" priority="3" stopIfTrue="1" operator="lessThan">
      <formula>0</formula>
    </cfRule>
  </conditionalFormatting>
  <conditionalFormatting sqref="I147:I154">
    <cfRule type="cellIs" dxfId="56" priority="4" stopIfTrue="1" operator="lessThan">
      <formula>0</formula>
    </cfRule>
  </conditionalFormatting>
  <conditionalFormatting sqref="J157:J167">
    <cfRule type="cellIs" dxfId="55" priority="1" stopIfTrue="1" operator="lessThan">
      <formula>0</formula>
    </cfRule>
  </conditionalFormatting>
  <conditionalFormatting sqref="J147:J154">
    <cfRule type="cellIs" dxfId="54" priority="2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4" tint="0.79998168889431442"/>
  </sheetPr>
  <dimension ref="A2:P177"/>
  <sheetViews>
    <sheetView showGridLines="0" zoomScale="70" zoomScaleNormal="70" workbookViewId="0">
      <pane xSplit="2" ySplit="10" topLeftCell="C164" activePane="bottomRight" state="frozen"/>
      <selection pane="topRight" activeCell="C1" sqref="C1"/>
      <selection pane="bottomLeft" activeCell="A11" sqref="A11"/>
      <selection pane="bottomRight" activeCell="B5" sqref="B5:N5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6" max="16" width="12.6640625" bestFit="1" customWidth="1"/>
  </cols>
  <sheetData>
    <row r="2" spans="1:16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6" ht="18" x14ac:dyDescent="0.35">
      <c r="B3" s="109" t="s">
        <v>255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6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6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8" t="s">
        <v>256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456.09959213907274</v>
      </c>
      <c r="D11" s="36">
        <v>0</v>
      </c>
      <c r="E11" s="37">
        <v>456.09959213907274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3497.2605559393332</v>
      </c>
      <c r="M11" s="35">
        <v>0</v>
      </c>
      <c r="N11" s="38">
        <f t="shared" ref="N11:N39" si="0">+C11+G11+K11+L11+M11</f>
        <v>3953.3601480784059</v>
      </c>
      <c r="O11" s="33">
        <v>0</v>
      </c>
      <c r="P11" s="33"/>
    </row>
    <row r="12" spans="1:16" x14ac:dyDescent="0.3">
      <c r="A12" s="9" t="s">
        <v>22</v>
      </c>
      <c r="B12" s="10" t="s">
        <v>23</v>
      </c>
      <c r="C12" s="35">
        <v>57.267026744104335</v>
      </c>
      <c r="D12" s="36">
        <v>0</v>
      </c>
      <c r="E12" s="37">
        <v>57.267026744104335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431.94836419310138</v>
      </c>
      <c r="M12" s="35">
        <v>0</v>
      </c>
      <c r="N12" s="38">
        <f t="shared" si="0"/>
        <v>489.21539093720571</v>
      </c>
      <c r="O12" s="33">
        <v>0</v>
      </c>
      <c r="P12" s="33"/>
    </row>
    <row r="13" spans="1:16" x14ac:dyDescent="0.3">
      <c r="A13" s="9" t="s">
        <v>24</v>
      </c>
      <c r="B13" s="10" t="s">
        <v>25</v>
      </c>
      <c r="C13" s="35">
        <v>1487.4750055091813</v>
      </c>
      <c r="D13" s="36">
        <v>0</v>
      </c>
      <c r="E13" s="37">
        <v>1487.4750055091813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844.1525345936933</v>
      </c>
      <c r="M13" s="35">
        <v>0</v>
      </c>
      <c r="N13" s="38">
        <f t="shared" si="0"/>
        <v>2331.6275401028747</v>
      </c>
      <c r="O13" s="33">
        <v>0</v>
      </c>
      <c r="P13" s="33"/>
    </row>
    <row r="14" spans="1:16" x14ac:dyDescent="0.3">
      <c r="A14" s="9" t="s">
        <v>26</v>
      </c>
      <c r="B14" s="10" t="s">
        <v>27</v>
      </c>
      <c r="C14" s="35">
        <v>1367.5689570284858</v>
      </c>
      <c r="D14" s="36">
        <v>0</v>
      </c>
      <c r="E14" s="37">
        <v>1367.5689570284858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1812.5797713440554</v>
      </c>
      <c r="M14" s="35">
        <v>0</v>
      </c>
      <c r="N14" s="38">
        <f t="shared" si="0"/>
        <v>3180.148728372541</v>
      </c>
      <c r="O14" s="33">
        <v>0</v>
      </c>
      <c r="P14" s="33"/>
    </row>
    <row r="15" spans="1:16" x14ac:dyDescent="0.3">
      <c r="A15" s="9" t="s">
        <v>28</v>
      </c>
      <c r="B15" s="10" t="s">
        <v>30</v>
      </c>
      <c r="C15" s="35">
        <v>4067.2902454344394</v>
      </c>
      <c r="D15" s="36">
        <v>0</v>
      </c>
      <c r="E15" s="37">
        <v>2362.9392783144626</v>
      </c>
      <c r="F15" s="36">
        <v>1704.3509671199768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35.989055893382805</v>
      </c>
      <c r="M15" s="35">
        <v>0</v>
      </c>
      <c r="N15" s="38">
        <f t="shared" si="0"/>
        <v>4103.2793013278224</v>
      </c>
      <c r="O15" s="33">
        <v>0</v>
      </c>
      <c r="P15" s="33"/>
    </row>
    <row r="16" spans="1:16" x14ac:dyDescent="0.3">
      <c r="A16" s="9" t="s">
        <v>29</v>
      </c>
      <c r="B16" s="10" t="s">
        <v>32</v>
      </c>
      <c r="C16" s="35">
        <v>684.25902102448958</v>
      </c>
      <c r="D16" s="36">
        <v>0</v>
      </c>
      <c r="E16" s="37">
        <v>684.25902102448958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3663.8890383938901</v>
      </c>
      <c r="M16" s="35">
        <v>0</v>
      </c>
      <c r="N16" s="38">
        <f t="shared" si="0"/>
        <v>4348.1480594183795</v>
      </c>
      <c r="O16" s="33">
        <v>0</v>
      </c>
      <c r="P16" s="33"/>
    </row>
    <row r="17" spans="1:16" x14ac:dyDescent="0.3">
      <c r="A17" s="9" t="s">
        <v>31</v>
      </c>
      <c r="B17" s="10" t="s">
        <v>34</v>
      </c>
      <c r="C17" s="35">
        <v>4131.2700479774949</v>
      </c>
      <c r="D17" s="36">
        <v>0</v>
      </c>
      <c r="E17" s="37">
        <v>4131.2700479774949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533.37692222695352</v>
      </c>
      <c r="M17" s="35">
        <v>0</v>
      </c>
      <c r="N17" s="38">
        <f t="shared" si="0"/>
        <v>4664.6469702044487</v>
      </c>
      <c r="O17" s="33">
        <v>0</v>
      </c>
      <c r="P17" s="33"/>
    </row>
    <row r="18" spans="1:16" x14ac:dyDescent="0.3">
      <c r="A18" s="9" t="s">
        <v>33</v>
      </c>
      <c r="B18" s="10" t="s">
        <v>36</v>
      </c>
      <c r="C18" s="35">
        <v>641.89246075259473</v>
      </c>
      <c r="D18" s="36">
        <v>0</v>
      </c>
      <c r="E18" s="37">
        <v>641.89246075259473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6050.0086512488442</v>
      </c>
      <c r="M18" s="35">
        <v>0</v>
      </c>
      <c r="N18" s="38">
        <f t="shared" si="0"/>
        <v>6691.9011120014393</v>
      </c>
      <c r="O18" s="33">
        <v>0</v>
      </c>
      <c r="P18" s="33"/>
    </row>
    <row r="19" spans="1:16" x14ac:dyDescent="0.3">
      <c r="A19" s="9" t="s">
        <v>35</v>
      </c>
      <c r="B19" s="10" t="s">
        <v>277</v>
      </c>
      <c r="C19" s="35">
        <v>2642.6288866738273</v>
      </c>
      <c r="D19" s="36">
        <v>0</v>
      </c>
      <c r="E19" s="37">
        <v>2642.6288866738273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14119.558874417045</v>
      </c>
      <c r="M19" s="35">
        <v>0</v>
      </c>
      <c r="N19" s="38">
        <f t="shared" si="0"/>
        <v>16762.187761090874</v>
      </c>
      <c r="O19" s="33">
        <v>0</v>
      </c>
      <c r="P19" s="33"/>
    </row>
    <row r="20" spans="1:16" x14ac:dyDescent="0.3">
      <c r="A20" s="9" t="s">
        <v>37</v>
      </c>
      <c r="B20" s="10" t="s">
        <v>278</v>
      </c>
      <c r="C20" s="35">
        <v>3759.5911525475503</v>
      </c>
      <c r="D20" s="36">
        <v>0</v>
      </c>
      <c r="E20" s="37">
        <v>3759.5911525475503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8254.0226846469086</v>
      </c>
      <c r="M20" s="35">
        <v>0</v>
      </c>
      <c r="N20" s="38">
        <f t="shared" si="0"/>
        <v>12013.613837194458</v>
      </c>
      <c r="O20" s="33">
        <v>0</v>
      </c>
      <c r="P20" s="33"/>
    </row>
    <row r="21" spans="1:16" x14ac:dyDescent="0.3">
      <c r="A21" s="9" t="s">
        <v>38</v>
      </c>
      <c r="B21" s="10" t="s">
        <v>39</v>
      </c>
      <c r="C21" s="35">
        <v>6879.0577334497502</v>
      </c>
      <c r="D21" s="36">
        <v>0</v>
      </c>
      <c r="E21" s="37">
        <v>6879.0577334497502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1548.8141362472857</v>
      </c>
      <c r="M21" s="35">
        <v>0</v>
      </c>
      <c r="N21" s="38">
        <f t="shared" si="0"/>
        <v>8427.8718696970354</v>
      </c>
      <c r="O21" s="33">
        <v>0</v>
      </c>
      <c r="P21" s="33"/>
    </row>
    <row r="22" spans="1:16" x14ac:dyDescent="0.3">
      <c r="A22" s="9" t="s">
        <v>40</v>
      </c>
      <c r="B22" s="10" t="s">
        <v>41</v>
      </c>
      <c r="C22" s="35">
        <v>10822.415531762963</v>
      </c>
      <c r="D22" s="36">
        <v>0</v>
      </c>
      <c r="E22" s="37">
        <v>9236.9762052906881</v>
      </c>
      <c r="F22" s="36">
        <v>1585.4393264722739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2454.7236710541142</v>
      </c>
      <c r="M22" s="35">
        <v>0</v>
      </c>
      <c r="N22" s="38">
        <f t="shared" si="0"/>
        <v>13277.139202817078</v>
      </c>
      <c r="O22" s="33">
        <v>0</v>
      </c>
      <c r="P22" s="33"/>
    </row>
    <row r="23" spans="1:16" x14ac:dyDescent="0.3">
      <c r="A23" s="9" t="s">
        <v>42</v>
      </c>
      <c r="B23" s="10" t="s">
        <v>43</v>
      </c>
      <c r="C23" s="35">
        <v>9086.9326537737779</v>
      </c>
      <c r="D23" s="36">
        <v>0</v>
      </c>
      <c r="E23" s="37">
        <v>7125.1224531436164</v>
      </c>
      <c r="F23" s="36">
        <v>1961.8102006301619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3202.9732021575278</v>
      </c>
      <c r="M23" s="35">
        <v>0</v>
      </c>
      <c r="N23" s="38">
        <f t="shared" si="0"/>
        <v>12289.905855931305</v>
      </c>
      <c r="O23" s="33">
        <v>0</v>
      </c>
      <c r="P23" s="33"/>
    </row>
    <row r="24" spans="1:16" x14ac:dyDescent="0.3">
      <c r="A24" s="9" t="s">
        <v>44</v>
      </c>
      <c r="B24" s="10" t="s">
        <v>45</v>
      </c>
      <c r="C24" s="35">
        <v>192035.18053609051</v>
      </c>
      <c r="D24" s="36">
        <v>0</v>
      </c>
      <c r="E24" s="37">
        <v>96246.847290528953</v>
      </c>
      <c r="F24" s="36">
        <v>95788.333245561575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2501.4010340646419</v>
      </c>
      <c r="M24" s="35">
        <v>0</v>
      </c>
      <c r="N24" s="38">
        <f t="shared" si="0"/>
        <v>194536.58157015516</v>
      </c>
      <c r="O24" s="33">
        <v>0</v>
      </c>
      <c r="P24" s="33"/>
    </row>
    <row r="25" spans="1:16" x14ac:dyDescent="0.3">
      <c r="A25" s="9" t="s">
        <v>46</v>
      </c>
      <c r="B25" s="10" t="s">
        <v>47</v>
      </c>
      <c r="C25" s="35">
        <v>334.29988566183829</v>
      </c>
      <c r="D25" s="36">
        <v>0</v>
      </c>
      <c r="E25" s="37">
        <v>334.29988566183829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9086.0904995444107</v>
      </c>
      <c r="M25" s="35">
        <v>0</v>
      </c>
      <c r="N25" s="38">
        <f t="shared" si="0"/>
        <v>9420.3903852062485</v>
      </c>
      <c r="O25" s="33">
        <v>0</v>
      </c>
      <c r="P25" s="33"/>
    </row>
    <row r="26" spans="1:16" x14ac:dyDescent="0.3">
      <c r="A26" s="9" t="s">
        <v>48</v>
      </c>
      <c r="B26" s="10" t="s">
        <v>49</v>
      </c>
      <c r="C26" s="35">
        <v>157885.53278186705</v>
      </c>
      <c r="D26" s="36">
        <v>0</v>
      </c>
      <c r="E26" s="37">
        <v>85537.20498487915</v>
      </c>
      <c r="F26" s="36">
        <v>72348.327796987898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10588.277677332748</v>
      </c>
      <c r="M26" s="35">
        <v>0</v>
      </c>
      <c r="N26" s="38">
        <f t="shared" si="0"/>
        <v>168473.8104591998</v>
      </c>
      <c r="O26" s="33">
        <v>0</v>
      </c>
      <c r="P26" s="33"/>
    </row>
    <row r="27" spans="1:16" x14ac:dyDescent="0.3">
      <c r="A27" s="9" t="s">
        <v>50</v>
      </c>
      <c r="B27" s="10" t="s">
        <v>51</v>
      </c>
      <c r="C27" s="35">
        <v>14038.945822651578</v>
      </c>
      <c r="D27" s="36">
        <v>0</v>
      </c>
      <c r="E27" s="37">
        <v>14038.945822651578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7485.4746126998234</v>
      </c>
      <c r="M27" s="35">
        <v>0</v>
      </c>
      <c r="N27" s="38">
        <f t="shared" si="0"/>
        <v>21524.4204353514</v>
      </c>
      <c r="O27" s="33">
        <v>0</v>
      </c>
      <c r="P27" s="33"/>
    </row>
    <row r="28" spans="1:16" x14ac:dyDescent="0.3">
      <c r="A28" s="9" t="s">
        <v>52</v>
      </c>
      <c r="B28" s="10" t="s">
        <v>53</v>
      </c>
      <c r="C28" s="35">
        <v>10493.018973473734</v>
      </c>
      <c r="D28" s="36">
        <v>0</v>
      </c>
      <c r="E28" s="37">
        <v>10493.018973473734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20728.016549838117</v>
      </c>
      <c r="M28" s="35">
        <v>0</v>
      </c>
      <c r="N28" s="38">
        <f t="shared" si="0"/>
        <v>31221.035523311853</v>
      </c>
      <c r="O28" s="33">
        <v>0</v>
      </c>
      <c r="P28" s="33"/>
    </row>
    <row r="29" spans="1:16" x14ac:dyDescent="0.3">
      <c r="A29" s="9" t="s">
        <v>54</v>
      </c>
      <c r="B29" s="10" t="s">
        <v>55</v>
      </c>
      <c r="C29" s="35">
        <v>11955.693899434169</v>
      </c>
      <c r="D29" s="36">
        <v>0</v>
      </c>
      <c r="E29" s="37">
        <v>11259.708693344961</v>
      </c>
      <c r="F29" s="36">
        <v>695.98520608920728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5751.17239069067</v>
      </c>
      <c r="M29" s="35">
        <v>0</v>
      </c>
      <c r="N29" s="38">
        <f t="shared" si="0"/>
        <v>17706.866290124839</v>
      </c>
      <c r="O29" s="33">
        <v>0</v>
      </c>
      <c r="P29" s="33"/>
    </row>
    <row r="30" spans="1:16" x14ac:dyDescent="0.3">
      <c r="A30" s="9" t="s">
        <v>56</v>
      </c>
      <c r="B30" s="10" t="s">
        <v>57</v>
      </c>
      <c r="C30" s="35">
        <v>773.4553611775973</v>
      </c>
      <c r="D30" s="36">
        <v>0</v>
      </c>
      <c r="E30" s="37">
        <v>773.4553611775973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3939.0819102218247</v>
      </c>
      <c r="M30" s="35">
        <v>0</v>
      </c>
      <c r="N30" s="38">
        <f t="shared" si="0"/>
        <v>4712.537271399422</v>
      </c>
      <c r="O30" s="33">
        <v>0</v>
      </c>
      <c r="P30" s="33"/>
    </row>
    <row r="31" spans="1:16" x14ac:dyDescent="0.3">
      <c r="A31" s="9" t="s">
        <v>58</v>
      </c>
      <c r="B31" s="10" t="s">
        <v>59</v>
      </c>
      <c r="C31" s="35">
        <v>10536.550276143184</v>
      </c>
      <c r="D31" s="36">
        <v>0</v>
      </c>
      <c r="E31" s="37">
        <v>7090.1652671204411</v>
      </c>
      <c r="F31" s="36">
        <v>3446.3850090227425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5588.5275238467284</v>
      </c>
      <c r="M31" s="35">
        <v>0</v>
      </c>
      <c r="N31" s="38">
        <f t="shared" si="0"/>
        <v>16125.077799989911</v>
      </c>
      <c r="O31" s="33">
        <v>0</v>
      </c>
      <c r="P31" s="33"/>
    </row>
    <row r="32" spans="1:16" x14ac:dyDescent="0.3">
      <c r="A32" s="9" t="s">
        <v>60</v>
      </c>
      <c r="B32" s="10" t="s">
        <v>61</v>
      </c>
      <c r="C32" s="35">
        <v>52192.282814908976</v>
      </c>
      <c r="D32" s="36">
        <v>0</v>
      </c>
      <c r="E32" s="37">
        <v>52192.282814908976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42211.549057284785</v>
      </c>
      <c r="M32" s="35">
        <v>0</v>
      </c>
      <c r="N32" s="38">
        <f t="shared" si="0"/>
        <v>94403.831872193754</v>
      </c>
      <c r="O32" s="33">
        <v>0</v>
      </c>
      <c r="P32" s="33"/>
    </row>
    <row r="33" spans="1:16" x14ac:dyDescent="0.3">
      <c r="A33" s="9" t="s">
        <v>62</v>
      </c>
      <c r="B33" s="10" t="s">
        <v>63</v>
      </c>
      <c r="C33" s="35">
        <v>2223.2200228435709</v>
      </c>
      <c r="D33" s="36">
        <v>0</v>
      </c>
      <c r="E33" s="37">
        <v>2223.2200228435709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910.8645972206748</v>
      </c>
      <c r="M33" s="35">
        <v>0</v>
      </c>
      <c r="N33" s="38">
        <f t="shared" si="0"/>
        <v>3134.0846200642454</v>
      </c>
      <c r="O33" s="33">
        <v>0</v>
      </c>
      <c r="P33" s="33"/>
    </row>
    <row r="34" spans="1:16" x14ac:dyDescent="0.3">
      <c r="A34" s="9" t="s">
        <v>64</v>
      </c>
      <c r="B34" s="10" t="s">
        <v>65</v>
      </c>
      <c r="C34" s="35">
        <v>15489.717381951883</v>
      </c>
      <c r="D34" s="36">
        <v>0</v>
      </c>
      <c r="E34" s="37">
        <v>15489.717381951883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2320.2852912561525</v>
      </c>
      <c r="M34" s="35">
        <v>0</v>
      </c>
      <c r="N34" s="38">
        <f t="shared" si="0"/>
        <v>17810.002673208037</v>
      </c>
      <c r="O34" s="33">
        <v>0</v>
      </c>
      <c r="P34" s="33"/>
    </row>
    <row r="35" spans="1:16" x14ac:dyDescent="0.3">
      <c r="A35" s="9" t="s">
        <v>66</v>
      </c>
      <c r="B35" s="10" t="s">
        <v>67</v>
      </c>
      <c r="C35" s="35">
        <v>1181.0455612660671</v>
      </c>
      <c r="D35" s="36">
        <v>0</v>
      </c>
      <c r="E35" s="37">
        <v>1181.0455612660671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4387.9808505479577</v>
      </c>
      <c r="M35" s="35">
        <v>0</v>
      </c>
      <c r="N35" s="38">
        <f t="shared" si="0"/>
        <v>5569.0264118140249</v>
      </c>
      <c r="O35" s="33">
        <v>0</v>
      </c>
      <c r="P35" s="33"/>
    </row>
    <row r="36" spans="1:16" ht="28.8" x14ac:dyDescent="0.3">
      <c r="A36" s="9" t="s">
        <v>68</v>
      </c>
      <c r="B36" s="10" t="s">
        <v>69</v>
      </c>
      <c r="C36" s="35">
        <v>30627.321006173428</v>
      </c>
      <c r="D36" s="36">
        <v>0</v>
      </c>
      <c r="E36" s="37">
        <v>30627.321006173428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30627.321006173428</v>
      </c>
      <c r="O36" s="33">
        <v>0</v>
      </c>
      <c r="P36" s="33"/>
    </row>
    <row r="37" spans="1:16" x14ac:dyDescent="0.3">
      <c r="A37" s="9" t="s">
        <v>70</v>
      </c>
      <c r="B37" s="10" t="s">
        <v>71</v>
      </c>
      <c r="C37" s="35">
        <v>2581.6951870797511</v>
      </c>
      <c r="D37" s="36">
        <v>0</v>
      </c>
      <c r="E37" s="37">
        <v>2581.6951870797511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2107.4661792270235</v>
      </c>
      <c r="M37" s="35">
        <v>0</v>
      </c>
      <c r="N37" s="38">
        <f t="shared" si="0"/>
        <v>4689.1613663067747</v>
      </c>
      <c r="O37" s="33">
        <v>0</v>
      </c>
      <c r="P37" s="33"/>
    </row>
    <row r="38" spans="1:16" x14ac:dyDescent="0.3">
      <c r="A38" s="9" t="s">
        <v>72</v>
      </c>
      <c r="B38" s="10" t="s">
        <v>73</v>
      </c>
      <c r="C38" s="35">
        <v>444.70954291999448</v>
      </c>
      <c r="D38" s="36">
        <v>0</v>
      </c>
      <c r="E38" s="37">
        <v>444.70954291999448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444.70954291999448</v>
      </c>
      <c r="O38" s="33">
        <v>0</v>
      </c>
      <c r="P38" s="33"/>
    </row>
    <row r="39" spans="1:16" x14ac:dyDescent="0.3">
      <c r="A39" s="9" t="s">
        <v>74</v>
      </c>
      <c r="B39" s="10" t="s">
        <v>75</v>
      </c>
      <c r="C39" s="35">
        <v>1631.4413110712846</v>
      </c>
      <c r="D39" s="36">
        <v>0</v>
      </c>
      <c r="E39" s="37">
        <v>1631.4413110712846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18.940818921799359</v>
      </c>
      <c r="M39" s="35">
        <v>0</v>
      </c>
      <c r="N39" s="38">
        <f t="shared" si="0"/>
        <v>1650.3821299930839</v>
      </c>
      <c r="O39" s="33">
        <v>0</v>
      </c>
      <c r="P39" s="33"/>
    </row>
    <row r="40" spans="1:16" x14ac:dyDescent="0.3">
      <c r="A40" s="9" t="s">
        <v>76</v>
      </c>
      <c r="B40" s="10" t="s">
        <v>77</v>
      </c>
      <c r="C40" s="35">
        <v>8689.0708731395844</v>
      </c>
      <c r="D40" s="36">
        <v>0</v>
      </c>
      <c r="E40" s="37">
        <v>8451.7160558438518</v>
      </c>
      <c r="F40" s="36">
        <v>237.35481729573229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9559.2187984463344</v>
      </c>
      <c r="M40" s="35">
        <v>0</v>
      </c>
      <c r="N40" s="38">
        <f t="shared" ref="N40:N42" si="1">+C40+G40+K40+L40+M40</f>
        <v>18248.289671585917</v>
      </c>
      <c r="O40" s="33">
        <v>0</v>
      </c>
      <c r="P40" s="33"/>
    </row>
    <row r="41" spans="1:16" x14ac:dyDescent="0.3">
      <c r="A41" s="9" t="s">
        <v>78</v>
      </c>
      <c r="B41" s="10" t="s">
        <v>79</v>
      </c>
      <c r="C41" s="35">
        <v>118.2090257868596</v>
      </c>
      <c r="D41" s="36">
        <v>0</v>
      </c>
      <c r="E41" s="37">
        <v>118.2090257868596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33.933323175521821</v>
      </c>
      <c r="M41" s="35">
        <v>0</v>
      </c>
      <c r="N41" s="38">
        <f t="shared" si="1"/>
        <v>152.14234896238142</v>
      </c>
      <c r="O41" s="33">
        <v>0</v>
      </c>
      <c r="P41" s="33"/>
    </row>
    <row r="42" spans="1:16" x14ac:dyDescent="0.3">
      <c r="A42" s="9" t="s">
        <v>80</v>
      </c>
      <c r="B42" s="10" t="s">
        <v>81</v>
      </c>
      <c r="C42" s="35">
        <v>911.31721862126096</v>
      </c>
      <c r="D42" s="36">
        <v>0</v>
      </c>
      <c r="E42" s="37">
        <v>406.26458935070701</v>
      </c>
      <c r="F42" s="36">
        <v>505.05262927055401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1"/>
        <v>911.31721862126096</v>
      </c>
      <c r="O42" s="33">
        <v>0</v>
      </c>
      <c r="P42" s="33"/>
    </row>
    <row r="43" spans="1:16" ht="43.2" x14ac:dyDescent="0.3">
      <c r="A43" s="9" t="s">
        <v>347</v>
      </c>
      <c r="B43" s="10" t="s">
        <v>348</v>
      </c>
      <c r="C43" s="35">
        <v>124481.09727757236</v>
      </c>
      <c r="D43" s="36">
        <v>0</v>
      </c>
      <c r="E43" s="37">
        <v>30199.018851353198</v>
      </c>
      <c r="F43" s="36">
        <v>94282.078426219174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5587.5729000000001</v>
      </c>
      <c r="M43" s="35">
        <v>0</v>
      </c>
      <c r="N43" s="38">
        <f>(+C43+G43+K43+L43+M43)</f>
        <v>130068.67017757236</v>
      </c>
      <c r="O43" s="33">
        <v>0</v>
      </c>
      <c r="P43" s="33"/>
    </row>
    <row r="44" spans="1:16" ht="28.8" x14ac:dyDescent="0.3">
      <c r="A44" s="9" t="s">
        <v>82</v>
      </c>
      <c r="B44" s="10" t="s">
        <v>83</v>
      </c>
      <c r="C44" s="35">
        <v>21569.696201259823</v>
      </c>
      <c r="D44" s="36">
        <v>0</v>
      </c>
      <c r="E44" s="37">
        <v>18048.184500949825</v>
      </c>
      <c r="F44" s="36">
        <v>3521.5117003100004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ref="N44:N53" si="2">+C44+G44+K44+L44+M44</f>
        <v>21569.696201259823</v>
      </c>
      <c r="O44" s="33">
        <v>0</v>
      </c>
      <c r="P44" s="33"/>
    </row>
    <row r="45" spans="1:16" x14ac:dyDescent="0.3">
      <c r="A45" s="9" t="s">
        <v>84</v>
      </c>
      <c r="B45" s="10" t="s">
        <v>85</v>
      </c>
      <c r="C45" s="35">
        <v>73682.140175836947</v>
      </c>
      <c r="D45" s="36">
        <v>0</v>
      </c>
      <c r="E45" s="37">
        <v>43433.104263178167</v>
      </c>
      <c r="F45" s="36">
        <v>30249.035912658783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10204.404500000001</v>
      </c>
      <c r="M45" s="35">
        <v>0</v>
      </c>
      <c r="N45" s="38">
        <f t="shared" si="2"/>
        <v>83886.544675836951</v>
      </c>
      <c r="O45" s="33">
        <v>0</v>
      </c>
      <c r="P45" s="33"/>
    </row>
    <row r="46" spans="1:16" x14ac:dyDescent="0.3">
      <c r="A46" s="9" t="s">
        <v>86</v>
      </c>
      <c r="B46" s="10" t="s">
        <v>87</v>
      </c>
      <c r="C46" s="35">
        <v>23215.997762276711</v>
      </c>
      <c r="D46" s="36">
        <v>0</v>
      </c>
      <c r="E46" s="37">
        <v>8933.3945952273971</v>
      </c>
      <c r="F46" s="36">
        <v>14282.603167049316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242.4203</v>
      </c>
      <c r="M46" s="35">
        <v>0</v>
      </c>
      <c r="N46" s="38">
        <f t="shared" ref="N46:N48" si="3">+C46+G46+K46+L46+M46</f>
        <v>23458.418062276713</v>
      </c>
      <c r="O46" s="33">
        <v>0</v>
      </c>
      <c r="P46" s="33"/>
    </row>
    <row r="47" spans="1:16" x14ac:dyDescent="0.3">
      <c r="A47" s="9" t="s">
        <v>88</v>
      </c>
      <c r="B47" s="10" t="s">
        <v>89</v>
      </c>
      <c r="C47" s="35">
        <v>92655.448949612837</v>
      </c>
      <c r="D47" s="36">
        <v>0</v>
      </c>
      <c r="E47" s="37">
        <v>83578.632034954004</v>
      </c>
      <c r="F47" s="36">
        <v>9076.8169146588334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1213.6965999999998</v>
      </c>
      <c r="M47" s="35">
        <v>0</v>
      </c>
      <c r="N47" s="38">
        <f t="shared" si="3"/>
        <v>93869.145549612833</v>
      </c>
      <c r="O47" s="33">
        <v>0</v>
      </c>
      <c r="P47" s="33"/>
    </row>
    <row r="48" spans="1:16" x14ac:dyDescent="0.3">
      <c r="A48" s="9" t="s">
        <v>90</v>
      </c>
      <c r="B48" s="34" t="s">
        <v>91</v>
      </c>
      <c r="C48" s="35">
        <v>10123.97811996919</v>
      </c>
      <c r="D48" s="36">
        <v>0</v>
      </c>
      <c r="E48" s="37">
        <v>7097.815854611018</v>
      </c>
      <c r="F48" s="36">
        <v>3026.1622653581708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3"/>
        <v>10123.97811996919</v>
      </c>
      <c r="O48" s="33">
        <v>0</v>
      </c>
      <c r="P48" s="33"/>
    </row>
    <row r="49" spans="1:16" ht="43.2" x14ac:dyDescent="0.3">
      <c r="A49" s="9" t="s">
        <v>357</v>
      </c>
      <c r="B49" s="10" t="s">
        <v>358</v>
      </c>
      <c r="C49" s="35">
        <v>35414.68738413199</v>
      </c>
      <c r="D49" s="36">
        <v>0</v>
      </c>
      <c r="E49" s="37">
        <v>13016.607231508799</v>
      </c>
      <c r="F49" s="36">
        <v>22398.080152623195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ref="N49" si="4">+C49+G49+K49+L49+M49</f>
        <v>35414.68738413199</v>
      </c>
      <c r="O49" s="33">
        <v>0</v>
      </c>
      <c r="P49" s="33"/>
    </row>
    <row r="50" spans="1:16" x14ac:dyDescent="0.3">
      <c r="A50" s="9" t="s">
        <v>92</v>
      </c>
      <c r="B50" s="10" t="s">
        <v>93</v>
      </c>
      <c r="C50" s="35">
        <v>82974.571554325797</v>
      </c>
      <c r="D50" s="36">
        <v>0</v>
      </c>
      <c r="E50" s="37">
        <v>44834.334850810323</v>
      </c>
      <c r="F50" s="36">
        <v>38140.236703515475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3308.4901</v>
      </c>
      <c r="M50" s="35">
        <v>0</v>
      </c>
      <c r="N50" s="38">
        <f t="shared" si="2"/>
        <v>86283.061654325793</v>
      </c>
      <c r="O50" s="33">
        <v>0</v>
      </c>
      <c r="P50" s="33"/>
    </row>
    <row r="51" spans="1:16" x14ac:dyDescent="0.3">
      <c r="A51" s="9" t="s">
        <v>94</v>
      </c>
      <c r="B51" s="10" t="s">
        <v>95</v>
      </c>
      <c r="C51" s="35">
        <v>40612.644331789896</v>
      </c>
      <c r="D51" s="36">
        <v>0</v>
      </c>
      <c r="E51" s="37">
        <v>29565.276674393404</v>
      </c>
      <c r="F51" s="36">
        <v>11047.367657396488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ref="N51:N52" si="5">+C51+G51+K51+L51+M51</f>
        <v>40612.644331789896</v>
      </c>
      <c r="O51" s="33">
        <v>0</v>
      </c>
      <c r="P51" s="33"/>
    </row>
    <row r="52" spans="1:16" x14ac:dyDescent="0.3">
      <c r="A52" s="9" t="s">
        <v>96</v>
      </c>
      <c r="B52" s="10" t="s">
        <v>97</v>
      </c>
      <c r="C52" s="35">
        <v>6647.0024862270948</v>
      </c>
      <c r="D52" s="36">
        <v>0</v>
      </c>
      <c r="E52" s="37">
        <v>2834.1090323219673</v>
      </c>
      <c r="F52" s="36">
        <v>3812.8934539051279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320.90768667674581</v>
      </c>
      <c r="M52" s="35">
        <v>0</v>
      </c>
      <c r="N52" s="38">
        <f t="shared" si="5"/>
        <v>6967.9101729038402</v>
      </c>
      <c r="O52" s="33">
        <v>0</v>
      </c>
      <c r="P52" s="33"/>
    </row>
    <row r="53" spans="1:16" x14ac:dyDescent="0.3">
      <c r="A53" s="9" t="s">
        <v>98</v>
      </c>
      <c r="B53" s="10" t="s">
        <v>99</v>
      </c>
      <c r="C53" s="35">
        <v>13565.959241774835</v>
      </c>
      <c r="D53" s="36">
        <v>0</v>
      </c>
      <c r="E53" s="37">
        <v>11642.901171077892</v>
      </c>
      <c r="F53" s="36">
        <v>1923.0580706969424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2"/>
        <v>13565.959241774835</v>
      </c>
      <c r="O53" s="33">
        <v>0</v>
      </c>
      <c r="P53" s="33"/>
    </row>
    <row r="54" spans="1:16" x14ac:dyDescent="0.3">
      <c r="A54" s="9" t="s">
        <v>100</v>
      </c>
      <c r="B54" s="10" t="s">
        <v>101</v>
      </c>
      <c r="C54" s="35">
        <v>6746.3099020773061</v>
      </c>
      <c r="D54" s="36">
        <v>0</v>
      </c>
      <c r="E54" s="37">
        <v>1326.4454083080745</v>
      </c>
      <c r="F54" s="36">
        <v>5419.8644937692316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6">+C54+G54+K54+L54+M54</f>
        <v>6746.3099020773061</v>
      </c>
      <c r="O54" s="33">
        <v>0</v>
      </c>
      <c r="P54" s="33"/>
    </row>
    <row r="55" spans="1:16" ht="28.8" x14ac:dyDescent="0.3">
      <c r="A55" s="9" t="s">
        <v>102</v>
      </c>
      <c r="B55" s="34" t="s">
        <v>103</v>
      </c>
      <c r="C55" s="35">
        <v>59089.888562441527</v>
      </c>
      <c r="D55" s="36">
        <v>0</v>
      </c>
      <c r="E55" s="37">
        <v>23113.084689119874</v>
      </c>
      <c r="F55" s="36">
        <v>35976.803873321653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3097.3636000000001</v>
      </c>
      <c r="M55" s="35">
        <v>0</v>
      </c>
      <c r="N55" s="38">
        <f t="shared" si="6"/>
        <v>62187.252162441524</v>
      </c>
      <c r="O55" s="33">
        <v>0</v>
      </c>
      <c r="P55" s="33"/>
    </row>
    <row r="56" spans="1:16" x14ac:dyDescent="0.3">
      <c r="A56" s="9" t="s">
        <v>104</v>
      </c>
      <c r="B56" s="10" t="s">
        <v>105</v>
      </c>
      <c r="C56" s="35">
        <v>27603.39881434428</v>
      </c>
      <c r="D56" s="36">
        <v>0</v>
      </c>
      <c r="E56" s="37">
        <v>25201.462019758554</v>
      </c>
      <c r="F56" s="36">
        <v>2401.9367945857271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6"/>
        <v>27603.39881434428</v>
      </c>
      <c r="O56" s="33">
        <v>0</v>
      </c>
      <c r="P56" s="33"/>
    </row>
    <row r="57" spans="1:16" ht="57.75" customHeight="1" x14ac:dyDescent="0.3">
      <c r="A57" s="9" t="s">
        <v>359</v>
      </c>
      <c r="B57" s="10" t="s">
        <v>360</v>
      </c>
      <c r="C57" s="35">
        <v>55201.012415383571</v>
      </c>
      <c r="D57" s="36">
        <v>1178.62046586</v>
      </c>
      <c r="E57" s="37">
        <v>36577.753602486184</v>
      </c>
      <c r="F57" s="36">
        <v>17444.638347037391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>((+C57+G57+K57+L57+M57))</f>
        <v>55201.012415383571</v>
      </c>
      <c r="O57" s="33">
        <v>1.48929757415317E-11</v>
      </c>
      <c r="P57" s="33"/>
    </row>
    <row r="58" spans="1:16" x14ac:dyDescent="0.3">
      <c r="A58" s="9" t="s">
        <v>106</v>
      </c>
      <c r="B58" s="10" t="s">
        <v>107</v>
      </c>
      <c r="C58" s="35">
        <v>10568.738217686434</v>
      </c>
      <c r="D58" s="36">
        <v>0</v>
      </c>
      <c r="E58" s="37">
        <v>5798.4803013364326</v>
      </c>
      <c r="F58" s="36">
        <v>4770.2579163500004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2949.4769679226283</v>
      </c>
      <c r="M58" s="35">
        <v>0</v>
      </c>
      <c r="N58" s="38">
        <f t="shared" ref="N58:N68" si="7">+C58+G58+K58+L58+M58</f>
        <v>13518.215185609062</v>
      </c>
      <c r="O58" s="33">
        <v>0</v>
      </c>
      <c r="P58" s="33"/>
    </row>
    <row r="59" spans="1:16" x14ac:dyDescent="0.3">
      <c r="A59" s="9" t="s">
        <v>108</v>
      </c>
      <c r="B59" s="10" t="s">
        <v>109</v>
      </c>
      <c r="C59" s="35">
        <v>9849.2963280670083</v>
      </c>
      <c r="D59" s="36">
        <v>0</v>
      </c>
      <c r="E59" s="37">
        <v>9466.9079566777073</v>
      </c>
      <c r="F59" s="36">
        <v>382.38837138930114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2422.5180374385282</v>
      </c>
      <c r="M59" s="35">
        <v>0</v>
      </c>
      <c r="N59" s="38">
        <f t="shared" si="7"/>
        <v>12271.814365505536</v>
      </c>
      <c r="O59" s="33">
        <v>0</v>
      </c>
      <c r="P59" s="33"/>
    </row>
    <row r="60" spans="1:16" x14ac:dyDescent="0.3">
      <c r="A60" s="9" t="s">
        <v>110</v>
      </c>
      <c r="B60" s="10" t="s">
        <v>111</v>
      </c>
      <c r="C60" s="35">
        <v>2135.0461334382417</v>
      </c>
      <c r="D60" s="36">
        <v>0</v>
      </c>
      <c r="E60" s="37">
        <v>696.11189359824186</v>
      </c>
      <c r="F60" s="36">
        <v>1438.9342398399999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360.96518595118619</v>
      </c>
      <c r="M60" s="35">
        <v>0</v>
      </c>
      <c r="N60" s="38">
        <f t="shared" si="7"/>
        <v>2496.0113193894276</v>
      </c>
      <c r="O60" s="33">
        <v>0</v>
      </c>
      <c r="P60" s="33"/>
    </row>
    <row r="61" spans="1:16" x14ac:dyDescent="0.3">
      <c r="A61" s="9" t="s">
        <v>112</v>
      </c>
      <c r="B61" s="34" t="s">
        <v>113</v>
      </c>
      <c r="C61" s="35">
        <v>520.82856165451597</v>
      </c>
      <c r="D61" s="36">
        <v>0</v>
      </c>
      <c r="E61" s="37">
        <v>520.82856165451597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499.74676113279713</v>
      </c>
      <c r="M61" s="35">
        <v>0</v>
      </c>
      <c r="N61" s="38">
        <f t="shared" si="7"/>
        <v>1020.5753227873131</v>
      </c>
      <c r="O61" s="33">
        <v>0</v>
      </c>
      <c r="P61" s="33"/>
    </row>
    <row r="62" spans="1:16" ht="43.2" x14ac:dyDescent="0.3">
      <c r="A62" s="9" t="s">
        <v>114</v>
      </c>
      <c r="B62" s="34" t="s">
        <v>115</v>
      </c>
      <c r="C62" s="35">
        <v>22886.584744896521</v>
      </c>
      <c r="D62" s="36">
        <v>0</v>
      </c>
      <c r="E62" s="37">
        <v>21911.20588372237</v>
      </c>
      <c r="F62" s="36">
        <v>975.37886117415269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937.11173512313292</v>
      </c>
      <c r="M62" s="35">
        <v>0</v>
      </c>
      <c r="N62" s="38">
        <f t="shared" si="7"/>
        <v>23823.696480019655</v>
      </c>
      <c r="O62" s="33">
        <v>0</v>
      </c>
      <c r="P62" s="33"/>
    </row>
    <row r="63" spans="1:16" x14ac:dyDescent="0.3">
      <c r="A63" s="9" t="s">
        <v>116</v>
      </c>
      <c r="B63" s="10" t="s">
        <v>117</v>
      </c>
      <c r="C63" s="35">
        <v>49767.455068966548</v>
      </c>
      <c r="D63" s="36">
        <v>0</v>
      </c>
      <c r="E63" s="37">
        <v>27630.960150260293</v>
      </c>
      <c r="F63" s="36">
        <v>22136.494918706252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7"/>
        <v>49767.455068966548</v>
      </c>
      <c r="O63" s="33">
        <v>0</v>
      </c>
      <c r="P63" s="33"/>
    </row>
    <row r="64" spans="1:16" ht="28.8" x14ac:dyDescent="0.3">
      <c r="A64" s="9" t="s">
        <v>118</v>
      </c>
      <c r="B64" s="10" t="s">
        <v>119</v>
      </c>
      <c r="C64" s="35">
        <v>28138.084313999829</v>
      </c>
      <c r="D64" s="36">
        <v>0</v>
      </c>
      <c r="E64" s="37">
        <v>27073.973675741254</v>
      </c>
      <c r="F64" s="36">
        <v>1064.110638258576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9445.6427541169705</v>
      </c>
      <c r="M64" s="35">
        <v>0</v>
      </c>
      <c r="N64" s="38">
        <f t="shared" ref="N64:N66" si="8">+C64+G64+K64+L64+M64</f>
        <v>37583.727068116801</v>
      </c>
      <c r="O64" s="33">
        <v>0</v>
      </c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8"/>
        <v>0</v>
      </c>
      <c r="O65" s="33">
        <v>0</v>
      </c>
      <c r="P65" s="33"/>
    </row>
    <row r="66" spans="1:16" ht="43.2" x14ac:dyDescent="0.3">
      <c r="A66" s="9" t="s">
        <v>304</v>
      </c>
      <c r="B66" s="10" t="s">
        <v>281</v>
      </c>
      <c r="C66" s="35">
        <v>38344.039546686545</v>
      </c>
      <c r="D66" s="36">
        <v>0</v>
      </c>
      <c r="E66" s="37">
        <v>16888.617757790973</v>
      </c>
      <c r="F66" s="36">
        <v>21455.421788895575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8"/>
        <v>38344.039546686545</v>
      </c>
      <c r="O66" s="33">
        <v>0</v>
      </c>
      <c r="P66" s="33"/>
    </row>
    <row r="67" spans="1:16" ht="28.8" x14ac:dyDescent="0.3">
      <c r="A67" s="9" t="s">
        <v>353</v>
      </c>
      <c r="B67" s="10" t="s">
        <v>354</v>
      </c>
      <c r="C67" s="35">
        <v>91419.150257756715</v>
      </c>
      <c r="D67" s="36">
        <v>0</v>
      </c>
      <c r="E67" s="37">
        <v>35149.932945219785</v>
      </c>
      <c r="F67" s="36">
        <v>56269.217312536945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ref="N67" si="9">+C67+G67+K67+L67+M67</f>
        <v>91419.150257756715</v>
      </c>
      <c r="O67" s="33">
        <v>0</v>
      </c>
      <c r="P67" s="33"/>
    </row>
    <row r="68" spans="1:16" ht="28.8" x14ac:dyDescent="0.3">
      <c r="A68" s="9" t="s">
        <v>120</v>
      </c>
      <c r="B68" s="10" t="s">
        <v>122</v>
      </c>
      <c r="C68" s="35">
        <v>30267.692993884073</v>
      </c>
      <c r="D68" s="36">
        <v>0</v>
      </c>
      <c r="E68" s="37">
        <v>2122.0794266600969</v>
      </c>
      <c r="F68" s="36">
        <v>28145.613567223976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7"/>
        <v>30267.692993884073</v>
      </c>
      <c r="O68" s="33">
        <v>0</v>
      </c>
      <c r="P68" s="33"/>
    </row>
    <row r="69" spans="1:16" ht="28.8" x14ac:dyDescent="0.3">
      <c r="A69" s="9" t="s">
        <v>121</v>
      </c>
      <c r="B69" s="10" t="s">
        <v>124</v>
      </c>
      <c r="C69" s="35">
        <v>28121.954042346602</v>
      </c>
      <c r="D69" s="36">
        <v>0</v>
      </c>
      <c r="E69" s="37">
        <v>20731.244319629401</v>
      </c>
      <c r="F69" s="36">
        <v>7390.7097227172035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ref="N69:N129" si="10">+C69+G69+K69+L69+M69</f>
        <v>28121.954042346602</v>
      </c>
      <c r="O69" s="33">
        <v>0</v>
      </c>
      <c r="P69" s="33"/>
    </row>
    <row r="70" spans="1:16" ht="28.8" x14ac:dyDescent="0.3">
      <c r="A70" s="9" t="s">
        <v>123</v>
      </c>
      <c r="B70" s="10" t="s">
        <v>282</v>
      </c>
      <c r="C70" s="35">
        <v>1007.3789281533983</v>
      </c>
      <c r="D70" s="36">
        <v>0</v>
      </c>
      <c r="E70" s="37">
        <v>842.17838752339833</v>
      </c>
      <c r="F70" s="36">
        <v>165.20054063000001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ref="N70:N72" si="11">+C70+G70+K70+L70+M70</f>
        <v>1007.3789281533983</v>
      </c>
      <c r="O70" s="33">
        <v>0</v>
      </c>
      <c r="P70" s="33"/>
    </row>
    <row r="71" spans="1:16" ht="28.8" x14ac:dyDescent="0.3">
      <c r="A71" s="9" t="s">
        <v>305</v>
      </c>
      <c r="B71" s="10" t="s">
        <v>126</v>
      </c>
      <c r="C71" s="35">
        <v>31291.725786976895</v>
      </c>
      <c r="D71" s="36">
        <v>0</v>
      </c>
      <c r="E71" s="37">
        <v>26219.976463823641</v>
      </c>
      <c r="F71" s="36">
        <v>5071.7493231532535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11"/>
        <v>31291.725786976895</v>
      </c>
      <c r="O71" s="33">
        <v>0</v>
      </c>
      <c r="P71" s="33"/>
    </row>
    <row r="72" spans="1:16" x14ac:dyDescent="0.3">
      <c r="A72" s="9" t="s">
        <v>125</v>
      </c>
      <c r="B72" s="10" t="s">
        <v>127</v>
      </c>
      <c r="C72" s="35">
        <v>34188.892954324612</v>
      </c>
      <c r="D72" s="36">
        <v>0</v>
      </c>
      <c r="E72" s="37">
        <v>2539.5320644098188</v>
      </c>
      <c r="F72" s="36">
        <v>31649.360889914791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11"/>
        <v>34188.892954324612</v>
      </c>
      <c r="O72" s="33">
        <v>0</v>
      </c>
      <c r="P72" s="33"/>
    </row>
    <row r="73" spans="1:16" x14ac:dyDescent="0.3">
      <c r="A73" s="9" t="s">
        <v>306</v>
      </c>
      <c r="B73" s="10" t="s">
        <v>129</v>
      </c>
      <c r="C73" s="35">
        <v>10331.126316204036</v>
      </c>
      <c r="D73" s="36">
        <v>0</v>
      </c>
      <c r="E73" s="37">
        <v>651.44369694648265</v>
      </c>
      <c r="F73" s="36">
        <v>9679.6826192575536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0"/>
        <v>10331.126316204036</v>
      </c>
      <c r="O73" s="33">
        <v>0</v>
      </c>
      <c r="P73" s="33"/>
    </row>
    <row r="74" spans="1:16" ht="28.8" x14ac:dyDescent="0.3">
      <c r="A74" s="9" t="s">
        <v>128</v>
      </c>
      <c r="B74" s="10" t="s">
        <v>131</v>
      </c>
      <c r="C74" s="35">
        <v>9939.254130460733</v>
      </c>
      <c r="D74" s="36">
        <v>0</v>
      </c>
      <c r="E74" s="37">
        <v>7799.8796082686176</v>
      </c>
      <c r="F74" s="36">
        <v>2139.3745221921158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9.2545999999999999</v>
      </c>
      <c r="M74" s="35">
        <v>0</v>
      </c>
      <c r="N74" s="38">
        <f t="shared" si="10"/>
        <v>9948.5087304607332</v>
      </c>
      <c r="O74" s="33">
        <v>0</v>
      </c>
      <c r="P74" s="33"/>
    </row>
    <row r="75" spans="1:16" ht="28.8" x14ac:dyDescent="0.3">
      <c r="A75" s="9" t="s">
        <v>130</v>
      </c>
      <c r="B75" s="10" t="s">
        <v>133</v>
      </c>
      <c r="C75" s="35">
        <v>50512.150468597101</v>
      </c>
      <c r="D75" s="36">
        <v>0</v>
      </c>
      <c r="E75" s="37">
        <v>28887.654483216407</v>
      </c>
      <c r="F75" s="36">
        <v>21624.495985380694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10"/>
        <v>50512.150468597101</v>
      </c>
      <c r="O75" s="33">
        <v>0</v>
      </c>
      <c r="P75" s="33"/>
    </row>
    <row r="76" spans="1:16" x14ac:dyDescent="0.3">
      <c r="A76" s="9" t="s">
        <v>132</v>
      </c>
      <c r="B76" s="10" t="s">
        <v>135</v>
      </c>
      <c r="C76" s="35">
        <v>25687.375080889582</v>
      </c>
      <c r="D76" s="36">
        <v>0</v>
      </c>
      <c r="E76" s="37">
        <v>5133.7315473117451</v>
      </c>
      <c r="F76" s="36">
        <v>20553.643533577837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0"/>
        <v>25687.375080889582</v>
      </c>
      <c r="O76" s="33">
        <v>0</v>
      </c>
      <c r="P76" s="33"/>
    </row>
    <row r="77" spans="1:16" ht="28.8" x14ac:dyDescent="0.3">
      <c r="A77" s="9" t="s">
        <v>134</v>
      </c>
      <c r="B77" s="10" t="s">
        <v>137</v>
      </c>
      <c r="C77" s="35">
        <v>49981.17514306942</v>
      </c>
      <c r="D77" s="36">
        <v>0</v>
      </c>
      <c r="E77" s="37">
        <v>38777.096233013952</v>
      </c>
      <c r="F77" s="36">
        <v>11204.07891005547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6602.6383656646485</v>
      </c>
      <c r="M77" s="35">
        <v>0</v>
      </c>
      <c r="N77" s="38">
        <f t="shared" si="10"/>
        <v>56583.813508734071</v>
      </c>
      <c r="O77" s="33">
        <v>0</v>
      </c>
      <c r="P77" s="33"/>
    </row>
    <row r="78" spans="1:16" ht="28.8" x14ac:dyDescent="0.3">
      <c r="A78" s="9" t="s">
        <v>136</v>
      </c>
      <c r="B78" s="10" t="s">
        <v>139</v>
      </c>
      <c r="C78" s="35">
        <v>18364.203365477752</v>
      </c>
      <c r="D78" s="36">
        <v>0</v>
      </c>
      <c r="E78" s="37">
        <v>1189.1420775200002</v>
      </c>
      <c r="F78" s="36">
        <v>17175.061287957753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ref="N78:N80" si="12">+C78+G78+K78+L78+M78</f>
        <v>18364.203365477752</v>
      </c>
      <c r="O78" s="33">
        <v>0</v>
      </c>
      <c r="P78" s="33"/>
    </row>
    <row r="79" spans="1:16" x14ac:dyDescent="0.3">
      <c r="A79" s="9" t="s">
        <v>138</v>
      </c>
      <c r="B79" s="10" t="s">
        <v>141</v>
      </c>
      <c r="C79" s="35">
        <v>14427.445988706346</v>
      </c>
      <c r="D79" s="36">
        <v>0</v>
      </c>
      <c r="E79" s="37">
        <v>679.23115525634398</v>
      </c>
      <c r="F79" s="36">
        <v>13748.214833450002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2"/>
        <v>14427.445988706346</v>
      </c>
      <c r="O79" s="33">
        <v>0</v>
      </c>
      <c r="P79" s="33"/>
    </row>
    <row r="80" spans="1:16" x14ac:dyDescent="0.3">
      <c r="A80" s="9" t="s">
        <v>140</v>
      </c>
      <c r="B80" s="10" t="s">
        <v>142</v>
      </c>
      <c r="C80" s="35">
        <v>64880.162392597114</v>
      </c>
      <c r="D80" s="36">
        <v>0</v>
      </c>
      <c r="E80" s="37">
        <v>8065.4511564758095</v>
      </c>
      <c r="F80" s="36">
        <v>56814.711236121308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2"/>
        <v>64880.162392597114</v>
      </c>
      <c r="O80" s="33">
        <v>0</v>
      </c>
      <c r="P80" s="33"/>
    </row>
    <row r="81" spans="1:16" ht="43.2" x14ac:dyDescent="0.3">
      <c r="A81" s="9" t="s">
        <v>355</v>
      </c>
      <c r="B81" s="10" t="s">
        <v>356</v>
      </c>
      <c r="C81" s="35">
        <v>6340.6592203672662</v>
      </c>
      <c r="D81" s="36">
        <v>0</v>
      </c>
      <c r="E81" s="37">
        <v>3082.5127054972659</v>
      </c>
      <c r="F81" s="36">
        <v>3258.1465148699999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" si="13">+C81+G81+K81+L81+M81</f>
        <v>6340.6592203672662</v>
      </c>
      <c r="O81" s="33">
        <v>0</v>
      </c>
      <c r="P81" s="33"/>
    </row>
    <row r="82" spans="1:16" x14ac:dyDescent="0.3">
      <c r="A82" s="9" t="s">
        <v>307</v>
      </c>
      <c r="B82" s="10" t="s">
        <v>144</v>
      </c>
      <c r="C82" s="35">
        <v>28104.21505367554</v>
      </c>
      <c r="D82" s="36">
        <v>0</v>
      </c>
      <c r="E82" s="37">
        <v>27251.542026417115</v>
      </c>
      <c r="F82" s="36">
        <v>852.67302725842455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11325.420533901572</v>
      </c>
      <c r="M82" s="35">
        <v>0</v>
      </c>
      <c r="N82" s="38">
        <f t="shared" si="10"/>
        <v>39429.635587577111</v>
      </c>
      <c r="O82" s="33">
        <v>0</v>
      </c>
      <c r="P82" s="33"/>
    </row>
    <row r="83" spans="1:16" x14ac:dyDescent="0.3">
      <c r="A83" s="9" t="s">
        <v>143</v>
      </c>
      <c r="B83" s="10" t="s">
        <v>146</v>
      </c>
      <c r="C83" s="35">
        <v>390318.13871822518</v>
      </c>
      <c r="D83" s="36">
        <v>0</v>
      </c>
      <c r="E83" s="37">
        <v>3515.3759158751682</v>
      </c>
      <c r="F83" s="36">
        <v>386802.76280234999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0"/>
        <v>390318.13871822518</v>
      </c>
      <c r="O83" s="33">
        <v>0</v>
      </c>
      <c r="P83" s="33"/>
    </row>
    <row r="84" spans="1:16" x14ac:dyDescent="0.3">
      <c r="A84" s="9" t="s">
        <v>145</v>
      </c>
      <c r="B84" s="10" t="s">
        <v>148</v>
      </c>
      <c r="C84" s="35">
        <v>16281.634796765167</v>
      </c>
      <c r="D84" s="36">
        <v>0</v>
      </c>
      <c r="E84" s="37">
        <v>11822.391992255169</v>
      </c>
      <c r="F84" s="36">
        <v>4459.2428045099996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28720.749499999998</v>
      </c>
      <c r="M84" s="35">
        <v>0</v>
      </c>
      <c r="N84" s="38">
        <f t="shared" si="10"/>
        <v>45002.384296765165</v>
      </c>
      <c r="O84" s="33">
        <v>0</v>
      </c>
      <c r="P84" s="33"/>
    </row>
    <row r="85" spans="1:16" x14ac:dyDescent="0.3">
      <c r="A85" s="9" t="s">
        <v>147</v>
      </c>
      <c r="B85" s="10" t="s">
        <v>150</v>
      </c>
      <c r="C85" s="35">
        <v>43884.602045376341</v>
      </c>
      <c r="D85" s="36">
        <v>0</v>
      </c>
      <c r="E85" s="37">
        <v>43092.74031400634</v>
      </c>
      <c r="F85" s="36">
        <v>791.86173137000014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534.38319999999999</v>
      </c>
      <c r="M85" s="35">
        <v>0</v>
      </c>
      <c r="N85" s="38">
        <f t="shared" si="10"/>
        <v>44418.985245376338</v>
      </c>
      <c r="O85" s="33">
        <v>0</v>
      </c>
      <c r="P85" s="33"/>
    </row>
    <row r="86" spans="1:16" x14ac:dyDescent="0.3">
      <c r="A86" s="9" t="s">
        <v>149</v>
      </c>
      <c r="B86" s="10" t="s">
        <v>152</v>
      </c>
      <c r="C86" s="35">
        <v>233994.98006187982</v>
      </c>
      <c r="D86" s="36">
        <v>201516.82071568651</v>
      </c>
      <c r="E86" s="37">
        <v>29931.88339568656</v>
      </c>
      <c r="F86" s="36">
        <v>2546.2759505067465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0"/>
        <v>233994.98006187982</v>
      </c>
      <c r="O86" s="33">
        <v>0</v>
      </c>
      <c r="P86" s="33"/>
    </row>
    <row r="87" spans="1:16" x14ac:dyDescent="0.3">
      <c r="A87" s="9" t="s">
        <v>151</v>
      </c>
      <c r="B87" s="10" t="s">
        <v>283</v>
      </c>
      <c r="C87" s="35">
        <v>65809.706265068613</v>
      </c>
      <c r="D87" s="36">
        <v>45866.486365068617</v>
      </c>
      <c r="E87" s="37">
        <v>19943.219899999996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0"/>
        <v>65809.706265068613</v>
      </c>
      <c r="O87" s="33">
        <v>0</v>
      </c>
      <c r="P87" s="33"/>
    </row>
    <row r="88" spans="1:16" x14ac:dyDescent="0.3">
      <c r="A88" s="9" t="s">
        <v>153</v>
      </c>
      <c r="B88" s="10" t="s">
        <v>284</v>
      </c>
      <c r="C88" s="35">
        <v>4886.5907943301245</v>
      </c>
      <c r="D88" s="36">
        <v>4142.0671943301249</v>
      </c>
      <c r="E88" s="37">
        <v>744.52359999999987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955.84490000000005</v>
      </c>
      <c r="M88" s="35">
        <v>0</v>
      </c>
      <c r="N88" s="38">
        <f t="shared" si="10"/>
        <v>5842.4356943301245</v>
      </c>
      <c r="O88" s="33">
        <v>0</v>
      </c>
      <c r="P88" s="33"/>
    </row>
    <row r="89" spans="1:16" x14ac:dyDescent="0.3">
      <c r="A89" s="9" t="s">
        <v>154</v>
      </c>
      <c r="B89" s="10" t="s">
        <v>285</v>
      </c>
      <c r="C89" s="35">
        <v>45817.271725590726</v>
      </c>
      <c r="D89" s="36">
        <v>37.908463727420646</v>
      </c>
      <c r="E89" s="37">
        <v>39529.395756455575</v>
      </c>
      <c r="F89" s="36">
        <v>6249.9675054077288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0"/>
        <v>45817.271725590726</v>
      </c>
      <c r="O89" s="33">
        <v>0</v>
      </c>
      <c r="P89" s="33"/>
    </row>
    <row r="90" spans="1:16" x14ac:dyDescent="0.3">
      <c r="A90" s="9" t="s">
        <v>155</v>
      </c>
      <c r="B90" s="10" t="s">
        <v>286</v>
      </c>
      <c r="C90" s="35">
        <v>195598.32821577077</v>
      </c>
      <c r="D90" s="36">
        <v>0</v>
      </c>
      <c r="E90" s="37">
        <v>195598.32821577077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33708.343799999995</v>
      </c>
      <c r="M90" s="35">
        <v>0</v>
      </c>
      <c r="N90" s="38">
        <f t="shared" si="10"/>
        <v>229306.67201577078</v>
      </c>
      <c r="O90" s="33">
        <v>0</v>
      </c>
      <c r="P90" s="33"/>
    </row>
    <row r="91" spans="1:16" x14ac:dyDescent="0.3">
      <c r="A91" s="9" t="s">
        <v>156</v>
      </c>
      <c r="B91" s="10" t="s">
        <v>287</v>
      </c>
      <c r="C91" s="35">
        <v>132639.24606680952</v>
      </c>
      <c r="D91" s="36">
        <v>0</v>
      </c>
      <c r="E91" s="37">
        <v>132639.24606680952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10083.125400000001</v>
      </c>
      <c r="M91" s="35">
        <v>0</v>
      </c>
      <c r="N91" s="38">
        <f t="shared" si="10"/>
        <v>142722.37146680951</v>
      </c>
      <c r="O91" s="33">
        <v>0</v>
      </c>
      <c r="P91" s="33"/>
    </row>
    <row r="92" spans="1:16" x14ac:dyDescent="0.3">
      <c r="A92" s="9" t="s">
        <v>158</v>
      </c>
      <c r="B92" s="10" t="s">
        <v>157</v>
      </c>
      <c r="C92" s="35">
        <v>61475.167191285233</v>
      </c>
      <c r="D92" s="36">
        <v>0</v>
      </c>
      <c r="E92" s="37">
        <v>61475.167191285233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0"/>
        <v>61475.167191285233</v>
      </c>
      <c r="O92" s="33">
        <v>0</v>
      </c>
      <c r="P92" s="33"/>
    </row>
    <row r="93" spans="1:16" ht="28.8" x14ac:dyDescent="0.3">
      <c r="A93" s="9" t="s">
        <v>308</v>
      </c>
      <c r="B93" s="10" t="s">
        <v>159</v>
      </c>
      <c r="C93" s="35">
        <v>29263.152646278453</v>
      </c>
      <c r="D93" s="36">
        <v>0</v>
      </c>
      <c r="E93" s="37">
        <v>15684.029354074457</v>
      </c>
      <c r="F93" s="36">
        <v>13579.123292203996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0"/>
        <v>29263.152646278453</v>
      </c>
      <c r="O93" s="33">
        <v>0</v>
      </c>
      <c r="P93" s="33"/>
    </row>
    <row r="94" spans="1:16" x14ac:dyDescent="0.3">
      <c r="A94" s="9" t="s">
        <v>161</v>
      </c>
      <c r="B94" s="10" t="s">
        <v>160</v>
      </c>
      <c r="C94" s="35">
        <v>98527.012249077117</v>
      </c>
      <c r="D94" s="36">
        <v>0</v>
      </c>
      <c r="E94" s="37">
        <v>73255.432399887271</v>
      </c>
      <c r="F94" s="36">
        <v>25271.579849189846</v>
      </c>
      <c r="G94" s="35">
        <v>0</v>
      </c>
      <c r="H94" s="36">
        <v>0</v>
      </c>
      <c r="I94" s="37">
        <v>0</v>
      </c>
      <c r="J94" s="36">
        <v>0</v>
      </c>
      <c r="K94" s="35">
        <v>3765.6933828002138</v>
      </c>
      <c r="L94" s="35">
        <v>20460.807632126554</v>
      </c>
      <c r="M94" s="35">
        <v>0</v>
      </c>
      <c r="N94" s="38">
        <f t="shared" si="10"/>
        <v>122753.51326400388</v>
      </c>
      <c r="O94" s="33">
        <v>0</v>
      </c>
      <c r="P94" s="33"/>
    </row>
    <row r="95" spans="1:16" x14ac:dyDescent="0.3">
      <c r="A95" s="9" t="s">
        <v>163</v>
      </c>
      <c r="B95" s="10" t="s">
        <v>162</v>
      </c>
      <c r="C95" s="35">
        <v>1262859.456890218</v>
      </c>
      <c r="D95" s="36">
        <v>37873.916892460002</v>
      </c>
      <c r="E95" s="37">
        <v>773211.09063691995</v>
      </c>
      <c r="F95" s="36">
        <v>451774.44936083793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208720.23840250165</v>
      </c>
      <c r="M95" s="35">
        <v>0</v>
      </c>
      <c r="N95" s="38">
        <f t="shared" si="10"/>
        <v>1471579.6952927196</v>
      </c>
      <c r="O95" s="33">
        <v>0</v>
      </c>
      <c r="P95" s="33"/>
    </row>
    <row r="96" spans="1:16" x14ac:dyDescent="0.3">
      <c r="A96" s="9" t="s">
        <v>165</v>
      </c>
      <c r="B96" s="10" t="s">
        <v>164</v>
      </c>
      <c r="C96" s="35">
        <v>45726.594299999997</v>
      </c>
      <c r="D96" s="36">
        <v>0</v>
      </c>
      <c r="E96" s="37">
        <v>45381.397199999999</v>
      </c>
      <c r="F96" s="36">
        <v>345.19709999999998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74796.092199999999</v>
      </c>
      <c r="M96" s="35">
        <v>0</v>
      </c>
      <c r="N96" s="38">
        <f t="shared" si="10"/>
        <v>120522.6865</v>
      </c>
      <c r="O96" s="33">
        <v>0</v>
      </c>
      <c r="P96" s="33"/>
    </row>
    <row r="97" spans="1:16" x14ac:dyDescent="0.3">
      <c r="A97" s="9" t="s">
        <v>168</v>
      </c>
      <c r="B97" s="10" t="s">
        <v>167</v>
      </c>
      <c r="C97" s="35">
        <v>49523.284228684453</v>
      </c>
      <c r="D97" s="36">
        <v>0</v>
      </c>
      <c r="E97" s="37">
        <v>49523.284228684453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2970.4724000000001</v>
      </c>
      <c r="M97" s="35">
        <v>0</v>
      </c>
      <c r="N97" s="38">
        <f t="shared" si="10"/>
        <v>52493.756628684452</v>
      </c>
      <c r="O97" s="33">
        <v>0</v>
      </c>
      <c r="P97" s="33"/>
    </row>
    <row r="98" spans="1:16" x14ac:dyDescent="0.3">
      <c r="A98" s="9" t="s">
        <v>170</v>
      </c>
      <c r="B98" s="10" t="s">
        <v>169</v>
      </c>
      <c r="C98" s="35">
        <v>109.673</v>
      </c>
      <c r="D98" s="36">
        <v>0</v>
      </c>
      <c r="E98" s="37">
        <v>109.673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58441.202025974759</v>
      </c>
      <c r="M98" s="35">
        <v>0</v>
      </c>
      <c r="N98" s="38">
        <f t="shared" si="10"/>
        <v>58550.875025974761</v>
      </c>
      <c r="O98" s="33">
        <v>0</v>
      </c>
      <c r="P98" s="33"/>
    </row>
    <row r="99" spans="1:16" x14ac:dyDescent="0.3">
      <c r="A99" s="9" t="s">
        <v>171</v>
      </c>
      <c r="B99" s="10" t="s">
        <v>288</v>
      </c>
      <c r="C99" s="35">
        <v>92867.862208229955</v>
      </c>
      <c r="D99" s="36">
        <v>0</v>
      </c>
      <c r="E99" s="37">
        <v>71444.154130426381</v>
      </c>
      <c r="F99" s="36">
        <v>21423.708077803578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28316.38274939726</v>
      </c>
      <c r="M99" s="35">
        <v>0</v>
      </c>
      <c r="N99" s="38">
        <f t="shared" si="10"/>
        <v>121184.24495762722</v>
      </c>
      <c r="O99" s="33">
        <v>0</v>
      </c>
      <c r="P99" s="33"/>
    </row>
    <row r="100" spans="1:16" x14ac:dyDescent="0.3">
      <c r="A100" s="9" t="s">
        <v>173</v>
      </c>
      <c r="B100" s="10" t="s">
        <v>289</v>
      </c>
      <c r="C100" s="35">
        <v>20005.266166216417</v>
      </c>
      <c r="D100" s="36">
        <v>0</v>
      </c>
      <c r="E100" s="37">
        <v>1161.9417487247999</v>
      </c>
      <c r="F100" s="36">
        <v>18843.324417491618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458.27960000000002</v>
      </c>
      <c r="M100" s="35">
        <v>0</v>
      </c>
      <c r="N100" s="38">
        <f t="shared" si="10"/>
        <v>20463.545766216419</v>
      </c>
      <c r="O100" s="33">
        <v>0</v>
      </c>
      <c r="P100" s="33"/>
    </row>
    <row r="101" spans="1:16" x14ac:dyDescent="0.3">
      <c r="A101" s="9" t="s">
        <v>174</v>
      </c>
      <c r="B101" s="10" t="s">
        <v>172</v>
      </c>
      <c r="C101" s="35">
        <v>21058.204302880218</v>
      </c>
      <c r="D101" s="36">
        <v>588.00040041590216</v>
      </c>
      <c r="E101" s="37">
        <v>12193.112170961314</v>
      </c>
      <c r="F101" s="36">
        <v>8277.0917315030019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0"/>
        <v>21058.204302880218</v>
      </c>
      <c r="O101" s="33">
        <v>0</v>
      </c>
      <c r="P101" s="33"/>
    </row>
    <row r="102" spans="1:16" x14ac:dyDescent="0.3">
      <c r="A102" s="9" t="s">
        <v>175</v>
      </c>
      <c r="B102" s="10" t="s">
        <v>290</v>
      </c>
      <c r="C102" s="35">
        <v>136539.23286642833</v>
      </c>
      <c r="D102" s="36">
        <v>9071.9821441100012</v>
      </c>
      <c r="E102" s="37">
        <v>51211.536759090479</v>
      </c>
      <c r="F102" s="36">
        <v>76255.713963227856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589.96979999999996</v>
      </c>
      <c r="M102" s="35">
        <v>0</v>
      </c>
      <c r="N102" s="38">
        <f t="shared" si="10"/>
        <v>137129.20266642832</v>
      </c>
      <c r="O102" s="33">
        <v>0</v>
      </c>
      <c r="P102" s="33"/>
    </row>
    <row r="103" spans="1:16" x14ac:dyDescent="0.3">
      <c r="A103" s="9" t="s">
        <v>177</v>
      </c>
      <c r="B103" s="10" t="s">
        <v>176</v>
      </c>
      <c r="C103" s="35">
        <v>67563.34065393552</v>
      </c>
      <c r="D103" s="36">
        <v>14614.081721524881</v>
      </c>
      <c r="E103" s="37">
        <v>26596.377274230588</v>
      </c>
      <c r="F103" s="36">
        <v>26352.881658180046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10"/>
        <v>67563.34065393552</v>
      </c>
      <c r="O103" s="33">
        <v>0</v>
      </c>
      <c r="P103" s="33"/>
    </row>
    <row r="104" spans="1:16" x14ac:dyDescent="0.3">
      <c r="A104" s="9" t="s">
        <v>179</v>
      </c>
      <c r="B104" s="10" t="s">
        <v>178</v>
      </c>
      <c r="C104" s="35">
        <v>170016.68529543426</v>
      </c>
      <c r="D104" s="36">
        <v>0</v>
      </c>
      <c r="E104" s="37">
        <v>109528.24223832184</v>
      </c>
      <c r="F104" s="36">
        <v>60488.44305711241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2586.6158614405031</v>
      </c>
      <c r="M104" s="35">
        <v>0</v>
      </c>
      <c r="N104" s="38">
        <f t="shared" si="10"/>
        <v>172603.30115687478</v>
      </c>
      <c r="O104" s="33">
        <v>0</v>
      </c>
      <c r="P104" s="33"/>
    </row>
    <row r="105" spans="1:16" x14ac:dyDescent="0.3">
      <c r="A105" s="9" t="s">
        <v>181</v>
      </c>
      <c r="B105" s="10" t="s">
        <v>180</v>
      </c>
      <c r="C105" s="35">
        <v>150532.92772403307</v>
      </c>
      <c r="D105" s="36">
        <v>0</v>
      </c>
      <c r="E105" s="37">
        <v>121380.39476458979</v>
      </c>
      <c r="F105" s="36">
        <v>29152.53295944327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50276.890099118944</v>
      </c>
      <c r="M105" s="35">
        <v>0</v>
      </c>
      <c r="N105" s="38">
        <f t="shared" si="10"/>
        <v>200809.817823152</v>
      </c>
      <c r="O105" s="33">
        <v>0</v>
      </c>
      <c r="P105" s="33"/>
    </row>
    <row r="106" spans="1:16" ht="43.2" x14ac:dyDescent="0.3">
      <c r="A106" s="9" t="s">
        <v>183</v>
      </c>
      <c r="B106" s="10" t="s">
        <v>182</v>
      </c>
      <c r="C106" s="35">
        <v>31690.019500299706</v>
      </c>
      <c r="D106" s="36">
        <v>0</v>
      </c>
      <c r="E106" s="37">
        <v>24449.710309661623</v>
      </c>
      <c r="F106" s="36">
        <v>7240.3091906380814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10"/>
        <v>31690.019500299706</v>
      </c>
      <c r="O106" s="33">
        <v>0</v>
      </c>
      <c r="P106" s="33"/>
    </row>
    <row r="107" spans="1:16" x14ac:dyDescent="0.3">
      <c r="A107" s="9" t="s">
        <v>185</v>
      </c>
      <c r="B107" s="10" t="s">
        <v>184</v>
      </c>
      <c r="C107" s="35">
        <v>197973.14279415648</v>
      </c>
      <c r="D107" s="36">
        <v>145106.5181922749</v>
      </c>
      <c r="E107" s="37">
        <v>30886.362073804452</v>
      </c>
      <c r="F107" s="36">
        <v>21980.262528077114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0"/>
        <v>197973.14279415648</v>
      </c>
      <c r="O107" s="33">
        <v>0</v>
      </c>
      <c r="P107" s="33"/>
    </row>
    <row r="108" spans="1:16" ht="28.8" x14ac:dyDescent="0.3">
      <c r="A108" s="9" t="s">
        <v>187</v>
      </c>
      <c r="B108" s="10" t="s">
        <v>186</v>
      </c>
      <c r="C108" s="35">
        <v>683222.02063790651</v>
      </c>
      <c r="D108" s="36">
        <v>2217.4740187698117</v>
      </c>
      <c r="E108" s="37">
        <v>225349.91221599406</v>
      </c>
      <c r="F108" s="36">
        <v>455654.63440314267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31761.524160661189</v>
      </c>
      <c r="M108" s="35">
        <v>0</v>
      </c>
      <c r="N108" s="38">
        <f t="shared" si="10"/>
        <v>714983.54479856766</v>
      </c>
      <c r="O108" s="33">
        <v>0</v>
      </c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33973.871396820527</v>
      </c>
      <c r="H109" s="36">
        <v>33973.871396820527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0"/>
        <v>33973.871396820527</v>
      </c>
      <c r="O109" s="33">
        <v>0</v>
      </c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638129.77472118346</v>
      </c>
      <c r="H110" s="36">
        <v>314281.9225681083</v>
      </c>
      <c r="I110" s="37">
        <v>144899.98861403682</v>
      </c>
      <c r="J110" s="36">
        <v>178947.86353903837</v>
      </c>
      <c r="K110" s="35">
        <v>0</v>
      </c>
      <c r="L110" s="35">
        <v>0</v>
      </c>
      <c r="M110" s="35">
        <v>0</v>
      </c>
      <c r="N110" s="38">
        <f t="shared" si="10"/>
        <v>638129.77472118346</v>
      </c>
      <c r="O110" s="33">
        <v>0</v>
      </c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58347.916629072111</v>
      </c>
      <c r="H111" s="36">
        <v>3645.4032285957446</v>
      </c>
      <c r="I111" s="37">
        <v>19837.407118702595</v>
      </c>
      <c r="J111" s="36">
        <v>34865.106281773777</v>
      </c>
      <c r="K111" s="35">
        <v>0</v>
      </c>
      <c r="L111" s="35">
        <v>0</v>
      </c>
      <c r="M111" s="35">
        <v>743.86834464376579</v>
      </c>
      <c r="N111" s="38">
        <f t="shared" si="10"/>
        <v>59091.784973715876</v>
      </c>
      <c r="O111" s="33">
        <v>0</v>
      </c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92779.173554568246</v>
      </c>
      <c r="H112" s="36">
        <v>75841.111369990831</v>
      </c>
      <c r="I112" s="37">
        <v>1335.0050953782288</v>
      </c>
      <c r="J112" s="36">
        <v>15603.057089199185</v>
      </c>
      <c r="K112" s="35">
        <v>0</v>
      </c>
      <c r="L112" s="35">
        <v>0</v>
      </c>
      <c r="M112" s="35">
        <v>0</v>
      </c>
      <c r="N112" s="38">
        <f t="shared" si="10"/>
        <v>92779.173554568246</v>
      </c>
      <c r="O112" s="33">
        <v>0</v>
      </c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85083.242980198207</v>
      </c>
      <c r="H113" s="36">
        <v>43025.427933909777</v>
      </c>
      <c r="I113" s="37">
        <v>25801.050843372344</v>
      </c>
      <c r="J113" s="36">
        <v>16256.764202916085</v>
      </c>
      <c r="K113" s="35">
        <v>0</v>
      </c>
      <c r="L113" s="35">
        <v>0</v>
      </c>
      <c r="M113" s="35">
        <v>0</v>
      </c>
      <c r="N113" s="38">
        <f t="shared" si="10"/>
        <v>85083.242980198207</v>
      </c>
      <c r="O113" s="33">
        <v>0</v>
      </c>
      <c r="P113" s="33"/>
    </row>
    <row r="114" spans="1:16" x14ac:dyDescent="0.3">
      <c r="A114" s="9" t="s">
        <v>310</v>
      </c>
      <c r="B114" s="10" t="s">
        <v>293</v>
      </c>
      <c r="C114" s="35">
        <v>127117.14849183121</v>
      </c>
      <c r="D114" s="36">
        <v>0</v>
      </c>
      <c r="E114" s="37">
        <v>116473.76038933726</v>
      </c>
      <c r="F114" s="36">
        <v>10643.388102493949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4292.4590999999991</v>
      </c>
      <c r="M114" s="35">
        <v>0</v>
      </c>
      <c r="N114" s="38">
        <f t="shared" si="10"/>
        <v>131409.60759183121</v>
      </c>
      <c r="O114" s="33">
        <v>0</v>
      </c>
      <c r="P114" s="33"/>
    </row>
    <row r="115" spans="1:16" x14ac:dyDescent="0.3">
      <c r="A115" s="9" t="s">
        <v>197</v>
      </c>
      <c r="B115" s="10" t="s">
        <v>195</v>
      </c>
      <c r="C115" s="35">
        <v>50127.664381080816</v>
      </c>
      <c r="D115" s="36">
        <v>0</v>
      </c>
      <c r="E115" s="37">
        <v>47072.828974917931</v>
      </c>
      <c r="F115" s="36">
        <v>3054.8354061628875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16095.811184077205</v>
      </c>
      <c r="M115" s="35">
        <v>0</v>
      </c>
      <c r="N115" s="38">
        <f t="shared" si="10"/>
        <v>66223.47556515802</v>
      </c>
      <c r="O115" s="33">
        <v>0</v>
      </c>
      <c r="P115" s="33"/>
    </row>
    <row r="116" spans="1:16" ht="28.8" x14ac:dyDescent="0.3">
      <c r="A116" s="9" t="s">
        <v>198</v>
      </c>
      <c r="B116" s="10" t="s">
        <v>196</v>
      </c>
      <c r="C116" s="35">
        <v>70092.780564629036</v>
      </c>
      <c r="D116" s="36">
        <v>0</v>
      </c>
      <c r="E116" s="37">
        <v>65506.192093495796</v>
      </c>
      <c r="F116" s="36">
        <v>4586.5884711332337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8464.1886111771582</v>
      </c>
      <c r="M116" s="35">
        <v>0</v>
      </c>
      <c r="N116" s="38">
        <f t="shared" si="10"/>
        <v>78556.969175806196</v>
      </c>
      <c r="O116" s="33">
        <v>0</v>
      </c>
      <c r="P116" s="33"/>
    </row>
    <row r="117" spans="1:16" ht="28.8" x14ac:dyDescent="0.3">
      <c r="A117" s="9" t="s">
        <v>311</v>
      </c>
      <c r="B117" s="10" t="s">
        <v>294</v>
      </c>
      <c r="C117" s="35">
        <v>1112102.4827053533</v>
      </c>
      <c r="D117" s="36">
        <v>417.18060716761494</v>
      </c>
      <c r="E117" s="37">
        <v>90057.572108700828</v>
      </c>
      <c r="F117" s="36">
        <v>1021627.729989485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270.53770000000003</v>
      </c>
      <c r="M117" s="35">
        <v>0</v>
      </c>
      <c r="N117" s="38">
        <f t="shared" si="10"/>
        <v>1112373.0204053533</v>
      </c>
      <c r="O117" s="33">
        <v>0</v>
      </c>
      <c r="P117" s="33"/>
    </row>
    <row r="118" spans="1:16" ht="28.8" x14ac:dyDescent="0.3">
      <c r="A118" s="9" t="s">
        <v>201</v>
      </c>
      <c r="B118" s="10" t="s">
        <v>199</v>
      </c>
      <c r="C118" s="35">
        <v>114207.51592279621</v>
      </c>
      <c r="D118" s="36">
        <v>0</v>
      </c>
      <c r="E118" s="37">
        <v>90252.769061617742</v>
      </c>
      <c r="F118" s="36">
        <v>23954.746861178475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17918.755099999998</v>
      </c>
      <c r="M118" s="35">
        <v>0</v>
      </c>
      <c r="N118" s="38">
        <f t="shared" si="10"/>
        <v>132126.27102279622</v>
      </c>
      <c r="O118" s="33">
        <v>0</v>
      </c>
      <c r="P118" s="33"/>
    </row>
    <row r="119" spans="1:16" x14ac:dyDescent="0.3">
      <c r="A119" s="9" t="s">
        <v>312</v>
      </c>
      <c r="B119" s="10" t="s">
        <v>200</v>
      </c>
      <c r="C119" s="35">
        <v>113962.56469648733</v>
      </c>
      <c r="D119" s="36">
        <v>0</v>
      </c>
      <c r="E119" s="37">
        <v>20050.718348907314</v>
      </c>
      <c r="F119" s="36">
        <v>93911.846347580009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10"/>
        <v>113962.56469648733</v>
      </c>
      <c r="O119" s="33">
        <v>0</v>
      </c>
      <c r="P119" s="33"/>
    </row>
    <row r="120" spans="1:16" x14ac:dyDescent="0.3">
      <c r="A120" s="9" t="s">
        <v>204</v>
      </c>
      <c r="B120" s="10" t="s">
        <v>202</v>
      </c>
      <c r="C120" s="35">
        <v>177584.25008180609</v>
      </c>
      <c r="D120" s="36">
        <v>0</v>
      </c>
      <c r="E120" s="37">
        <v>94488.908429960953</v>
      </c>
      <c r="F120" s="36">
        <v>83095.341651845141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2643.4825999999998</v>
      </c>
      <c r="M120" s="35">
        <v>0</v>
      </c>
      <c r="N120" s="38">
        <f t="shared" si="10"/>
        <v>180227.73268180608</v>
      </c>
      <c r="O120" s="33">
        <v>0</v>
      </c>
      <c r="P120" s="33"/>
    </row>
    <row r="121" spans="1:16" x14ac:dyDescent="0.3">
      <c r="A121" s="9" t="s">
        <v>206</v>
      </c>
      <c r="B121" s="10" t="s">
        <v>203</v>
      </c>
      <c r="C121" s="35">
        <v>142508.64833244396</v>
      </c>
      <c r="D121" s="36">
        <v>0</v>
      </c>
      <c r="E121" s="37">
        <v>29622.490410143979</v>
      </c>
      <c r="F121" s="36">
        <v>112886.15792229999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13403.541999999999</v>
      </c>
      <c r="M121" s="35">
        <v>0</v>
      </c>
      <c r="N121" s="38">
        <f t="shared" si="10"/>
        <v>155912.19033244395</v>
      </c>
      <c r="O121" s="33">
        <v>0</v>
      </c>
      <c r="P121" s="33"/>
    </row>
    <row r="122" spans="1:16" x14ac:dyDescent="0.3">
      <c r="A122" s="9" t="s">
        <v>207</v>
      </c>
      <c r="B122" s="10" t="s">
        <v>205</v>
      </c>
      <c r="C122" s="35">
        <v>12054.98831502515</v>
      </c>
      <c r="D122" s="36">
        <v>0</v>
      </c>
      <c r="E122" s="37">
        <v>12054.98831502515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2736.9724000000001</v>
      </c>
      <c r="M122" s="35">
        <v>0</v>
      </c>
      <c r="N122" s="38">
        <f t="shared" si="10"/>
        <v>14791.96071502515</v>
      </c>
      <c r="O122" s="33">
        <v>0</v>
      </c>
      <c r="P122" s="33"/>
    </row>
    <row r="123" spans="1:16" x14ac:dyDescent="0.3">
      <c r="A123" s="9" t="s">
        <v>209</v>
      </c>
      <c r="B123" s="10" t="s">
        <v>295</v>
      </c>
      <c r="C123" s="35">
        <v>15010.25201869728</v>
      </c>
      <c r="D123" s="36">
        <v>0</v>
      </c>
      <c r="E123" s="37">
        <v>12449.239342355964</v>
      </c>
      <c r="F123" s="36">
        <v>2561.0126763413145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3345.2863555032018</v>
      </c>
      <c r="M123" s="35">
        <v>0</v>
      </c>
      <c r="N123" s="38">
        <f t="shared" si="10"/>
        <v>18355.538374200481</v>
      </c>
      <c r="O123" s="33">
        <v>0</v>
      </c>
      <c r="P123" s="33"/>
    </row>
    <row r="124" spans="1:16" ht="28.8" x14ac:dyDescent="0.3">
      <c r="A124" s="9" t="s">
        <v>211</v>
      </c>
      <c r="B124" s="10" t="s">
        <v>296</v>
      </c>
      <c r="C124" s="35">
        <v>5029.6062188912911</v>
      </c>
      <c r="D124" s="36">
        <v>0</v>
      </c>
      <c r="E124" s="37">
        <v>5029.6062188912911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215.04270000000002</v>
      </c>
      <c r="M124" s="35">
        <v>0</v>
      </c>
      <c r="N124" s="38">
        <f t="shared" si="10"/>
        <v>5244.648918891291</v>
      </c>
      <c r="O124" s="33">
        <v>0</v>
      </c>
      <c r="P124" s="33"/>
    </row>
    <row r="125" spans="1:16" ht="28.8" x14ac:dyDescent="0.3">
      <c r="A125" s="9" t="s">
        <v>213</v>
      </c>
      <c r="B125" s="10" t="s">
        <v>297</v>
      </c>
      <c r="C125" s="35">
        <v>23596.433840960595</v>
      </c>
      <c r="D125" s="36">
        <v>1107.8383996352691</v>
      </c>
      <c r="E125" s="37">
        <v>21635.593441325327</v>
      </c>
      <c r="F125" s="36">
        <v>853.00199999999995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2689.1059825015968</v>
      </c>
      <c r="M125" s="35">
        <v>0</v>
      </c>
      <c r="N125" s="38">
        <f t="shared" si="10"/>
        <v>26285.539823462193</v>
      </c>
      <c r="O125" s="33">
        <v>0</v>
      </c>
      <c r="P125" s="33"/>
    </row>
    <row r="126" spans="1:16" ht="43.2" x14ac:dyDescent="0.3">
      <c r="A126" s="9" t="s">
        <v>215</v>
      </c>
      <c r="B126" s="10" t="s">
        <v>298</v>
      </c>
      <c r="C126" s="35">
        <v>252.98750000000001</v>
      </c>
      <c r="D126" s="36">
        <v>0</v>
      </c>
      <c r="E126" s="37">
        <v>252.98750000000001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0"/>
        <v>252.98750000000001</v>
      </c>
      <c r="O126" s="33">
        <v>0</v>
      </c>
      <c r="P126" s="33"/>
    </row>
    <row r="127" spans="1:16" x14ac:dyDescent="0.3">
      <c r="A127" s="9" t="s">
        <v>239</v>
      </c>
      <c r="B127" s="10" t="s">
        <v>208</v>
      </c>
      <c r="C127" s="35">
        <v>120742.90740109028</v>
      </c>
      <c r="D127" s="36">
        <v>0</v>
      </c>
      <c r="E127" s="37">
        <v>93196.740788685376</v>
      </c>
      <c r="F127" s="36">
        <v>27546.166612404912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0"/>
        <v>120742.90740109028</v>
      </c>
      <c r="O127" s="33">
        <v>0</v>
      </c>
      <c r="P127" s="33"/>
    </row>
    <row r="128" spans="1:16" ht="28.8" x14ac:dyDescent="0.3">
      <c r="A128" s="9" t="s">
        <v>241</v>
      </c>
      <c r="B128" s="10" t="s">
        <v>210</v>
      </c>
      <c r="C128" s="35">
        <v>32721.116202336776</v>
      </c>
      <c r="D128" s="36">
        <v>0</v>
      </c>
      <c r="E128" s="37">
        <v>27704.476926396237</v>
      </c>
      <c r="F128" s="36">
        <v>5016.639275940538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743.06000272208712</v>
      </c>
      <c r="M128" s="35">
        <v>0</v>
      </c>
      <c r="N128" s="38">
        <f t="shared" si="10"/>
        <v>33464.176205058866</v>
      </c>
      <c r="O128" s="33">
        <v>0</v>
      </c>
      <c r="P128" s="33"/>
    </row>
    <row r="129" spans="1:16" x14ac:dyDescent="0.3">
      <c r="A129" s="9" t="s">
        <v>243</v>
      </c>
      <c r="B129" s="10" t="s">
        <v>212</v>
      </c>
      <c r="C129" s="35">
        <v>200829.55856615063</v>
      </c>
      <c r="D129" s="36">
        <v>0</v>
      </c>
      <c r="E129" s="37">
        <v>168286.36684338626</v>
      </c>
      <c r="F129" s="36">
        <v>32543.191722764383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609.08910000000003</v>
      </c>
      <c r="M129" s="35">
        <v>0</v>
      </c>
      <c r="N129" s="38">
        <f t="shared" si="10"/>
        <v>201438.64766615065</v>
      </c>
      <c r="O129" s="33">
        <v>0</v>
      </c>
      <c r="P129" s="33"/>
    </row>
    <row r="130" spans="1:16" x14ac:dyDescent="0.3">
      <c r="A130" s="9" t="s">
        <v>313</v>
      </c>
      <c r="B130" s="10" t="s">
        <v>214</v>
      </c>
      <c r="C130" s="35">
        <v>104106.00362764696</v>
      </c>
      <c r="D130" s="36">
        <v>0</v>
      </c>
      <c r="E130" s="37">
        <v>90539.794248487829</v>
      </c>
      <c r="F130" s="36">
        <v>13566.209379159127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6712.0989140490865</v>
      </c>
      <c r="M130" s="35">
        <v>0</v>
      </c>
      <c r="N130" s="38">
        <f t="shared" ref="N130:N139" si="14">+C130+G130+K130+L130+M130</f>
        <v>110818.10254169605</v>
      </c>
      <c r="O130" s="33">
        <v>0</v>
      </c>
      <c r="P130" s="33"/>
    </row>
    <row r="131" spans="1:16" ht="28.8" x14ac:dyDescent="0.3">
      <c r="A131" s="9" t="s">
        <v>314</v>
      </c>
      <c r="B131" s="10" t="s">
        <v>216</v>
      </c>
      <c r="C131" s="35">
        <v>507035.82307765505</v>
      </c>
      <c r="D131" s="36">
        <v>12980.213747000003</v>
      </c>
      <c r="E131" s="37">
        <v>160178.73144130496</v>
      </c>
      <c r="F131" s="36">
        <v>333876.87788935006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4058.5639000000001</v>
      </c>
      <c r="M131" s="35">
        <v>0</v>
      </c>
      <c r="N131" s="38">
        <f t="shared" si="14"/>
        <v>511094.38697765506</v>
      </c>
      <c r="O131" s="33">
        <v>0</v>
      </c>
      <c r="P131" s="33"/>
    </row>
    <row r="132" spans="1:16" x14ac:dyDescent="0.3">
      <c r="A132" s="9" t="s">
        <v>315</v>
      </c>
      <c r="B132" s="10" t="s">
        <v>217</v>
      </c>
      <c r="C132" s="35">
        <v>398298.29164668586</v>
      </c>
      <c r="D132" s="36">
        <v>0</v>
      </c>
      <c r="E132" s="37">
        <v>344660.29180869443</v>
      </c>
      <c r="F132" s="36">
        <v>53637.999837991418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134995.16742678414</v>
      </c>
      <c r="M132" s="35">
        <v>0</v>
      </c>
      <c r="N132" s="38">
        <f t="shared" si="14"/>
        <v>533293.45907346997</v>
      </c>
      <c r="O132" s="33">
        <v>0</v>
      </c>
      <c r="P132" s="33"/>
    </row>
    <row r="133" spans="1:16" x14ac:dyDescent="0.3">
      <c r="A133" s="9" t="s">
        <v>316</v>
      </c>
      <c r="B133" s="10" t="s">
        <v>218</v>
      </c>
      <c r="C133" s="35">
        <v>321736.36979330308</v>
      </c>
      <c r="D133" s="36">
        <v>26899.389265600461</v>
      </c>
      <c r="E133" s="37">
        <v>261907.77405820746</v>
      </c>
      <c r="F133" s="36">
        <v>32929.206469495133</v>
      </c>
      <c r="G133" s="35">
        <v>10649.098705399998</v>
      </c>
      <c r="H133" s="36">
        <v>10649.098705399998</v>
      </c>
      <c r="I133" s="37">
        <v>0</v>
      </c>
      <c r="J133" s="36">
        <v>0</v>
      </c>
      <c r="K133" s="35">
        <v>0</v>
      </c>
      <c r="L133" s="35">
        <v>54323.461600000002</v>
      </c>
      <c r="M133" s="35">
        <v>0</v>
      </c>
      <c r="N133" s="38">
        <f t="shared" si="14"/>
        <v>386708.93009870307</v>
      </c>
      <c r="O133" s="33">
        <v>0</v>
      </c>
      <c r="P133" s="33"/>
    </row>
    <row r="134" spans="1:16" x14ac:dyDescent="0.3">
      <c r="A134" s="9" t="s">
        <v>225</v>
      </c>
      <c r="B134" s="10" t="s">
        <v>299</v>
      </c>
      <c r="C134" s="35">
        <v>4534.7784847035291</v>
      </c>
      <c r="D134" s="36">
        <v>0</v>
      </c>
      <c r="E134" s="37">
        <v>4530.244284703529</v>
      </c>
      <c r="F134" s="36">
        <v>4.5342000000000002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760.09779104283359</v>
      </c>
      <c r="M134" s="35">
        <v>0</v>
      </c>
      <c r="N134" s="38">
        <f t="shared" si="14"/>
        <v>5294.8762757463628</v>
      </c>
      <c r="O134" s="33">
        <v>0</v>
      </c>
      <c r="P134" s="33"/>
    </row>
    <row r="135" spans="1:16" ht="28.8" x14ac:dyDescent="0.3">
      <c r="A135" s="9" t="s">
        <v>227</v>
      </c>
      <c r="B135" s="10" t="s">
        <v>300</v>
      </c>
      <c r="C135" s="35">
        <v>6412.2816395569862</v>
      </c>
      <c r="D135" s="36">
        <v>0</v>
      </c>
      <c r="E135" s="37">
        <v>6294.9631278069864</v>
      </c>
      <c r="F135" s="36">
        <v>117.31851175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63.01164</v>
      </c>
      <c r="M135" s="35">
        <v>0</v>
      </c>
      <c r="N135" s="38">
        <f t="shared" si="14"/>
        <v>6475.2932795569859</v>
      </c>
      <c r="O135" s="33">
        <v>0</v>
      </c>
      <c r="P135" s="33"/>
    </row>
    <row r="136" spans="1:16" x14ac:dyDescent="0.3">
      <c r="A136" s="9" t="s">
        <v>234</v>
      </c>
      <c r="B136" s="10" t="s">
        <v>301</v>
      </c>
      <c r="C136" s="35">
        <v>27183.938160181031</v>
      </c>
      <c r="D136" s="36">
        <v>12564.803697710107</v>
      </c>
      <c r="E136" s="37">
        <v>12956.151282836523</v>
      </c>
      <c r="F136" s="36">
        <v>1662.9831796344019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2671.5326678113147</v>
      </c>
      <c r="M136" s="35">
        <v>0</v>
      </c>
      <c r="N136" s="38">
        <f t="shared" si="14"/>
        <v>29855.470827992347</v>
      </c>
      <c r="O136" s="33">
        <v>0</v>
      </c>
      <c r="P136" s="33"/>
    </row>
    <row r="137" spans="1:16" x14ac:dyDescent="0.3">
      <c r="A137" s="9" t="s">
        <v>317</v>
      </c>
      <c r="B137" s="10" t="s">
        <v>302</v>
      </c>
      <c r="C137" s="35">
        <v>58828.89620997513</v>
      </c>
      <c r="D137" s="36">
        <v>0</v>
      </c>
      <c r="E137" s="37">
        <v>57141.169634866666</v>
      </c>
      <c r="F137" s="36">
        <v>1687.7265751084599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8659.6048372466994</v>
      </c>
      <c r="M137" s="35">
        <v>0</v>
      </c>
      <c r="N137" s="38">
        <f t="shared" si="14"/>
        <v>67488.501047221827</v>
      </c>
      <c r="O137" s="33">
        <v>0</v>
      </c>
      <c r="P137" s="33"/>
    </row>
    <row r="138" spans="1:16" x14ac:dyDescent="0.3">
      <c r="A138" s="9" t="s">
        <v>318</v>
      </c>
      <c r="B138" s="10" t="s">
        <v>220</v>
      </c>
      <c r="C138" s="35">
        <v>13548.214252244386</v>
      </c>
      <c r="D138" s="36">
        <v>0</v>
      </c>
      <c r="E138" s="37">
        <v>13548.214252244386</v>
      </c>
      <c r="F138" s="36">
        <v>0</v>
      </c>
      <c r="G138" s="35">
        <v>1035.1698309154458</v>
      </c>
      <c r="H138" s="36">
        <v>0</v>
      </c>
      <c r="I138" s="37">
        <v>1035.1698309154458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4"/>
        <v>14583.384083159832</v>
      </c>
      <c r="O138" s="33">
        <v>0</v>
      </c>
      <c r="P138" s="33"/>
    </row>
    <row r="139" spans="1:16" ht="28.8" x14ac:dyDescent="0.3">
      <c r="A139" s="9" t="s">
        <v>319</v>
      </c>
      <c r="B139" s="10" t="s">
        <v>222</v>
      </c>
      <c r="C139" s="35">
        <v>53308.688486426559</v>
      </c>
      <c r="D139" s="36">
        <v>0</v>
      </c>
      <c r="E139" s="37">
        <v>33012.019041926556</v>
      </c>
      <c r="F139" s="36">
        <v>20296.669444499999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10775.597299999999</v>
      </c>
      <c r="M139" s="35">
        <v>0</v>
      </c>
      <c r="N139" s="38">
        <f t="shared" si="14"/>
        <v>64084.285786426561</v>
      </c>
      <c r="O139" s="33">
        <v>0</v>
      </c>
      <c r="P139" s="33"/>
    </row>
    <row r="140" spans="1:16" ht="28.8" x14ac:dyDescent="0.3">
      <c r="A140" s="9" t="s">
        <v>320</v>
      </c>
      <c r="B140" s="10" t="s">
        <v>223</v>
      </c>
      <c r="C140" s="35">
        <v>5658.5001722414536</v>
      </c>
      <c r="D140" s="36">
        <v>0</v>
      </c>
      <c r="E140" s="37">
        <v>4734.3401220381365</v>
      </c>
      <c r="F140" s="36">
        <v>924.16005020331704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131.83619999999999</v>
      </c>
      <c r="M140" s="35">
        <v>0</v>
      </c>
      <c r="N140" s="38">
        <f t="shared" ref="N140:N143" si="15">+C140+G140+K140+L140+M140</f>
        <v>5790.3363722414533</v>
      </c>
      <c r="O140" s="33">
        <v>0</v>
      </c>
      <c r="P140" s="33"/>
    </row>
    <row r="141" spans="1:16" x14ac:dyDescent="0.3">
      <c r="A141" s="9" t="s">
        <v>321</v>
      </c>
      <c r="B141" s="10" t="s">
        <v>224</v>
      </c>
      <c r="C141" s="35">
        <v>12956.906436970232</v>
      </c>
      <c r="D141" s="36">
        <v>0</v>
      </c>
      <c r="E141" s="37">
        <v>11690.963154070952</v>
      </c>
      <c r="F141" s="36">
        <v>1265.943282899279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9275.8341883250196</v>
      </c>
      <c r="M141" s="35">
        <v>0</v>
      </c>
      <c r="N141" s="38">
        <f t="shared" si="15"/>
        <v>22232.74062529525</v>
      </c>
      <c r="O141" s="33">
        <v>0</v>
      </c>
      <c r="P141" s="33"/>
    </row>
    <row r="142" spans="1:16" x14ac:dyDescent="0.3">
      <c r="A142" s="9" t="s">
        <v>322</v>
      </c>
      <c r="B142" s="10" t="s">
        <v>226</v>
      </c>
      <c r="C142" s="35">
        <v>7966.7338913584645</v>
      </c>
      <c r="D142" s="36">
        <v>0</v>
      </c>
      <c r="E142" s="37">
        <v>7966.7338913584645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5"/>
        <v>7966.7338913584645</v>
      </c>
      <c r="O142" s="33">
        <v>0</v>
      </c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6875.9256287168328</v>
      </c>
      <c r="D143" s="36">
        <v>0</v>
      </c>
      <c r="E143" s="37">
        <v>6875.9256287168328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991.30052338887799</v>
      </c>
      <c r="M143" s="35">
        <v>0</v>
      </c>
      <c r="N143" s="38">
        <f t="shared" si="15"/>
        <v>7867.2261521057108</v>
      </c>
      <c r="O143" s="33">
        <v>0</v>
      </c>
      <c r="P143" s="33"/>
    </row>
    <row r="144" spans="1:16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>
        <v>0</v>
      </c>
      <c r="P144" s="33"/>
    </row>
    <row r="145" spans="1:16" x14ac:dyDescent="0.3">
      <c r="A145" s="11"/>
      <c r="B145" s="12" t="s">
        <v>229</v>
      </c>
      <c r="C145" s="45">
        <f t="shared" ref="C145:M145" si="16">SUM(C11:C144)</f>
        <v>9985460.7221071143</v>
      </c>
      <c r="D145" s="45">
        <f t="shared" si="16"/>
        <v>516183.30229134171</v>
      </c>
      <c r="E145" s="83">
        <f t="shared" si="16"/>
        <v>5160296.7338805879</v>
      </c>
      <c r="F145" s="45">
        <f t="shared" si="16"/>
        <v>4308980.6859351825</v>
      </c>
      <c r="G145" s="45">
        <f t="shared" si="16"/>
        <v>919998.24781815801</v>
      </c>
      <c r="H145" s="45">
        <f t="shared" si="16"/>
        <v>481416.8352028252</v>
      </c>
      <c r="I145" s="83">
        <f t="shared" si="16"/>
        <v>192908.62150240544</v>
      </c>
      <c r="J145" s="45">
        <f t="shared" si="16"/>
        <v>245672.79111292743</v>
      </c>
      <c r="K145" s="45">
        <f t="shared" si="16"/>
        <v>3765.6933828002138</v>
      </c>
      <c r="L145" s="45">
        <f t="shared" si="16"/>
        <v>1092421.5707604536</v>
      </c>
      <c r="M145" s="45">
        <f t="shared" si="16"/>
        <v>743.86834464376579</v>
      </c>
      <c r="N145" s="45">
        <f t="shared" ref="N145" si="17">+C145+G145+K145+L145+M145</f>
        <v>12002390.10241317</v>
      </c>
      <c r="O145" s="33">
        <v>0</v>
      </c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>
        <v>0</v>
      </c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2213.0409999999997</v>
      </c>
      <c r="M147" s="35">
        <v>0</v>
      </c>
      <c r="N147" s="38">
        <f t="shared" ref="N147:N153" si="18">+C147+G147+K147+L147+M147</f>
        <v>2213.0409999999997</v>
      </c>
      <c r="O147" s="33">
        <v>0</v>
      </c>
      <c r="P147" s="33"/>
    </row>
    <row r="148" spans="1:16" x14ac:dyDescent="0.3">
      <c r="A148" s="9" t="s">
        <v>232</v>
      </c>
      <c r="B148" s="15" t="s">
        <v>287</v>
      </c>
      <c r="C148" s="35">
        <v>48.527248468807265</v>
      </c>
      <c r="D148" s="40">
        <v>48.527248468807265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8"/>
        <v>48.527248468807265</v>
      </c>
      <c r="O148" s="33">
        <v>0</v>
      </c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34891.169636379636</v>
      </c>
      <c r="L149" s="35">
        <v>0</v>
      </c>
      <c r="M149" s="35">
        <v>0</v>
      </c>
      <c r="N149" s="38">
        <f t="shared" si="18"/>
        <v>34891.169636379636</v>
      </c>
      <c r="O149" s="33">
        <v>0</v>
      </c>
      <c r="P149" s="33"/>
    </row>
    <row r="150" spans="1:16" x14ac:dyDescent="0.3">
      <c r="A150" s="9" t="s">
        <v>324</v>
      </c>
      <c r="B150" s="16" t="s">
        <v>159</v>
      </c>
      <c r="C150" s="35">
        <v>17740.420000870065</v>
      </c>
      <c r="D150" s="40">
        <v>17740.420000870065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12746.458183638428</v>
      </c>
      <c r="L150" s="35">
        <v>0</v>
      </c>
      <c r="M150" s="35">
        <v>0</v>
      </c>
      <c r="N150" s="38">
        <f t="shared" si="18"/>
        <v>30486.878184508492</v>
      </c>
      <c r="O150" s="33">
        <v>0</v>
      </c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8"/>
        <v>0</v>
      </c>
      <c r="O151" s="33">
        <v>0</v>
      </c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39873.217957732901</v>
      </c>
      <c r="L152" s="35">
        <v>0</v>
      </c>
      <c r="M152" s="35">
        <v>0</v>
      </c>
      <c r="N152" s="38">
        <f t="shared" si="18"/>
        <v>39873.217957732901</v>
      </c>
      <c r="O152" s="33">
        <v>0</v>
      </c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474318.59291572944</v>
      </c>
      <c r="M153" s="35">
        <v>0</v>
      </c>
      <c r="N153" s="38">
        <f t="shared" si="18"/>
        <v>474318.59291572944</v>
      </c>
      <c r="O153" s="33">
        <v>0</v>
      </c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>
        <v>0</v>
      </c>
      <c r="P154" s="33"/>
    </row>
    <row r="155" spans="1:16" x14ac:dyDescent="0.3">
      <c r="A155" s="11"/>
      <c r="B155" s="12" t="s">
        <v>236</v>
      </c>
      <c r="C155" s="46">
        <f t="shared" ref="C155:M155" si="19">SUM(C147:C154)</f>
        <v>17788.947249338871</v>
      </c>
      <c r="D155" s="46">
        <f t="shared" si="19"/>
        <v>17788.947249338871</v>
      </c>
      <c r="E155" s="46">
        <f t="shared" si="19"/>
        <v>0</v>
      </c>
      <c r="F155" s="46">
        <f t="shared" si="19"/>
        <v>0</v>
      </c>
      <c r="G155" s="46">
        <f t="shared" si="19"/>
        <v>0</v>
      </c>
      <c r="H155" s="46">
        <f t="shared" si="19"/>
        <v>0</v>
      </c>
      <c r="I155" s="46">
        <f t="shared" si="19"/>
        <v>0</v>
      </c>
      <c r="J155" s="46">
        <f t="shared" si="19"/>
        <v>0</v>
      </c>
      <c r="K155" s="46">
        <f t="shared" si="19"/>
        <v>87510.845777750976</v>
      </c>
      <c r="L155" s="46">
        <f t="shared" si="19"/>
        <v>476531.63391572947</v>
      </c>
      <c r="M155" s="46">
        <f t="shared" si="19"/>
        <v>0</v>
      </c>
      <c r="N155" s="46">
        <f t="shared" ref="N155" si="20">SUM(N147:N154)</f>
        <v>581831.42694281926</v>
      </c>
      <c r="O155" s="33">
        <v>0</v>
      </c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>
        <v>0</v>
      </c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1754.5969967578189</v>
      </c>
      <c r="N157" s="38">
        <f>+C157+G157+K157+L157+M157</f>
        <v>1754.5969967578189</v>
      </c>
      <c r="O157" s="33">
        <v>0</v>
      </c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21">+C158+G158+K158+L158+M158</f>
        <v>0</v>
      </c>
      <c r="O158" s="33">
        <v>0</v>
      </c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1101.80447005</v>
      </c>
      <c r="L159" s="35">
        <v>0</v>
      </c>
      <c r="M159" s="35">
        <v>0</v>
      </c>
      <c r="N159" s="38">
        <f t="shared" si="21"/>
        <v>1101.80447005</v>
      </c>
      <c r="O159" s="33">
        <v>0</v>
      </c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1141.9527960463188</v>
      </c>
      <c r="N160" s="38">
        <f t="shared" si="21"/>
        <v>1141.9527960463188</v>
      </c>
      <c r="O160" s="33">
        <v>0</v>
      </c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810980.36708536744</v>
      </c>
      <c r="L161" s="35">
        <v>0</v>
      </c>
      <c r="M161" s="35">
        <v>0</v>
      </c>
      <c r="N161" s="38">
        <f t="shared" si="21"/>
        <v>810980.36708536744</v>
      </c>
      <c r="O161" s="33">
        <v>0</v>
      </c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737259.83389011666</v>
      </c>
      <c r="L162" s="35">
        <v>0</v>
      </c>
      <c r="M162" s="35">
        <v>0</v>
      </c>
      <c r="N162" s="38">
        <f t="shared" si="21"/>
        <v>737259.83389011666</v>
      </c>
      <c r="O162" s="33">
        <v>0</v>
      </c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14519.254847745582</v>
      </c>
      <c r="L163" s="35">
        <v>0</v>
      </c>
      <c r="M163" s="35">
        <v>0</v>
      </c>
      <c r="N163" s="38">
        <f t="shared" si="21"/>
        <v>14519.254847745582</v>
      </c>
      <c r="O163" s="33">
        <v>0</v>
      </c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1955590.9806878406</v>
      </c>
      <c r="L164" s="35">
        <v>0</v>
      </c>
      <c r="M164" s="35">
        <v>18561.09933168293</v>
      </c>
      <c r="N164" s="38">
        <f t="shared" si="21"/>
        <v>1974152.0800195236</v>
      </c>
      <c r="O164" s="33">
        <v>0</v>
      </c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1548582.6234032642</v>
      </c>
      <c r="L165" s="35">
        <v>0</v>
      </c>
      <c r="M165" s="35">
        <v>59202.878904521102</v>
      </c>
      <c r="N165" s="38">
        <f t="shared" si="21"/>
        <v>1607785.5023077852</v>
      </c>
      <c r="O165" s="33">
        <v>0</v>
      </c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70139.704941189804</v>
      </c>
      <c r="N166" s="38">
        <f t="shared" si="21"/>
        <v>70139.704941189804</v>
      </c>
      <c r="O166" s="33">
        <v>0</v>
      </c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>
        <v>0</v>
      </c>
      <c r="P167" s="33"/>
    </row>
    <row r="168" spans="1:16" x14ac:dyDescent="0.3">
      <c r="A168" s="19"/>
      <c r="B168" s="12" t="s">
        <v>245</v>
      </c>
      <c r="C168" s="45">
        <f t="shared" ref="C168:N168" si="22">SUM(C157:C167)</f>
        <v>0</v>
      </c>
      <c r="D168" s="45">
        <f t="shared" si="22"/>
        <v>0</v>
      </c>
      <c r="E168" s="45">
        <f t="shared" si="22"/>
        <v>0</v>
      </c>
      <c r="F168" s="45">
        <f t="shared" si="22"/>
        <v>0</v>
      </c>
      <c r="G168" s="45">
        <f t="shared" si="22"/>
        <v>0</v>
      </c>
      <c r="H168" s="45">
        <f t="shared" si="22"/>
        <v>0</v>
      </c>
      <c r="I168" s="45">
        <f t="shared" si="22"/>
        <v>0</v>
      </c>
      <c r="J168" s="45">
        <f t="shared" si="22"/>
        <v>0</v>
      </c>
      <c r="K168" s="45">
        <f t="shared" si="22"/>
        <v>5068034.8643843848</v>
      </c>
      <c r="L168" s="45">
        <f t="shared" si="22"/>
        <v>0</v>
      </c>
      <c r="M168" s="45">
        <f t="shared" si="22"/>
        <v>150800.23297019798</v>
      </c>
      <c r="N168" s="45">
        <f t="shared" si="22"/>
        <v>5218835.0973545825</v>
      </c>
      <c r="O168" s="33">
        <v>0</v>
      </c>
      <c r="P168" s="33"/>
    </row>
    <row r="169" spans="1:16" x14ac:dyDescent="0.3">
      <c r="A169" s="19" t="s">
        <v>337</v>
      </c>
      <c r="B169" s="20" t="s">
        <v>255</v>
      </c>
      <c r="C169" s="45">
        <f t="shared" ref="C169:M169" si="23">+C155+C168+C145</f>
        <v>10003249.669356452</v>
      </c>
      <c r="D169" s="45">
        <f t="shared" si="23"/>
        <v>533972.24954068055</v>
      </c>
      <c r="E169" s="45">
        <f t="shared" si="23"/>
        <v>5160296.7338805879</v>
      </c>
      <c r="F169" s="45">
        <f t="shared" si="23"/>
        <v>4308980.6859351825</v>
      </c>
      <c r="G169" s="45">
        <f t="shared" si="23"/>
        <v>919998.24781815801</v>
      </c>
      <c r="H169" s="45">
        <f t="shared" si="23"/>
        <v>481416.8352028252</v>
      </c>
      <c r="I169" s="45">
        <f t="shared" si="23"/>
        <v>192908.62150240544</v>
      </c>
      <c r="J169" s="45">
        <f t="shared" si="23"/>
        <v>245672.79111292743</v>
      </c>
      <c r="K169" s="45">
        <f t="shared" si="23"/>
        <v>5159311.4035449363</v>
      </c>
      <c r="L169" s="45">
        <f t="shared" si="23"/>
        <v>1568953.2046761829</v>
      </c>
      <c r="M169" s="45">
        <f t="shared" si="23"/>
        <v>151544.10131484174</v>
      </c>
      <c r="N169" s="45">
        <f>+N155+N168+N145</f>
        <v>17803056.626710571</v>
      </c>
      <c r="O169" s="33">
        <v>0</v>
      </c>
      <c r="P169" s="33"/>
    </row>
    <row r="170" spans="1:16" x14ac:dyDescent="0.3">
      <c r="A170" t="s">
        <v>276</v>
      </c>
    </row>
    <row r="171" spans="1:16" x14ac:dyDescent="0.3">
      <c r="A171" s="28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6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6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53" priority="7" stopIfTrue="1" operator="lessThan">
      <formula>0</formula>
    </cfRule>
  </conditionalFormatting>
  <conditionalFormatting sqref="E147:E154">
    <cfRule type="cellIs" dxfId="52" priority="8" stopIfTrue="1" operator="lessThan">
      <formula>0</formula>
    </cfRule>
  </conditionalFormatting>
  <conditionalFormatting sqref="F157:F167">
    <cfRule type="cellIs" dxfId="51" priority="5" stopIfTrue="1" operator="lessThan">
      <formula>0</formula>
    </cfRule>
  </conditionalFormatting>
  <conditionalFormatting sqref="F147:F154">
    <cfRule type="cellIs" dxfId="50" priority="6" stopIfTrue="1" operator="lessThan">
      <formula>0</formula>
    </cfRule>
  </conditionalFormatting>
  <conditionalFormatting sqref="I157:I167">
    <cfRule type="cellIs" dxfId="49" priority="3" stopIfTrue="1" operator="lessThan">
      <formula>0</formula>
    </cfRule>
  </conditionalFormatting>
  <conditionalFormatting sqref="I147:I154">
    <cfRule type="cellIs" dxfId="48" priority="4" stopIfTrue="1" operator="lessThan">
      <formula>0</formula>
    </cfRule>
  </conditionalFormatting>
  <conditionalFormatting sqref="J157:J167">
    <cfRule type="cellIs" dxfId="47" priority="1" stopIfTrue="1" operator="lessThan">
      <formula>0</formula>
    </cfRule>
  </conditionalFormatting>
  <conditionalFormatting sqref="J147:J154">
    <cfRule type="cellIs" dxfId="46" priority="2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4" tint="0.79998168889431442"/>
  </sheetPr>
  <dimension ref="A2:R177"/>
  <sheetViews>
    <sheetView showGridLines="0" zoomScale="70" zoomScaleNormal="70" workbookViewId="0">
      <pane xSplit="2" ySplit="10" topLeftCell="C147" activePane="bottomRight" state="frozen"/>
      <selection pane="topRight" activeCell="C1" sqref="C1"/>
      <selection pane="bottomLeft" activeCell="A11" sqref="A11"/>
      <selection pane="bottomRight" activeCell="B5" sqref="B5:N5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5" max="15" width="14.5546875" bestFit="1" customWidth="1"/>
    <col min="16" max="16" width="12.6640625" bestFit="1" customWidth="1"/>
  </cols>
  <sheetData>
    <row r="2" spans="1:18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8" ht="18" x14ac:dyDescent="0.35">
      <c r="B3" s="109" t="s">
        <v>338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8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8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8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8" x14ac:dyDescent="0.3">
      <c r="A7" s="28" t="s">
        <v>335</v>
      </c>
      <c r="E7" s="27"/>
      <c r="F7" s="27"/>
    </row>
    <row r="8" spans="1:18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8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8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8" x14ac:dyDescent="0.3">
      <c r="A11" s="9" t="s">
        <v>20</v>
      </c>
      <c r="B11" s="10" t="s">
        <v>21</v>
      </c>
      <c r="C11" s="35">
        <v>456.09959213907274</v>
      </c>
      <c r="D11" s="36">
        <v>0</v>
      </c>
      <c r="E11" s="37">
        <v>456.09959213907274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3497.2605559393332</v>
      </c>
      <c r="M11" s="35">
        <v>0</v>
      </c>
      <c r="N11" s="38">
        <f t="shared" ref="N11:N44" si="0">+C11+G11+K11+L11+M11</f>
        <v>3953.3601480784059</v>
      </c>
      <c r="O11" s="33">
        <v>0</v>
      </c>
      <c r="P11" s="33"/>
      <c r="Q11" s="27"/>
      <c r="R11" s="27"/>
    </row>
    <row r="12" spans="1:18" x14ac:dyDescent="0.3">
      <c r="A12" s="9" t="s">
        <v>22</v>
      </c>
      <c r="B12" s="10" t="s">
        <v>23</v>
      </c>
      <c r="C12" s="35">
        <v>57.206376457704863</v>
      </c>
      <c r="D12" s="36">
        <v>0</v>
      </c>
      <c r="E12" s="37">
        <v>57.206376457704863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431.49089689494468</v>
      </c>
      <c r="M12" s="35">
        <v>0</v>
      </c>
      <c r="N12" s="38">
        <f t="shared" ref="N12:N42" si="1">+C12+G12+K12+L12+M12</f>
        <v>488.69727335264952</v>
      </c>
      <c r="O12" s="33">
        <v>0</v>
      </c>
      <c r="P12" s="33"/>
      <c r="Q12" s="27"/>
      <c r="R12" s="27"/>
    </row>
    <row r="13" spans="1:18" x14ac:dyDescent="0.3">
      <c r="A13" s="9" t="s">
        <v>24</v>
      </c>
      <c r="B13" s="10" t="s">
        <v>25</v>
      </c>
      <c r="C13" s="35">
        <v>1466.1100654537011</v>
      </c>
      <c r="D13" s="36">
        <v>0</v>
      </c>
      <c r="E13" s="37">
        <v>1466.1100654537011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844.1525345936933</v>
      </c>
      <c r="M13" s="35">
        <v>0</v>
      </c>
      <c r="N13" s="38">
        <f t="shared" si="1"/>
        <v>2310.2626000473942</v>
      </c>
      <c r="O13" s="33">
        <v>-4.5474735088646412E-13</v>
      </c>
      <c r="P13" s="33"/>
      <c r="Q13" s="27"/>
      <c r="R13" s="27"/>
    </row>
    <row r="14" spans="1:18" x14ac:dyDescent="0.3">
      <c r="A14" s="9" t="s">
        <v>26</v>
      </c>
      <c r="B14" s="10" t="s">
        <v>27</v>
      </c>
      <c r="C14" s="35">
        <v>1071.2755299913549</v>
      </c>
      <c r="D14" s="36">
        <v>0</v>
      </c>
      <c r="E14" s="37">
        <v>1071.2755299913549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1433.5543094484024</v>
      </c>
      <c r="M14" s="35">
        <v>0</v>
      </c>
      <c r="N14" s="38">
        <f t="shared" si="1"/>
        <v>2504.8298394397571</v>
      </c>
      <c r="O14" s="33">
        <v>0</v>
      </c>
      <c r="P14" s="33"/>
      <c r="Q14" s="27"/>
      <c r="R14" s="27"/>
    </row>
    <row r="15" spans="1:18" x14ac:dyDescent="0.3">
      <c r="A15" s="9" t="s">
        <v>28</v>
      </c>
      <c r="B15" s="10" t="s">
        <v>30</v>
      </c>
      <c r="C15" s="35">
        <v>3393.5633682450566</v>
      </c>
      <c r="D15" s="36">
        <v>0</v>
      </c>
      <c r="E15" s="37">
        <v>1971.5298619950986</v>
      </c>
      <c r="F15" s="36">
        <v>1422.033506249958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28.107177391589392</v>
      </c>
      <c r="M15" s="35">
        <v>0</v>
      </c>
      <c r="N15" s="38">
        <f t="shared" si="1"/>
        <v>3421.6705456366458</v>
      </c>
      <c r="O15" s="33">
        <v>0</v>
      </c>
      <c r="P15" s="33"/>
      <c r="Q15" s="27"/>
      <c r="R15" s="27"/>
    </row>
    <row r="16" spans="1:18" x14ac:dyDescent="0.3">
      <c r="A16" s="9" t="s">
        <v>29</v>
      </c>
      <c r="B16" s="10" t="s">
        <v>32</v>
      </c>
      <c r="C16" s="35">
        <v>524.97503726390983</v>
      </c>
      <c r="D16" s="36">
        <v>0</v>
      </c>
      <c r="E16" s="37">
        <v>524.97503726390983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3663.8890383938901</v>
      </c>
      <c r="M16" s="35">
        <v>0</v>
      </c>
      <c r="N16" s="38">
        <f t="shared" si="1"/>
        <v>4188.8640756577997</v>
      </c>
      <c r="O16" s="33">
        <v>0</v>
      </c>
      <c r="P16" s="33"/>
      <c r="Q16" s="27"/>
      <c r="R16" s="27"/>
    </row>
    <row r="17" spans="1:18" x14ac:dyDescent="0.3">
      <c r="A17" s="9" t="s">
        <v>31</v>
      </c>
      <c r="B17" s="10" t="s">
        <v>34</v>
      </c>
      <c r="C17" s="35">
        <v>3390.1635037259975</v>
      </c>
      <c r="D17" s="36">
        <v>0</v>
      </c>
      <c r="E17" s="37">
        <v>3390.1635037259975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533.37692222695352</v>
      </c>
      <c r="M17" s="35">
        <v>0</v>
      </c>
      <c r="N17" s="38">
        <f t="shared" si="1"/>
        <v>3923.540425952951</v>
      </c>
      <c r="O17" s="33">
        <v>0</v>
      </c>
      <c r="P17" s="33"/>
      <c r="Q17" s="27"/>
      <c r="R17" s="27"/>
    </row>
    <row r="18" spans="1:18" x14ac:dyDescent="0.3">
      <c r="A18" s="9" t="s">
        <v>33</v>
      </c>
      <c r="B18" s="10" t="s">
        <v>36</v>
      </c>
      <c r="C18" s="35">
        <v>537.77759323201099</v>
      </c>
      <c r="D18" s="36">
        <v>0</v>
      </c>
      <c r="E18" s="37">
        <v>537.77759323201099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6050.0086512488442</v>
      </c>
      <c r="M18" s="35">
        <v>0</v>
      </c>
      <c r="N18" s="38">
        <f t="shared" si="1"/>
        <v>6587.7862444808552</v>
      </c>
      <c r="O18" s="33">
        <v>0</v>
      </c>
      <c r="P18" s="33"/>
      <c r="Q18" s="27"/>
      <c r="R18" s="27"/>
    </row>
    <row r="19" spans="1:18" x14ac:dyDescent="0.3">
      <c r="A19" s="9" t="s">
        <v>35</v>
      </c>
      <c r="B19" s="10" t="s">
        <v>277</v>
      </c>
      <c r="C19" s="35">
        <v>2473.0149607145859</v>
      </c>
      <c r="D19" s="36">
        <v>0</v>
      </c>
      <c r="E19" s="37">
        <v>2473.0149607145859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14119.558874417045</v>
      </c>
      <c r="M19" s="35">
        <v>0</v>
      </c>
      <c r="N19" s="38">
        <f t="shared" si="1"/>
        <v>16592.573835131632</v>
      </c>
      <c r="O19" s="33">
        <v>0</v>
      </c>
      <c r="P19" s="33"/>
      <c r="Q19" s="27"/>
      <c r="R19" s="27"/>
    </row>
    <row r="20" spans="1:18" x14ac:dyDescent="0.3">
      <c r="A20" s="9" t="s">
        <v>37</v>
      </c>
      <c r="B20" s="10" t="s">
        <v>278</v>
      </c>
      <c r="C20" s="35">
        <v>3114.7230330056177</v>
      </c>
      <c r="D20" s="36">
        <v>0</v>
      </c>
      <c r="E20" s="37">
        <v>3114.7230330056177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8188.4116690008204</v>
      </c>
      <c r="M20" s="35">
        <v>0</v>
      </c>
      <c r="N20" s="38">
        <f t="shared" si="1"/>
        <v>11303.134702006439</v>
      </c>
      <c r="O20" s="33">
        <v>0</v>
      </c>
      <c r="P20" s="33"/>
      <c r="Q20" s="27"/>
      <c r="R20" s="27"/>
    </row>
    <row r="21" spans="1:18" x14ac:dyDescent="0.3">
      <c r="A21" s="9" t="s">
        <v>38</v>
      </c>
      <c r="B21" s="10" t="s">
        <v>39</v>
      </c>
      <c r="C21" s="35">
        <v>5535.6792535262102</v>
      </c>
      <c r="D21" s="36">
        <v>0</v>
      </c>
      <c r="E21" s="37">
        <v>5535.6792535262102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1235.8029299550608</v>
      </c>
      <c r="M21" s="35">
        <v>0</v>
      </c>
      <c r="N21" s="38">
        <f t="shared" si="1"/>
        <v>6771.482183481271</v>
      </c>
      <c r="O21" s="33">
        <v>0</v>
      </c>
      <c r="P21" s="33"/>
      <c r="Q21" s="27"/>
      <c r="R21" s="27"/>
    </row>
    <row r="22" spans="1:18" x14ac:dyDescent="0.3">
      <c r="A22" s="9" t="s">
        <v>40</v>
      </c>
      <c r="B22" s="10" t="s">
        <v>41</v>
      </c>
      <c r="C22" s="35">
        <v>8635.1994831401789</v>
      </c>
      <c r="D22" s="36">
        <v>0</v>
      </c>
      <c r="E22" s="37">
        <v>7372.19191748917</v>
      </c>
      <c r="F22" s="36">
        <v>1263.0075656510085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2454.7236710541142</v>
      </c>
      <c r="M22" s="35">
        <v>0</v>
      </c>
      <c r="N22" s="38">
        <f t="shared" si="1"/>
        <v>11089.923154194294</v>
      </c>
      <c r="O22" s="33">
        <v>1.8189894035458565E-12</v>
      </c>
      <c r="P22" s="33"/>
      <c r="Q22" s="27"/>
      <c r="R22" s="27"/>
    </row>
    <row r="23" spans="1:18" x14ac:dyDescent="0.3">
      <c r="A23" s="9" t="s">
        <v>42</v>
      </c>
      <c r="B23" s="10" t="s">
        <v>43</v>
      </c>
      <c r="C23" s="35">
        <v>7443.3094638214407</v>
      </c>
      <c r="D23" s="36">
        <v>0</v>
      </c>
      <c r="E23" s="37">
        <v>5837.9776756674355</v>
      </c>
      <c r="F23" s="36">
        <v>1605.3317881540056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2695.2583512504821</v>
      </c>
      <c r="M23" s="35">
        <v>0</v>
      </c>
      <c r="N23" s="38">
        <f t="shared" si="1"/>
        <v>10138.567815071923</v>
      </c>
      <c r="O23" s="33">
        <v>0</v>
      </c>
      <c r="P23" s="33"/>
      <c r="Q23" s="27"/>
      <c r="R23" s="27"/>
    </row>
    <row r="24" spans="1:18" x14ac:dyDescent="0.3">
      <c r="A24" s="9" t="s">
        <v>44</v>
      </c>
      <c r="B24" s="10" t="s">
        <v>45</v>
      </c>
      <c r="C24" s="35">
        <v>165374.62705837755</v>
      </c>
      <c r="D24" s="36">
        <v>0</v>
      </c>
      <c r="E24" s="37">
        <v>82884.742429913706</v>
      </c>
      <c r="F24" s="36">
        <v>82489.884628463842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2501.4010340646419</v>
      </c>
      <c r="M24" s="35">
        <v>0</v>
      </c>
      <c r="N24" s="38">
        <f t="shared" si="1"/>
        <v>167876.0280924422</v>
      </c>
      <c r="O24" s="33">
        <v>2.9103830456733704E-11</v>
      </c>
      <c r="P24" s="33"/>
      <c r="Q24" s="27"/>
      <c r="R24" s="27"/>
    </row>
    <row r="25" spans="1:18" x14ac:dyDescent="0.3">
      <c r="A25" s="9" t="s">
        <v>46</v>
      </c>
      <c r="B25" s="10" t="s">
        <v>47</v>
      </c>
      <c r="C25" s="35">
        <v>290.55956469613665</v>
      </c>
      <c r="D25" s="36">
        <v>0</v>
      </c>
      <c r="E25" s="37">
        <v>290.55956469613665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9086.0904995444107</v>
      </c>
      <c r="M25" s="35">
        <v>0</v>
      </c>
      <c r="N25" s="38">
        <f t="shared" si="1"/>
        <v>9376.6500642405481</v>
      </c>
      <c r="O25" s="33">
        <v>1.8189894035458565E-12</v>
      </c>
      <c r="P25" s="33"/>
      <c r="Q25" s="27"/>
      <c r="R25" s="27"/>
    </row>
    <row r="26" spans="1:18" x14ac:dyDescent="0.3">
      <c r="A26" s="9" t="s">
        <v>48</v>
      </c>
      <c r="B26" s="10" t="s">
        <v>49</v>
      </c>
      <c r="C26" s="35">
        <v>133036.32937137631</v>
      </c>
      <c r="D26" s="36">
        <v>0</v>
      </c>
      <c r="E26" s="37">
        <v>72020.001503591047</v>
      </c>
      <c r="F26" s="36">
        <v>61016.32786778525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8710.2305564241433</v>
      </c>
      <c r="M26" s="35">
        <v>0</v>
      </c>
      <c r="N26" s="38">
        <f>+C26+G26+K26+L26+M26</f>
        <v>141746.55992780047</v>
      </c>
      <c r="O26" s="33">
        <v>2.4082069671749196E-11</v>
      </c>
      <c r="P26" s="33"/>
      <c r="Q26" s="27"/>
      <c r="R26" s="27"/>
    </row>
    <row r="27" spans="1:18" x14ac:dyDescent="0.3">
      <c r="A27" s="9" t="s">
        <v>50</v>
      </c>
      <c r="B27" s="10" t="s">
        <v>51</v>
      </c>
      <c r="C27" s="35">
        <v>11021.344966335173</v>
      </c>
      <c r="D27" s="36">
        <v>0</v>
      </c>
      <c r="E27" s="37">
        <v>11021.344966335173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7027.44069059106</v>
      </c>
      <c r="M27" s="35">
        <v>0</v>
      </c>
      <c r="N27" s="38">
        <f t="shared" si="1"/>
        <v>18048.785656926233</v>
      </c>
      <c r="O27" s="33">
        <v>3.637978807091713E-12</v>
      </c>
      <c r="P27" s="33"/>
      <c r="Q27" s="27"/>
      <c r="R27" s="27"/>
    </row>
    <row r="28" spans="1:18" x14ac:dyDescent="0.3">
      <c r="A28" s="9" t="s">
        <v>52</v>
      </c>
      <c r="B28" s="10" t="s">
        <v>53</v>
      </c>
      <c r="C28" s="35">
        <v>8383.9471706486838</v>
      </c>
      <c r="D28" s="36">
        <v>0</v>
      </c>
      <c r="E28" s="37">
        <v>8383.9471706486838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20728.016549838117</v>
      </c>
      <c r="M28" s="35">
        <v>0</v>
      </c>
      <c r="N28" s="38">
        <f t="shared" si="1"/>
        <v>29111.963720486801</v>
      </c>
      <c r="O28" s="33">
        <v>0</v>
      </c>
      <c r="P28" s="33"/>
      <c r="Q28" s="27"/>
      <c r="R28" s="27"/>
    </row>
    <row r="29" spans="1:18" x14ac:dyDescent="0.3">
      <c r="A29" s="9" t="s">
        <v>54</v>
      </c>
      <c r="B29" s="10" t="s">
        <v>55</v>
      </c>
      <c r="C29" s="35">
        <v>9833.4830390324605</v>
      </c>
      <c r="D29" s="36">
        <v>0</v>
      </c>
      <c r="E29" s="37">
        <v>9264.978393086687</v>
      </c>
      <c r="F29" s="36">
        <v>568.50464594577295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5211.9527650738246</v>
      </c>
      <c r="M29" s="35">
        <v>0</v>
      </c>
      <c r="N29" s="38">
        <f t="shared" si="1"/>
        <v>15045.435804106284</v>
      </c>
      <c r="O29" s="33">
        <v>0</v>
      </c>
      <c r="P29" s="33"/>
      <c r="Q29" s="27"/>
      <c r="R29" s="27"/>
    </row>
    <row r="30" spans="1:18" x14ac:dyDescent="0.3">
      <c r="A30" s="9" t="s">
        <v>56</v>
      </c>
      <c r="B30" s="10" t="s">
        <v>57</v>
      </c>
      <c r="C30" s="35">
        <v>638.84603884058026</v>
      </c>
      <c r="D30" s="36">
        <v>0</v>
      </c>
      <c r="E30" s="37">
        <v>638.84603884058026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3939.0819102218247</v>
      </c>
      <c r="M30" s="35">
        <v>0</v>
      </c>
      <c r="N30" s="38">
        <f t="shared" si="1"/>
        <v>4577.9279490624049</v>
      </c>
      <c r="O30" s="33">
        <v>0</v>
      </c>
      <c r="P30" s="33"/>
      <c r="Q30" s="27"/>
      <c r="R30" s="27"/>
    </row>
    <row r="31" spans="1:18" x14ac:dyDescent="0.3">
      <c r="A31" s="9" t="s">
        <v>58</v>
      </c>
      <c r="B31" s="10" t="s">
        <v>59</v>
      </c>
      <c r="C31" s="35">
        <v>8235.1719830246238</v>
      </c>
      <c r="D31" s="36">
        <v>0</v>
      </c>
      <c r="E31" s="37">
        <v>5546.2352465936328</v>
      </c>
      <c r="F31" s="36">
        <v>2688.9367364309905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5588.5275238467284</v>
      </c>
      <c r="M31" s="35">
        <v>0</v>
      </c>
      <c r="N31" s="38">
        <f t="shared" si="1"/>
        <v>13823.699506871351</v>
      </c>
      <c r="O31" s="33">
        <v>0</v>
      </c>
      <c r="P31" s="33"/>
      <c r="Q31" s="27"/>
      <c r="R31" s="27"/>
    </row>
    <row r="32" spans="1:18" x14ac:dyDescent="0.3">
      <c r="A32" s="9" t="s">
        <v>60</v>
      </c>
      <c r="B32" s="10" t="s">
        <v>61</v>
      </c>
      <c r="C32" s="35">
        <v>44165.33737557735</v>
      </c>
      <c r="D32" s="36">
        <v>0</v>
      </c>
      <c r="E32" s="37">
        <v>44165.33737557735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42211.549057284785</v>
      </c>
      <c r="M32" s="35">
        <v>0</v>
      </c>
      <c r="N32" s="38">
        <f t="shared" si="1"/>
        <v>86376.886432862142</v>
      </c>
      <c r="O32" s="33">
        <v>1.4551915228366852E-11</v>
      </c>
      <c r="P32" s="33"/>
      <c r="Q32" s="27"/>
      <c r="R32" s="27"/>
    </row>
    <row r="33" spans="1:18" x14ac:dyDescent="0.3">
      <c r="A33" s="9" t="s">
        <v>62</v>
      </c>
      <c r="B33" s="10" t="s">
        <v>63</v>
      </c>
      <c r="C33" s="35">
        <v>1764.8715693115337</v>
      </c>
      <c r="D33" s="36">
        <v>0</v>
      </c>
      <c r="E33" s="37">
        <v>1764.8715693115337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831.85479405631486</v>
      </c>
      <c r="M33" s="35">
        <v>0</v>
      </c>
      <c r="N33" s="38">
        <f t="shared" si="1"/>
        <v>2596.7263633678485</v>
      </c>
      <c r="O33" s="33">
        <v>0</v>
      </c>
      <c r="P33" s="33"/>
      <c r="Q33" s="27"/>
      <c r="R33" s="27"/>
    </row>
    <row r="34" spans="1:18" x14ac:dyDescent="0.3">
      <c r="A34" s="9" t="s">
        <v>64</v>
      </c>
      <c r="B34" s="10" t="s">
        <v>65</v>
      </c>
      <c r="C34" s="35">
        <v>13518.862204943529</v>
      </c>
      <c r="D34" s="36">
        <v>0</v>
      </c>
      <c r="E34" s="37">
        <v>13518.862204943529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2320.2852912561525</v>
      </c>
      <c r="M34" s="35">
        <v>0</v>
      </c>
      <c r="N34" s="38">
        <f t="shared" si="1"/>
        <v>15839.147496199681</v>
      </c>
      <c r="O34" s="33">
        <v>0</v>
      </c>
      <c r="P34" s="33"/>
      <c r="Q34" s="27"/>
      <c r="R34" s="27"/>
    </row>
    <row r="35" spans="1:18" x14ac:dyDescent="0.3">
      <c r="A35" s="9" t="s">
        <v>66</v>
      </c>
      <c r="B35" s="10" t="s">
        <v>67</v>
      </c>
      <c r="C35" s="35">
        <v>1003.6268767691555</v>
      </c>
      <c r="D35" s="36">
        <v>0</v>
      </c>
      <c r="E35" s="37">
        <v>1003.6268767691555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4205.0511190672742</v>
      </c>
      <c r="M35" s="35">
        <v>0</v>
      </c>
      <c r="N35" s="38">
        <f t="shared" si="1"/>
        <v>5208.6779958364295</v>
      </c>
      <c r="O35" s="33">
        <v>0</v>
      </c>
      <c r="P35" s="33"/>
      <c r="Q35" s="27"/>
      <c r="R35" s="27"/>
    </row>
    <row r="36" spans="1:18" ht="28.8" x14ac:dyDescent="0.3">
      <c r="A36" s="9" t="s">
        <v>68</v>
      </c>
      <c r="B36" s="10" t="s">
        <v>69</v>
      </c>
      <c r="C36" s="35">
        <v>24975.423146734523</v>
      </c>
      <c r="D36" s="36">
        <v>0</v>
      </c>
      <c r="E36" s="37">
        <v>24975.423146734523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1"/>
        <v>24975.423146734523</v>
      </c>
      <c r="O36" s="33">
        <v>-7.9580786405131221E-13</v>
      </c>
      <c r="P36" s="33"/>
      <c r="Q36" s="27"/>
      <c r="R36" s="27"/>
    </row>
    <row r="37" spans="1:18" x14ac:dyDescent="0.3">
      <c r="A37" s="9" t="s">
        <v>70</v>
      </c>
      <c r="B37" s="10" t="s">
        <v>71</v>
      </c>
      <c r="C37" s="35">
        <v>2026.0263132199048</v>
      </c>
      <c r="D37" s="36">
        <v>0</v>
      </c>
      <c r="E37" s="37">
        <v>2026.0263132199048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1816.0083182419789</v>
      </c>
      <c r="M37" s="35">
        <v>0</v>
      </c>
      <c r="N37" s="38">
        <f t="shared" si="1"/>
        <v>3842.0346314618837</v>
      </c>
      <c r="O37" s="33">
        <v>4.5474735088646412E-13</v>
      </c>
      <c r="P37" s="33"/>
      <c r="Q37" s="27"/>
      <c r="R37" s="27"/>
    </row>
    <row r="38" spans="1:18" x14ac:dyDescent="0.3">
      <c r="A38" s="9" t="s">
        <v>72</v>
      </c>
      <c r="B38" s="10" t="s">
        <v>73</v>
      </c>
      <c r="C38" s="35">
        <v>420.59249497136454</v>
      </c>
      <c r="D38" s="36">
        <v>0</v>
      </c>
      <c r="E38" s="37">
        <v>420.59249497136454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1"/>
        <v>420.59249497136454</v>
      </c>
      <c r="O38" s="33">
        <v>0</v>
      </c>
      <c r="P38" s="33"/>
      <c r="Q38" s="27"/>
      <c r="R38" s="27"/>
    </row>
    <row r="39" spans="1:18" x14ac:dyDescent="0.3">
      <c r="A39" s="9" t="s">
        <v>74</v>
      </c>
      <c r="B39" s="10" t="s">
        <v>75</v>
      </c>
      <c r="C39" s="35">
        <v>1148.3213509604825</v>
      </c>
      <c r="D39" s="36">
        <v>0</v>
      </c>
      <c r="E39" s="37">
        <v>1148.3213509604825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18.940818921799359</v>
      </c>
      <c r="M39" s="35">
        <v>0</v>
      </c>
      <c r="N39" s="38">
        <f t="shared" si="1"/>
        <v>1167.2621698822818</v>
      </c>
      <c r="O39" s="33">
        <v>0</v>
      </c>
      <c r="P39" s="33"/>
      <c r="Q39" s="27"/>
      <c r="R39" s="27"/>
    </row>
    <row r="40" spans="1:18" x14ac:dyDescent="0.3">
      <c r="A40" s="9" t="s">
        <v>76</v>
      </c>
      <c r="B40" s="10" t="s">
        <v>77</v>
      </c>
      <c r="C40" s="35">
        <v>6968.3947295717489</v>
      </c>
      <c r="D40" s="36">
        <v>0</v>
      </c>
      <c r="E40" s="37">
        <v>6778.042725078958</v>
      </c>
      <c r="F40" s="36">
        <v>190.35200449279108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7847.953815001616</v>
      </c>
      <c r="M40" s="35">
        <v>0</v>
      </c>
      <c r="N40" s="38">
        <f t="shared" si="1"/>
        <v>14816.348544573364</v>
      </c>
      <c r="O40" s="33">
        <v>-6.8212102632969618E-13</v>
      </c>
      <c r="P40" s="33"/>
      <c r="Q40" s="27"/>
      <c r="R40" s="27"/>
    </row>
    <row r="41" spans="1:18" x14ac:dyDescent="0.3">
      <c r="A41" s="9" t="s">
        <v>78</v>
      </c>
      <c r="B41" s="10" t="s">
        <v>79</v>
      </c>
      <c r="C41" s="35">
        <v>96.574190491380008</v>
      </c>
      <c r="D41" s="36">
        <v>0</v>
      </c>
      <c r="E41" s="37">
        <v>96.574190491380008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28.353620821781075</v>
      </c>
      <c r="M41" s="35">
        <v>0</v>
      </c>
      <c r="N41" s="38">
        <f t="shared" si="1"/>
        <v>124.92781131316109</v>
      </c>
      <c r="O41" s="33">
        <v>0</v>
      </c>
      <c r="P41" s="33"/>
      <c r="Q41" s="27"/>
      <c r="R41" s="27"/>
    </row>
    <row r="42" spans="1:18" x14ac:dyDescent="0.3">
      <c r="A42" s="9" t="s">
        <v>80</v>
      </c>
      <c r="B42" s="10" t="s">
        <v>81</v>
      </c>
      <c r="C42" s="35">
        <v>731.759128768908</v>
      </c>
      <c r="D42" s="36">
        <v>0</v>
      </c>
      <c r="E42" s="37">
        <v>326.43796774029903</v>
      </c>
      <c r="F42" s="36">
        <v>405.32116102860903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1"/>
        <v>731.759128768908</v>
      </c>
      <c r="O42" s="33">
        <v>-1.4210854715202004E-14</v>
      </c>
      <c r="P42" s="33"/>
      <c r="Q42" s="27"/>
      <c r="R42" s="27"/>
    </row>
    <row r="43" spans="1:18" ht="43.2" x14ac:dyDescent="0.3">
      <c r="A43" s="9" t="s">
        <v>347</v>
      </c>
      <c r="B43" s="105" t="s">
        <v>348</v>
      </c>
      <c r="C43" s="35">
        <v>105309.08743732008</v>
      </c>
      <c r="D43" s="36">
        <v>0</v>
      </c>
      <c r="E43" s="37">
        <v>25116.934289432418</v>
      </c>
      <c r="F43" s="36">
        <v>80192.153147887657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4896.8130000000001</v>
      </c>
      <c r="M43" s="35">
        <v>0</v>
      </c>
      <c r="N43" s="38">
        <f t="shared" si="0"/>
        <v>110205.90043732007</v>
      </c>
      <c r="O43" s="33">
        <v>-5.4569682106375694E-12</v>
      </c>
      <c r="P43" s="33"/>
      <c r="Q43" s="27"/>
      <c r="R43" s="27"/>
    </row>
    <row r="44" spans="1:18" ht="28.8" x14ac:dyDescent="0.3">
      <c r="A44" s="9" t="s">
        <v>82</v>
      </c>
      <c r="B44" s="10" t="s">
        <v>83</v>
      </c>
      <c r="C44" s="35">
        <v>17233.516392693888</v>
      </c>
      <c r="D44" s="36">
        <v>0</v>
      </c>
      <c r="E44" s="37">
        <v>14284.151223613886</v>
      </c>
      <c r="F44" s="36">
        <v>2949.3651690800002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17233.516392693888</v>
      </c>
      <c r="O44" s="33">
        <v>8.9528384705772623E-13</v>
      </c>
      <c r="P44" s="33"/>
      <c r="Q44" s="27"/>
      <c r="R44" s="27"/>
    </row>
    <row r="45" spans="1:18" x14ac:dyDescent="0.3">
      <c r="A45" s="9" t="s">
        <v>84</v>
      </c>
      <c r="B45" s="10" t="s">
        <v>85</v>
      </c>
      <c r="C45" s="35">
        <v>61305.128142194793</v>
      </c>
      <c r="D45" s="36">
        <v>0</v>
      </c>
      <c r="E45" s="37">
        <v>36517.426091649148</v>
      </c>
      <c r="F45" s="36">
        <v>24787.702050545653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9679.8425999999999</v>
      </c>
      <c r="M45" s="35">
        <v>0</v>
      </c>
      <c r="N45" s="38">
        <f t="shared" ref="N45:N48" si="2">+C45+G45+K45+L45+M45</f>
        <v>70984.970742194797</v>
      </c>
      <c r="O45" s="33">
        <v>-9.3223206931725144E-12</v>
      </c>
      <c r="P45" s="33"/>
      <c r="Q45" s="27"/>
      <c r="R45" s="27"/>
    </row>
    <row r="46" spans="1:18" x14ac:dyDescent="0.3">
      <c r="A46" s="9" t="s">
        <v>86</v>
      </c>
      <c r="B46" s="10" t="s">
        <v>87</v>
      </c>
      <c r="C46" s="35">
        <v>20086.953369325674</v>
      </c>
      <c r="D46" s="36">
        <v>0</v>
      </c>
      <c r="E46" s="37">
        <v>7772.5194892276158</v>
      </c>
      <c r="F46" s="36">
        <v>12314.433880098057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242.4203</v>
      </c>
      <c r="M46" s="35">
        <v>0</v>
      </c>
      <c r="N46" s="38">
        <f t="shared" si="2"/>
        <v>20329.373669325676</v>
      </c>
      <c r="O46" s="33">
        <v>7.3896444519050419E-13</v>
      </c>
      <c r="P46" s="33"/>
      <c r="Q46" s="27"/>
      <c r="R46" s="27"/>
    </row>
    <row r="47" spans="1:18" x14ac:dyDescent="0.3">
      <c r="A47" s="9" t="s">
        <v>88</v>
      </c>
      <c r="B47" s="10" t="s">
        <v>89</v>
      </c>
      <c r="C47" s="35">
        <v>77545.455071690798</v>
      </c>
      <c r="D47" s="36">
        <v>0</v>
      </c>
      <c r="E47" s="37">
        <v>69718.62872315853</v>
      </c>
      <c r="F47" s="36">
        <v>7826.8263485322668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1075.8065999999999</v>
      </c>
      <c r="M47" s="35">
        <v>0</v>
      </c>
      <c r="N47" s="38">
        <f t="shared" si="2"/>
        <v>78621.261671690794</v>
      </c>
      <c r="O47" s="33">
        <v>8.9528384705772623E-12</v>
      </c>
      <c r="P47" s="33"/>
      <c r="Q47" s="27"/>
      <c r="R47" s="27"/>
    </row>
    <row r="48" spans="1:18" x14ac:dyDescent="0.3">
      <c r="A48" s="9" t="s">
        <v>90</v>
      </c>
      <c r="B48" s="34" t="s">
        <v>91</v>
      </c>
      <c r="C48" s="35">
        <v>7930.6089245398989</v>
      </c>
      <c r="D48" s="36">
        <v>0</v>
      </c>
      <c r="E48" s="37">
        <v>5562.5554348917249</v>
      </c>
      <c r="F48" s="36">
        <v>2368.0534896481731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2"/>
        <v>7930.6089245398989</v>
      </c>
      <c r="O48" s="33">
        <v>4.0500935938325711E-13</v>
      </c>
      <c r="P48" s="33"/>
      <c r="Q48" s="27"/>
      <c r="R48" s="27"/>
    </row>
    <row r="49" spans="1:18" ht="28.8" x14ac:dyDescent="0.3">
      <c r="A49" s="9" t="s">
        <v>357</v>
      </c>
      <c r="B49" s="10" t="s">
        <v>279</v>
      </c>
      <c r="C49" s="35">
        <v>28792.205000070848</v>
      </c>
      <c r="D49" s="36">
        <v>0</v>
      </c>
      <c r="E49" s="37">
        <v>11030.420004849855</v>
      </c>
      <c r="F49" s="36">
        <v>17761.784995220991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>+C49+G49+K49+L49+M49</f>
        <v>28792.205000070848</v>
      </c>
      <c r="O49" s="33">
        <v>4.1140424400509801E-12</v>
      </c>
      <c r="P49" s="33"/>
      <c r="Q49" s="27"/>
      <c r="R49" s="27"/>
    </row>
    <row r="50" spans="1:18" x14ac:dyDescent="0.3">
      <c r="A50" s="9" t="s">
        <v>92</v>
      </c>
      <c r="B50" s="10" t="s">
        <v>93</v>
      </c>
      <c r="C50" s="35">
        <v>70011.493367536721</v>
      </c>
      <c r="D50" s="36">
        <v>0</v>
      </c>
      <c r="E50" s="37">
        <v>38421.190408489623</v>
      </c>
      <c r="F50" s="36">
        <v>31590.302959047083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2877.3744000000002</v>
      </c>
      <c r="M50" s="35">
        <v>0</v>
      </c>
      <c r="N50" s="38">
        <f t="shared" ref="N50:N67" si="3">+C50+G50+K50+L50+M50</f>
        <v>72888.867767536722</v>
      </c>
      <c r="O50" s="33">
        <v>6.5654148784233257E-12</v>
      </c>
      <c r="P50" s="33"/>
      <c r="Q50" s="27"/>
      <c r="R50" s="27"/>
    </row>
    <row r="51" spans="1:18" x14ac:dyDescent="0.3">
      <c r="A51" s="9" t="s">
        <v>94</v>
      </c>
      <c r="B51" s="10" t="s">
        <v>95</v>
      </c>
      <c r="C51" s="35">
        <v>33380.5665645685</v>
      </c>
      <c r="D51" s="36">
        <v>0</v>
      </c>
      <c r="E51" s="37">
        <v>24434.73557557763</v>
      </c>
      <c r="F51" s="36">
        <v>8945.8309889908687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3"/>
        <v>33380.5665645685</v>
      </c>
      <c r="O51" s="33">
        <v>5.0022208597511053E-12</v>
      </c>
      <c r="P51" s="33"/>
      <c r="Q51" s="27"/>
      <c r="R51" s="27"/>
    </row>
    <row r="52" spans="1:18" x14ac:dyDescent="0.3">
      <c r="A52" s="9" t="s">
        <v>96</v>
      </c>
      <c r="B52" s="10" t="s">
        <v>97</v>
      </c>
      <c r="C52" s="35">
        <v>5264.996013271696</v>
      </c>
      <c r="D52" s="36">
        <v>0</v>
      </c>
      <c r="E52" s="37">
        <v>2214.0893131210646</v>
      </c>
      <c r="F52" s="36">
        <v>3050.9067001506314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309.50339230168964</v>
      </c>
      <c r="M52" s="35">
        <v>0</v>
      </c>
      <c r="N52" s="38">
        <f t="shared" ref="N52:N66" si="4">+C52+G52+K52+L52+M52</f>
        <v>5574.499405573386</v>
      </c>
      <c r="O52" s="33">
        <v>-8.2400752887679118E-13</v>
      </c>
      <c r="P52" s="33"/>
      <c r="Q52" s="27"/>
      <c r="R52" s="27"/>
    </row>
    <row r="53" spans="1:18" x14ac:dyDescent="0.3">
      <c r="A53" s="9" t="s">
        <v>98</v>
      </c>
      <c r="B53" s="10" t="s">
        <v>99</v>
      </c>
      <c r="C53" s="35">
        <v>11328.446922836285</v>
      </c>
      <c r="D53" s="36">
        <v>0</v>
      </c>
      <c r="E53" s="37">
        <v>9679.1298701572523</v>
      </c>
      <c r="F53" s="36">
        <v>1649.3170526790329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4"/>
        <v>11328.446922836285</v>
      </c>
      <c r="O53" s="33">
        <v>-7.3896444519050419E-13</v>
      </c>
      <c r="P53" s="33"/>
      <c r="Q53" s="27"/>
      <c r="R53" s="27"/>
    </row>
    <row r="54" spans="1:18" x14ac:dyDescent="0.3">
      <c r="A54" s="9" t="s">
        <v>100</v>
      </c>
      <c r="B54" s="10" t="s">
        <v>101</v>
      </c>
      <c r="C54" s="35">
        <v>5333.5709942340791</v>
      </c>
      <c r="D54" s="36">
        <v>0</v>
      </c>
      <c r="E54" s="37">
        <v>1019.1803806394666</v>
      </c>
      <c r="F54" s="36">
        <v>4314.3906135946118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4"/>
        <v>5333.5709942340791</v>
      </c>
      <c r="O54" s="33">
        <v>0</v>
      </c>
      <c r="P54" s="33"/>
      <c r="Q54" s="27"/>
      <c r="R54" s="27"/>
    </row>
    <row r="55" spans="1:18" ht="28.8" x14ac:dyDescent="0.3">
      <c r="A55" s="9" t="s">
        <v>102</v>
      </c>
      <c r="B55" s="34" t="s">
        <v>103</v>
      </c>
      <c r="C55" s="35">
        <v>48629.394393775852</v>
      </c>
      <c r="D55" s="36">
        <v>0</v>
      </c>
      <c r="E55" s="37">
        <v>18485.735788662383</v>
      </c>
      <c r="F55" s="36">
        <v>30143.658605113465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3097.3636000000001</v>
      </c>
      <c r="M55" s="35">
        <v>0</v>
      </c>
      <c r="N55" s="38">
        <f t="shared" si="4"/>
        <v>51726.757993775849</v>
      </c>
      <c r="O55" s="33">
        <v>3.865352482534945E-12</v>
      </c>
      <c r="P55" s="33"/>
      <c r="Q55" s="27"/>
      <c r="R55" s="27"/>
    </row>
    <row r="56" spans="1:18" x14ac:dyDescent="0.3">
      <c r="A56" s="9" t="s">
        <v>104</v>
      </c>
      <c r="B56" s="10" t="s">
        <v>105</v>
      </c>
      <c r="C56" s="35">
        <v>22938.385433595744</v>
      </c>
      <c r="D56" s="36">
        <v>0</v>
      </c>
      <c r="E56" s="37">
        <v>20944.143083029659</v>
      </c>
      <c r="F56" s="36">
        <v>1994.2423505660847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4"/>
        <v>22938.385433595744</v>
      </c>
      <c r="O56" s="33">
        <v>3.2400748750660568E-12</v>
      </c>
      <c r="P56" s="33"/>
      <c r="Q56" s="27"/>
      <c r="R56" s="27"/>
    </row>
    <row r="57" spans="1:18" ht="57.6" x14ac:dyDescent="0.3">
      <c r="A57" s="9" t="s">
        <v>351</v>
      </c>
      <c r="B57" s="10" t="s">
        <v>352</v>
      </c>
      <c r="C57" s="35">
        <v>45045.959396877028</v>
      </c>
      <c r="D57" s="36">
        <v>964.02878800807503</v>
      </c>
      <c r="E57" s="37">
        <v>29238.969787209473</v>
      </c>
      <c r="F57" s="36">
        <v>14842.960821659482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4"/>
        <v>45045.959396877028</v>
      </c>
      <c r="O57" s="33">
        <v>1.078433176093796E-11</v>
      </c>
      <c r="P57" s="33"/>
      <c r="Q57" s="27"/>
      <c r="R57" s="27"/>
    </row>
    <row r="58" spans="1:18" x14ac:dyDescent="0.3">
      <c r="A58" s="9" t="s">
        <v>106</v>
      </c>
      <c r="B58" s="10" t="s">
        <v>107</v>
      </c>
      <c r="C58" s="35">
        <v>8557.6278601331542</v>
      </c>
      <c r="D58" s="36">
        <v>0</v>
      </c>
      <c r="E58" s="37">
        <v>4722.0255363531551</v>
      </c>
      <c r="F58" s="36">
        <v>3835.60232378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2949.4769679226283</v>
      </c>
      <c r="M58" s="35">
        <v>0</v>
      </c>
      <c r="N58" s="38">
        <f t="shared" si="4"/>
        <v>11507.104828055782</v>
      </c>
      <c r="O58" s="33">
        <v>-7.4251715886930469E-13</v>
      </c>
      <c r="P58" s="33"/>
      <c r="Q58" s="27"/>
      <c r="R58" s="27"/>
    </row>
    <row r="59" spans="1:18" x14ac:dyDescent="0.3">
      <c r="A59" s="9" t="s">
        <v>108</v>
      </c>
      <c r="B59" s="10" t="s">
        <v>109</v>
      </c>
      <c r="C59" s="35">
        <v>7957.7519626484245</v>
      </c>
      <c r="D59" s="36">
        <v>0</v>
      </c>
      <c r="E59" s="37">
        <v>7649.9550655275998</v>
      </c>
      <c r="F59" s="36">
        <v>307.79689712082444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2422.5180374385282</v>
      </c>
      <c r="M59" s="35">
        <v>0</v>
      </c>
      <c r="N59" s="38">
        <f t="shared" si="4"/>
        <v>10380.270000086952</v>
      </c>
      <c r="O59" s="33">
        <v>1.0800249583553523E-12</v>
      </c>
      <c r="P59" s="33"/>
      <c r="Q59" s="27"/>
      <c r="R59" s="27"/>
    </row>
    <row r="60" spans="1:18" x14ac:dyDescent="0.3">
      <c r="A60" s="9" t="s">
        <v>110</v>
      </c>
      <c r="B60" s="10" t="s">
        <v>111</v>
      </c>
      <c r="C60" s="35">
        <v>1823.6571411396997</v>
      </c>
      <c r="D60" s="36">
        <v>0</v>
      </c>
      <c r="E60" s="37">
        <v>600.29605922969984</v>
      </c>
      <c r="F60" s="36">
        <v>1223.3610819099999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345.60316861859769</v>
      </c>
      <c r="M60" s="35">
        <v>0</v>
      </c>
      <c r="N60" s="38">
        <f t="shared" si="4"/>
        <v>2169.2603097582974</v>
      </c>
      <c r="O60" s="33">
        <v>1.4388490399142029E-13</v>
      </c>
      <c r="P60" s="33"/>
      <c r="Q60" s="27"/>
      <c r="R60" s="27"/>
    </row>
    <row r="61" spans="1:18" x14ac:dyDescent="0.3">
      <c r="A61" s="9" t="s">
        <v>112</v>
      </c>
      <c r="B61" s="34" t="s">
        <v>113</v>
      </c>
      <c r="C61" s="35">
        <v>426.32010813363399</v>
      </c>
      <c r="D61" s="36">
        <v>0</v>
      </c>
      <c r="E61" s="37">
        <v>426.32010813363399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499.74676113279713</v>
      </c>
      <c r="M61" s="35">
        <v>0</v>
      </c>
      <c r="N61" s="38">
        <f t="shared" si="4"/>
        <v>926.06686926643113</v>
      </c>
      <c r="O61" s="33">
        <v>0</v>
      </c>
      <c r="P61" s="33"/>
      <c r="Q61" s="27"/>
      <c r="R61" s="27"/>
    </row>
    <row r="62" spans="1:18" ht="43.2" x14ac:dyDescent="0.3">
      <c r="A62" s="9" t="s">
        <v>114</v>
      </c>
      <c r="B62" s="34" t="s">
        <v>115</v>
      </c>
      <c r="C62" s="35">
        <v>18702.995099686279</v>
      </c>
      <c r="D62" s="36">
        <v>0</v>
      </c>
      <c r="E62" s="37">
        <v>17920.372838690557</v>
      </c>
      <c r="F62" s="36">
        <v>782.62226099571933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891.47366487502075</v>
      </c>
      <c r="M62" s="35">
        <v>0</v>
      </c>
      <c r="N62" s="38">
        <f t="shared" si="4"/>
        <v>19594.468764561301</v>
      </c>
      <c r="O62" s="33">
        <v>3.6308733797341119E-12</v>
      </c>
      <c r="P62" s="33"/>
      <c r="Q62" s="27"/>
      <c r="R62" s="27"/>
    </row>
    <row r="63" spans="1:18" x14ac:dyDescent="0.3">
      <c r="A63" s="9" t="s">
        <v>116</v>
      </c>
      <c r="B63" s="10" t="s">
        <v>117</v>
      </c>
      <c r="C63" s="35">
        <v>41577.133732663096</v>
      </c>
      <c r="D63" s="36">
        <v>0</v>
      </c>
      <c r="E63" s="37">
        <v>22868.331156569238</v>
      </c>
      <c r="F63" s="36">
        <v>18708.802576093862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4"/>
        <v>41577.133732663096</v>
      </c>
      <c r="O63" s="33">
        <v>-7.9580786405131221E-12</v>
      </c>
      <c r="P63" s="33"/>
      <c r="Q63" s="27"/>
      <c r="R63" s="27"/>
    </row>
    <row r="64" spans="1:18" ht="28.8" x14ac:dyDescent="0.3">
      <c r="A64" s="9" t="s">
        <v>118</v>
      </c>
      <c r="B64" s="10" t="s">
        <v>119</v>
      </c>
      <c r="C64" s="35">
        <v>23907.798552088047</v>
      </c>
      <c r="D64" s="36">
        <v>0</v>
      </c>
      <c r="E64" s="37">
        <v>23000.663443055779</v>
      </c>
      <c r="F64" s="36">
        <v>907.13510903226609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8171.8246231426374</v>
      </c>
      <c r="M64" s="35">
        <v>0</v>
      </c>
      <c r="N64" s="38">
        <f t="shared" si="4"/>
        <v>32079.623175230685</v>
      </c>
      <c r="O64" s="33">
        <v>0</v>
      </c>
      <c r="P64" s="33"/>
      <c r="Q64" s="27"/>
      <c r="R64" s="27"/>
    </row>
    <row r="65" spans="1:18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4"/>
        <v>0</v>
      </c>
      <c r="O65" s="33">
        <v>0</v>
      </c>
      <c r="P65" s="33"/>
      <c r="Q65" s="27"/>
      <c r="R65" s="27"/>
    </row>
    <row r="66" spans="1:18" ht="43.2" x14ac:dyDescent="0.3">
      <c r="A66" s="9" t="s">
        <v>304</v>
      </c>
      <c r="B66" s="10" t="s">
        <v>281</v>
      </c>
      <c r="C66" s="35">
        <v>33855.957225455233</v>
      </c>
      <c r="D66" s="36">
        <v>0</v>
      </c>
      <c r="E66" s="37">
        <v>16289.170806218197</v>
      </c>
      <c r="F66" s="36">
        <v>17566.786419237036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4"/>
        <v>33855.957225455233</v>
      </c>
      <c r="O66" s="33">
        <v>4.2064129956997931E-12</v>
      </c>
      <c r="P66" s="33"/>
      <c r="Q66" s="27"/>
      <c r="R66" s="27"/>
    </row>
    <row r="67" spans="1:18" ht="28.8" x14ac:dyDescent="0.3">
      <c r="A67" s="9" t="s">
        <v>353</v>
      </c>
      <c r="B67" s="10" t="s">
        <v>354</v>
      </c>
      <c r="C67" s="35">
        <v>75492.178134130663</v>
      </c>
      <c r="D67" s="36">
        <v>0</v>
      </c>
      <c r="E67" s="37">
        <v>31309.577974274358</v>
      </c>
      <c r="F67" s="36">
        <v>44182.600159856309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3"/>
        <v>75492.178134130663</v>
      </c>
      <c r="O67" s="33">
        <v>-7.2759576141834259E-12</v>
      </c>
      <c r="P67" s="33"/>
      <c r="Q67" s="27"/>
      <c r="R67" s="27"/>
    </row>
    <row r="68" spans="1:18" ht="28.8" x14ac:dyDescent="0.3">
      <c r="A68" s="9" t="s">
        <v>120</v>
      </c>
      <c r="B68" s="10" t="s">
        <v>122</v>
      </c>
      <c r="C68" s="35">
        <v>24795.710966596929</v>
      </c>
      <c r="D68" s="36">
        <v>0</v>
      </c>
      <c r="E68" s="37">
        <v>2029.4008877950168</v>
      </c>
      <c r="F68" s="36">
        <v>22766.310078801911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ref="N68:N80" si="5">+C68+G68+K68+L68+M68</f>
        <v>24795.710966596929</v>
      </c>
      <c r="O68" s="33">
        <v>-2.4016344468691386E-12</v>
      </c>
      <c r="P68" s="33"/>
      <c r="Q68" s="27"/>
      <c r="R68" s="27"/>
    </row>
    <row r="69" spans="1:18" ht="28.8" x14ac:dyDescent="0.3">
      <c r="A69" s="9" t="s">
        <v>121</v>
      </c>
      <c r="B69" s="10" t="s">
        <v>124</v>
      </c>
      <c r="C69" s="35">
        <v>23736.167715208343</v>
      </c>
      <c r="D69" s="36">
        <v>0</v>
      </c>
      <c r="E69" s="37">
        <v>17943.971822533513</v>
      </c>
      <c r="F69" s="36">
        <v>5792.1958926748302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5"/>
        <v>23736.167715208343</v>
      </c>
      <c r="O69" s="33">
        <v>2.2879476091475226E-12</v>
      </c>
      <c r="P69" s="33"/>
      <c r="Q69" s="27"/>
      <c r="R69" s="27"/>
    </row>
    <row r="70" spans="1:18" ht="28.8" x14ac:dyDescent="0.3">
      <c r="A70" s="9" t="s">
        <v>123</v>
      </c>
      <c r="B70" s="10" t="s">
        <v>282</v>
      </c>
      <c r="C70" s="35">
        <v>836.26960956405185</v>
      </c>
      <c r="D70" s="36">
        <v>0</v>
      </c>
      <c r="E70" s="37">
        <v>706.78033866405178</v>
      </c>
      <c r="F70" s="36">
        <v>129.48927090000001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5"/>
        <v>836.26960956405185</v>
      </c>
      <c r="O70" s="33">
        <v>1.4921397450962104E-13</v>
      </c>
      <c r="P70" s="33"/>
      <c r="Q70" s="27"/>
      <c r="R70" s="27"/>
    </row>
    <row r="71" spans="1:18" ht="28.8" x14ac:dyDescent="0.3">
      <c r="A71" s="9" t="s">
        <v>305</v>
      </c>
      <c r="B71" s="10" t="s">
        <v>126</v>
      </c>
      <c r="C71" s="35">
        <v>26340.42250318293</v>
      </c>
      <c r="D71" s="36">
        <v>0</v>
      </c>
      <c r="E71" s="37">
        <v>22083.642631936378</v>
      </c>
      <c r="F71" s="36">
        <v>4256.7798712465528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5"/>
        <v>26340.42250318293</v>
      </c>
      <c r="O71" s="33">
        <v>1.5631940186722204E-12</v>
      </c>
      <c r="P71" s="33"/>
      <c r="Q71" s="27"/>
      <c r="R71" s="27"/>
    </row>
    <row r="72" spans="1:18" x14ac:dyDescent="0.3">
      <c r="A72" s="9" t="s">
        <v>125</v>
      </c>
      <c r="B72" s="10" t="s">
        <v>127</v>
      </c>
      <c r="C72" s="35">
        <v>26706.807846464595</v>
      </c>
      <c r="D72" s="36">
        <v>0</v>
      </c>
      <c r="E72" s="37">
        <v>2265.46517955219</v>
      </c>
      <c r="F72" s="36">
        <v>24441.342666912406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5"/>
        <v>26706.807846464595</v>
      </c>
      <c r="O72" s="33">
        <v>2.1600499167107046E-12</v>
      </c>
      <c r="P72" s="33"/>
      <c r="Q72" s="27"/>
      <c r="R72" s="27"/>
    </row>
    <row r="73" spans="1:18" x14ac:dyDescent="0.3">
      <c r="A73" s="9" t="s">
        <v>306</v>
      </c>
      <c r="B73" s="10" t="s">
        <v>129</v>
      </c>
      <c r="C73" s="35">
        <v>7919.1933481226206</v>
      </c>
      <c r="D73" s="36">
        <v>0</v>
      </c>
      <c r="E73" s="37">
        <v>370.72766401948519</v>
      </c>
      <c r="F73" s="36">
        <v>7548.4656841031347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5"/>
        <v>7919.1933481226206</v>
      </c>
      <c r="O73" s="33">
        <v>0</v>
      </c>
      <c r="P73" s="33"/>
      <c r="Q73" s="27"/>
      <c r="R73" s="27"/>
    </row>
    <row r="74" spans="1:18" ht="28.8" x14ac:dyDescent="0.3">
      <c r="A74" s="9" t="s">
        <v>128</v>
      </c>
      <c r="B74" s="10" t="s">
        <v>131</v>
      </c>
      <c r="C74" s="35">
        <v>8184.5510874970851</v>
      </c>
      <c r="D74" s="36">
        <v>0</v>
      </c>
      <c r="E74" s="37">
        <v>6425.9383764656004</v>
      </c>
      <c r="F74" s="36">
        <v>1758.6127110314844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9.2545999999999999</v>
      </c>
      <c r="M74" s="35">
        <v>0</v>
      </c>
      <c r="N74" s="38">
        <f t="shared" si="5"/>
        <v>8193.8056874970844</v>
      </c>
      <c r="O74" s="33">
        <v>-1.8189894035458565E-12</v>
      </c>
      <c r="P74" s="33"/>
      <c r="Q74" s="27"/>
      <c r="R74" s="27"/>
    </row>
    <row r="75" spans="1:18" ht="28.8" x14ac:dyDescent="0.3">
      <c r="A75" s="9" t="s">
        <v>130</v>
      </c>
      <c r="B75" s="10" t="s">
        <v>133</v>
      </c>
      <c r="C75" s="35">
        <v>42250.443019980667</v>
      </c>
      <c r="D75" s="36">
        <v>0</v>
      </c>
      <c r="E75" s="37">
        <v>25185.773288171597</v>
      </c>
      <c r="F75" s="36">
        <v>17064.66973180907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5"/>
        <v>42250.443019980667</v>
      </c>
      <c r="O75" s="33">
        <v>3.3537617127876729E-12</v>
      </c>
      <c r="P75" s="33"/>
      <c r="Q75" s="27"/>
      <c r="R75" s="27"/>
    </row>
    <row r="76" spans="1:18" x14ac:dyDescent="0.3">
      <c r="A76" s="9" t="s">
        <v>132</v>
      </c>
      <c r="B76" s="10" t="s">
        <v>135</v>
      </c>
      <c r="C76" s="35">
        <v>19326.296767632641</v>
      </c>
      <c r="D76" s="36">
        <v>0</v>
      </c>
      <c r="E76" s="37">
        <v>4174.3966466281836</v>
      </c>
      <c r="F76" s="36">
        <v>15151.900121004457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5"/>
        <v>19326.296767632641</v>
      </c>
      <c r="O76" s="33">
        <v>1.7053025658242404E-12</v>
      </c>
      <c r="P76" s="33"/>
      <c r="Q76" s="27"/>
      <c r="R76" s="27"/>
    </row>
    <row r="77" spans="1:18" ht="28.8" x14ac:dyDescent="0.3">
      <c r="A77" s="9" t="s">
        <v>134</v>
      </c>
      <c r="B77" s="10" t="s">
        <v>137</v>
      </c>
      <c r="C77" s="35">
        <v>42627.052103919348</v>
      </c>
      <c r="D77" s="36">
        <v>0</v>
      </c>
      <c r="E77" s="37">
        <v>32705.922476839256</v>
      </c>
      <c r="F77" s="36">
        <v>9921.1296270800922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5449.9263801030856</v>
      </c>
      <c r="M77" s="35">
        <v>0</v>
      </c>
      <c r="N77" s="38">
        <f t="shared" si="5"/>
        <v>48076.978484022431</v>
      </c>
      <c r="O77" s="33">
        <v>0</v>
      </c>
      <c r="P77" s="33"/>
      <c r="Q77" s="27"/>
      <c r="R77" s="27"/>
    </row>
    <row r="78" spans="1:18" ht="28.8" x14ac:dyDescent="0.3">
      <c r="A78" s="9" t="s">
        <v>136</v>
      </c>
      <c r="B78" s="10" t="s">
        <v>139</v>
      </c>
      <c r="C78" s="35">
        <v>14922.579920556269</v>
      </c>
      <c r="D78" s="36">
        <v>0</v>
      </c>
      <c r="E78" s="37">
        <v>952.80357505000006</v>
      </c>
      <c r="F78" s="36">
        <v>13969.776345506269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5"/>
        <v>14922.579920556269</v>
      </c>
      <c r="O78" s="33">
        <v>1.5187850976872141E-13</v>
      </c>
      <c r="P78" s="33"/>
      <c r="Q78" s="27"/>
      <c r="R78" s="27"/>
    </row>
    <row r="79" spans="1:18" x14ac:dyDescent="0.3">
      <c r="A79" s="9" t="s">
        <v>138</v>
      </c>
      <c r="B79" s="10" t="s">
        <v>141</v>
      </c>
      <c r="C79" s="35">
        <v>12279.445196512213</v>
      </c>
      <c r="D79" s="36">
        <v>0</v>
      </c>
      <c r="E79" s="37">
        <v>550.1634645822121</v>
      </c>
      <c r="F79" s="36">
        <v>11729.281731930001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5"/>
        <v>12279.445196512213</v>
      </c>
      <c r="O79" s="33">
        <v>-9.0949470177292824E-13</v>
      </c>
      <c r="P79" s="33"/>
      <c r="Q79" s="27"/>
      <c r="R79" s="27"/>
    </row>
    <row r="80" spans="1:18" x14ac:dyDescent="0.3">
      <c r="A80" s="9" t="s">
        <v>140</v>
      </c>
      <c r="B80" s="10" t="s">
        <v>142</v>
      </c>
      <c r="C80" s="35">
        <v>52916.954151057391</v>
      </c>
      <c r="D80" s="36">
        <v>0</v>
      </c>
      <c r="E80" s="37">
        <v>7359.3857371066415</v>
      </c>
      <c r="F80" s="36">
        <v>45557.56841395075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5"/>
        <v>52916.954151057391</v>
      </c>
      <c r="O80" s="33">
        <v>-4.7748471843078732E-12</v>
      </c>
      <c r="P80" s="33"/>
      <c r="Q80" s="27"/>
      <c r="R80" s="27"/>
    </row>
    <row r="81" spans="1:18" ht="43.2" x14ac:dyDescent="0.3">
      <c r="A81" s="9" t="s">
        <v>355</v>
      </c>
      <c r="B81" s="10" t="s">
        <v>356</v>
      </c>
      <c r="C81" s="35">
        <v>5130.4703937075374</v>
      </c>
      <c r="D81" s="36">
        <v>0</v>
      </c>
      <c r="E81" s="37">
        <v>2561.5337207075386</v>
      </c>
      <c r="F81" s="36">
        <v>2568.9366729999997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:N82" si="6">+C81+G81+K81+L81+M81</f>
        <v>5130.4703937075374</v>
      </c>
      <c r="O81" s="33">
        <v>-1.3642420526593924E-12</v>
      </c>
      <c r="P81" s="33"/>
      <c r="Q81" s="27"/>
      <c r="R81" s="27"/>
    </row>
    <row r="82" spans="1:18" x14ac:dyDescent="0.3">
      <c r="A82" s="9" t="s">
        <v>307</v>
      </c>
      <c r="B82" s="10" t="s">
        <v>144</v>
      </c>
      <c r="C82" s="35">
        <v>23756.898756079114</v>
      </c>
      <c r="D82" s="36">
        <v>0</v>
      </c>
      <c r="E82" s="37">
        <v>23072.694980482702</v>
      </c>
      <c r="F82" s="36">
        <v>684.20377559641167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10721.517111166906</v>
      </c>
      <c r="M82" s="35">
        <v>0</v>
      </c>
      <c r="N82" s="38">
        <f t="shared" si="6"/>
        <v>34478.415867246018</v>
      </c>
      <c r="O82" s="33">
        <v>2.3518964553659316E-12</v>
      </c>
      <c r="P82" s="33"/>
      <c r="Q82" s="27"/>
      <c r="R82" s="27"/>
    </row>
    <row r="83" spans="1:18" x14ac:dyDescent="0.3">
      <c r="A83" s="9" t="s">
        <v>143</v>
      </c>
      <c r="B83" s="10" t="s">
        <v>146</v>
      </c>
      <c r="C83" s="35">
        <v>317557.82564782997</v>
      </c>
      <c r="D83" s="36">
        <v>0</v>
      </c>
      <c r="E83" s="37">
        <v>2898.7643310800004</v>
      </c>
      <c r="F83" s="36">
        <v>314659.06131675001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ref="N83:N85" si="7">+C83+G83+K83+L83+M83</f>
        <v>317557.82564782997</v>
      </c>
      <c r="O83" s="33">
        <v>-1.1368683772161603E-11</v>
      </c>
      <c r="P83" s="33"/>
      <c r="Q83" s="27"/>
      <c r="R83" s="27"/>
    </row>
    <row r="84" spans="1:18" x14ac:dyDescent="0.3">
      <c r="A84" s="9" t="s">
        <v>145</v>
      </c>
      <c r="B84" s="10" t="s">
        <v>148</v>
      </c>
      <c r="C84" s="35">
        <v>13368.839652422346</v>
      </c>
      <c r="D84" s="36">
        <v>0</v>
      </c>
      <c r="E84" s="37">
        <v>9680.0993368823474</v>
      </c>
      <c r="F84" s="36">
        <v>3688.7403155399998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24446.361199999999</v>
      </c>
      <c r="M84" s="35">
        <v>0</v>
      </c>
      <c r="N84" s="38">
        <f t="shared" si="7"/>
        <v>37815.200852422349</v>
      </c>
      <c r="O84" s="33">
        <v>1.7053025658242404E-13</v>
      </c>
      <c r="P84" s="33"/>
      <c r="Q84" s="27"/>
      <c r="R84" s="27"/>
    </row>
    <row r="85" spans="1:18" x14ac:dyDescent="0.3">
      <c r="A85" s="9" t="s">
        <v>147</v>
      </c>
      <c r="B85" s="10" t="s">
        <v>150</v>
      </c>
      <c r="C85" s="35">
        <v>39530.668086139602</v>
      </c>
      <c r="D85" s="36">
        <v>0</v>
      </c>
      <c r="E85" s="37">
        <v>38901.224637139596</v>
      </c>
      <c r="F85" s="36">
        <v>629.4434490000001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482.76769999999999</v>
      </c>
      <c r="M85" s="35">
        <v>0</v>
      </c>
      <c r="N85" s="38">
        <f t="shared" si="7"/>
        <v>40013.435786139598</v>
      </c>
      <c r="O85" s="33">
        <v>5.2580162446247414E-12</v>
      </c>
      <c r="P85" s="33"/>
      <c r="Q85" s="27"/>
      <c r="R85" s="27"/>
    </row>
    <row r="86" spans="1:18" x14ac:dyDescent="0.3">
      <c r="A86" s="9" t="s">
        <v>149</v>
      </c>
      <c r="B86" s="10" t="s">
        <v>152</v>
      </c>
      <c r="C86" s="35">
        <v>187077.53113963344</v>
      </c>
      <c r="D86" s="36">
        <v>159951.62186724169</v>
      </c>
      <c r="E86" s="37">
        <v>24925.884663871955</v>
      </c>
      <c r="F86" s="36">
        <v>2200.0246085198123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ref="N86:N89" si="8">+C86+G86+K86+L86+M86</f>
        <v>187077.53113963344</v>
      </c>
      <c r="O86" s="33">
        <v>-2.8194335754960775E-11</v>
      </c>
      <c r="P86" s="33"/>
      <c r="Q86" s="27"/>
      <c r="R86" s="27"/>
    </row>
    <row r="87" spans="1:18" x14ac:dyDescent="0.3">
      <c r="A87" s="9" t="s">
        <v>151</v>
      </c>
      <c r="B87" s="10" t="s">
        <v>283</v>
      </c>
      <c r="C87" s="35">
        <v>55360.311625672563</v>
      </c>
      <c r="D87" s="36">
        <v>38748.734625672558</v>
      </c>
      <c r="E87" s="37">
        <v>16611.576999999997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8"/>
        <v>55360.311625672563</v>
      </c>
      <c r="O87" s="33">
        <v>3.637978807091713E-12</v>
      </c>
      <c r="P87" s="33"/>
      <c r="Q87" s="27"/>
      <c r="R87" s="27"/>
    </row>
    <row r="88" spans="1:18" x14ac:dyDescent="0.3">
      <c r="A88" s="9" t="s">
        <v>153</v>
      </c>
      <c r="B88" s="10" t="s">
        <v>284</v>
      </c>
      <c r="C88" s="35">
        <v>4105.6568148464112</v>
      </c>
      <c r="D88" s="36">
        <v>3490.4477148464116</v>
      </c>
      <c r="E88" s="37">
        <v>615.20909999999992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824.21289999999999</v>
      </c>
      <c r="M88" s="35">
        <v>0</v>
      </c>
      <c r="N88" s="38">
        <f t="shared" si="8"/>
        <v>4929.8697148464107</v>
      </c>
      <c r="O88" s="33">
        <v>-8.8107299234252423E-13</v>
      </c>
      <c r="P88" s="33"/>
      <c r="Q88" s="27"/>
      <c r="R88" s="27"/>
    </row>
    <row r="89" spans="1:18" x14ac:dyDescent="0.3">
      <c r="A89" s="9" t="s">
        <v>154</v>
      </c>
      <c r="B89" s="10" t="s">
        <v>285</v>
      </c>
      <c r="C89" s="35">
        <v>36716.71174105112</v>
      </c>
      <c r="D89" s="36">
        <v>34.542496078416427</v>
      </c>
      <c r="E89" s="37">
        <v>31611.763208252702</v>
      </c>
      <c r="F89" s="36">
        <v>5070.40603672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8"/>
        <v>36716.71174105112</v>
      </c>
      <c r="O89" s="33">
        <v>7.602807272633072E-12</v>
      </c>
      <c r="P89" s="33"/>
      <c r="Q89" s="27"/>
      <c r="R89" s="27"/>
    </row>
    <row r="90" spans="1:18" x14ac:dyDescent="0.3">
      <c r="A90" s="9" t="s">
        <v>155</v>
      </c>
      <c r="B90" s="10" t="s">
        <v>286</v>
      </c>
      <c r="C90" s="35">
        <v>161054.87308650278</v>
      </c>
      <c r="D90" s="36">
        <v>0</v>
      </c>
      <c r="E90" s="37">
        <v>161054.87308650278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33229.832299999995</v>
      </c>
      <c r="M90" s="35">
        <v>0</v>
      </c>
      <c r="N90" s="38">
        <f t="shared" ref="N90:N95" si="9">+C90+G90+K90+L90+M90</f>
        <v>194284.70538650278</v>
      </c>
      <c r="O90" s="33">
        <v>2.9103830456733704E-11</v>
      </c>
      <c r="P90" s="33"/>
      <c r="Q90" s="27"/>
      <c r="R90" s="27"/>
    </row>
    <row r="91" spans="1:18" x14ac:dyDescent="0.3">
      <c r="A91" s="9" t="s">
        <v>156</v>
      </c>
      <c r="B91" s="10" t="s">
        <v>287</v>
      </c>
      <c r="C91" s="35">
        <v>108642.78627201206</v>
      </c>
      <c r="D91" s="36">
        <v>0</v>
      </c>
      <c r="E91" s="37">
        <v>108642.78627201206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9939.9984000000004</v>
      </c>
      <c r="M91" s="35">
        <v>0</v>
      </c>
      <c r="N91" s="38">
        <f t="shared" si="9"/>
        <v>118582.78467201206</v>
      </c>
      <c r="O91" s="33">
        <v>0</v>
      </c>
      <c r="P91" s="33"/>
      <c r="Q91" s="27"/>
      <c r="R91" s="27"/>
    </row>
    <row r="92" spans="1:18" x14ac:dyDescent="0.3">
      <c r="A92" s="9" t="s">
        <v>158</v>
      </c>
      <c r="B92" s="10" t="s">
        <v>157</v>
      </c>
      <c r="C92" s="35">
        <v>50851.017567793169</v>
      </c>
      <c r="D92" s="36">
        <v>0</v>
      </c>
      <c r="E92" s="37">
        <v>50851.017567793169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9"/>
        <v>50851.017567793169</v>
      </c>
      <c r="O92" s="33">
        <v>0</v>
      </c>
      <c r="P92" s="33"/>
      <c r="Q92" s="27"/>
      <c r="R92" s="27"/>
    </row>
    <row r="93" spans="1:18" ht="28.8" x14ac:dyDescent="0.3">
      <c r="A93" s="9" t="s">
        <v>308</v>
      </c>
      <c r="B93" s="10" t="s">
        <v>159</v>
      </c>
      <c r="C93" s="35">
        <v>23781.348956605172</v>
      </c>
      <c r="D93" s="36">
        <v>0</v>
      </c>
      <c r="E93" s="37">
        <v>12514.504637642289</v>
      </c>
      <c r="F93" s="36">
        <v>11266.844318962882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9"/>
        <v>23781.348956605172</v>
      </c>
      <c r="O93" s="33">
        <v>3.1694230573364734E-12</v>
      </c>
      <c r="P93" s="33"/>
      <c r="Q93" s="27"/>
      <c r="R93" s="27"/>
    </row>
    <row r="94" spans="1:18" x14ac:dyDescent="0.3">
      <c r="A94" s="9" t="s">
        <v>161</v>
      </c>
      <c r="B94" s="10" t="s">
        <v>160</v>
      </c>
      <c r="C94" s="35">
        <v>83199.962862884073</v>
      </c>
      <c r="D94" s="36">
        <v>0</v>
      </c>
      <c r="E94" s="37">
        <v>63187.020362884075</v>
      </c>
      <c r="F94" s="36">
        <v>20012.942500000001</v>
      </c>
      <c r="G94" s="35">
        <v>0</v>
      </c>
      <c r="H94" s="36">
        <v>0</v>
      </c>
      <c r="I94" s="37">
        <v>0</v>
      </c>
      <c r="J94" s="36">
        <v>0</v>
      </c>
      <c r="K94" s="35">
        <v>3078.21980089</v>
      </c>
      <c r="L94" s="35">
        <v>18046.670949924726</v>
      </c>
      <c r="M94" s="35">
        <v>0</v>
      </c>
      <c r="N94" s="38">
        <f t="shared" si="9"/>
        <v>104324.8536136988</v>
      </c>
      <c r="O94" s="33">
        <v>-8.0717654782347381E-12</v>
      </c>
      <c r="P94" s="33"/>
      <c r="Q94" s="27"/>
      <c r="R94" s="27"/>
    </row>
    <row r="95" spans="1:18" x14ac:dyDescent="0.3">
      <c r="A95" s="9" t="s">
        <v>163</v>
      </c>
      <c r="B95" s="10" t="s">
        <v>162</v>
      </c>
      <c r="C95" s="35">
        <v>1056753.8633570597</v>
      </c>
      <c r="D95" s="36">
        <v>30439.235569565179</v>
      </c>
      <c r="E95" s="37">
        <v>645442.41197956947</v>
      </c>
      <c r="F95" s="36">
        <v>380872.21580792509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206095.5423</v>
      </c>
      <c r="M95" s="35">
        <v>0</v>
      </c>
      <c r="N95" s="38">
        <f t="shared" si="9"/>
        <v>1262849.4056570597</v>
      </c>
      <c r="O95" s="33">
        <v>-3.4197000786662102E-10</v>
      </c>
      <c r="P95" s="33"/>
      <c r="Q95" s="27"/>
      <c r="R95" s="27"/>
    </row>
    <row r="96" spans="1:18" x14ac:dyDescent="0.3">
      <c r="A96" s="9" t="s">
        <v>165</v>
      </c>
      <c r="B96" s="10" t="s">
        <v>164</v>
      </c>
      <c r="C96" s="35">
        <v>38596.460999999996</v>
      </c>
      <c r="D96" s="36">
        <v>0</v>
      </c>
      <c r="E96" s="37">
        <v>38303.446499999998</v>
      </c>
      <c r="F96" s="36">
        <v>293.0145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71777.074699999997</v>
      </c>
      <c r="M96" s="35">
        <v>0</v>
      </c>
      <c r="N96" s="38">
        <f t="shared" ref="N96:N97" si="10">+C96+G96+K96+L96+M96</f>
        <v>110373.53569999999</v>
      </c>
      <c r="O96" s="33">
        <v>2.3874235921539366E-12</v>
      </c>
      <c r="P96" s="33"/>
      <c r="Q96" s="27"/>
      <c r="R96" s="27"/>
    </row>
    <row r="97" spans="1:18" x14ac:dyDescent="0.3">
      <c r="A97" s="9" t="s">
        <v>168</v>
      </c>
      <c r="B97" s="10" t="s">
        <v>167</v>
      </c>
      <c r="C97" s="35">
        <v>39840.413165921142</v>
      </c>
      <c r="D97" s="36">
        <v>0</v>
      </c>
      <c r="E97" s="37">
        <v>39840.413165921142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2753.1849000000002</v>
      </c>
      <c r="M97" s="35">
        <v>0</v>
      </c>
      <c r="N97" s="38">
        <f t="shared" si="10"/>
        <v>42593.598065921142</v>
      </c>
      <c r="O97" s="33">
        <v>-3.3537617127876729E-12</v>
      </c>
      <c r="P97" s="33"/>
      <c r="Q97" s="27"/>
      <c r="R97" s="27"/>
    </row>
    <row r="98" spans="1:18" x14ac:dyDescent="0.3">
      <c r="A98" s="9" t="s">
        <v>170</v>
      </c>
      <c r="B98" s="10" t="s">
        <v>169</v>
      </c>
      <c r="C98" s="35">
        <v>93.097399999999993</v>
      </c>
      <c r="D98" s="36">
        <v>0</v>
      </c>
      <c r="E98" s="37">
        <v>93.097399999999993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50386.200049316125</v>
      </c>
      <c r="M98" s="35">
        <v>0</v>
      </c>
      <c r="N98" s="38">
        <f t="shared" ref="N98:N143" si="11">+C98+G98+K98+L98+M98</f>
        <v>50479.297449316124</v>
      </c>
      <c r="O98" s="33">
        <v>2.5579538487363607E-13</v>
      </c>
      <c r="P98" s="33"/>
      <c r="Q98" s="27"/>
      <c r="R98" s="27"/>
    </row>
    <row r="99" spans="1:18" x14ac:dyDescent="0.3">
      <c r="A99" s="9" t="s">
        <v>171</v>
      </c>
      <c r="B99" s="10" t="s">
        <v>288</v>
      </c>
      <c r="C99" s="35">
        <v>74230.708369532193</v>
      </c>
      <c r="D99" s="36">
        <v>0</v>
      </c>
      <c r="E99" s="37">
        <v>56695.573548963912</v>
      </c>
      <c r="F99" s="36">
        <v>17535.134820568288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25503.355067152956</v>
      </c>
      <c r="M99" s="35">
        <v>0</v>
      </c>
      <c r="N99" s="38">
        <f t="shared" si="11"/>
        <v>99734.063436685145</v>
      </c>
      <c r="O99" s="33">
        <v>-1.2505552149377763E-11</v>
      </c>
      <c r="P99" s="33"/>
      <c r="Q99" s="27"/>
      <c r="R99" s="27"/>
    </row>
    <row r="100" spans="1:18" x14ac:dyDescent="0.3">
      <c r="A100" s="9" t="s">
        <v>173</v>
      </c>
      <c r="B100" s="10" t="s">
        <v>289</v>
      </c>
      <c r="C100" s="35">
        <v>15708.011229733836</v>
      </c>
      <c r="D100" s="36">
        <v>0</v>
      </c>
      <c r="E100" s="37">
        <v>925.29399190402592</v>
      </c>
      <c r="F100" s="36">
        <v>14782.717237829809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391.46660000000003</v>
      </c>
      <c r="M100" s="35">
        <v>0</v>
      </c>
      <c r="N100" s="38">
        <f t="shared" si="11"/>
        <v>16099.477829733836</v>
      </c>
      <c r="O100" s="33">
        <v>2.7284841053187847E-12</v>
      </c>
      <c r="P100" s="33"/>
      <c r="Q100" s="27"/>
      <c r="R100" s="27"/>
    </row>
    <row r="101" spans="1:18" x14ac:dyDescent="0.3">
      <c r="A101" s="9" t="s">
        <v>174</v>
      </c>
      <c r="B101" s="10" t="s">
        <v>172</v>
      </c>
      <c r="C101" s="35">
        <v>17483.046271743246</v>
      </c>
      <c r="D101" s="36">
        <v>498.31330139277173</v>
      </c>
      <c r="E101" s="37">
        <v>10121.028481258885</v>
      </c>
      <c r="F101" s="36">
        <v>6863.7044890915895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1"/>
        <v>17483.046271743246</v>
      </c>
      <c r="O101" s="33">
        <v>0</v>
      </c>
      <c r="P101" s="33"/>
      <c r="Q101" s="27"/>
      <c r="R101" s="27"/>
    </row>
    <row r="102" spans="1:18" x14ac:dyDescent="0.3">
      <c r="A102" s="9" t="s">
        <v>175</v>
      </c>
      <c r="B102" s="10" t="s">
        <v>290</v>
      </c>
      <c r="C102" s="35">
        <v>110276.64602415447</v>
      </c>
      <c r="D102" s="36">
        <v>6965.5109062619758</v>
      </c>
      <c r="E102" s="37">
        <v>43222.39394432999</v>
      </c>
      <c r="F102" s="36">
        <v>60088.741173562514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589.96979999999996</v>
      </c>
      <c r="M102" s="35">
        <v>0</v>
      </c>
      <c r="N102" s="38">
        <f t="shared" si="11"/>
        <v>110866.61582415448</v>
      </c>
      <c r="O102" s="33">
        <v>-1.4551915228366852E-11</v>
      </c>
      <c r="P102" s="33"/>
      <c r="Q102" s="27"/>
      <c r="R102" s="27"/>
    </row>
    <row r="103" spans="1:18" x14ac:dyDescent="0.3">
      <c r="A103" s="9" t="s">
        <v>177</v>
      </c>
      <c r="B103" s="10" t="s">
        <v>176</v>
      </c>
      <c r="C103" s="35">
        <v>55094.808616407929</v>
      </c>
      <c r="D103" s="36">
        <v>11552.623326245381</v>
      </c>
      <c r="E103" s="37">
        <v>21259.154652637077</v>
      </c>
      <c r="F103" s="36">
        <v>22283.03063752548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11"/>
        <v>55094.808616407929</v>
      </c>
      <c r="O103" s="33">
        <v>-1.0459189070388675E-11</v>
      </c>
      <c r="P103" s="33"/>
      <c r="Q103" s="27"/>
      <c r="R103" s="27"/>
    </row>
    <row r="104" spans="1:18" x14ac:dyDescent="0.3">
      <c r="A104" s="9" t="s">
        <v>179</v>
      </c>
      <c r="B104" s="10" t="s">
        <v>178</v>
      </c>
      <c r="C104" s="35">
        <v>146331.45059052142</v>
      </c>
      <c r="D104" s="36">
        <v>0</v>
      </c>
      <c r="E104" s="37">
        <v>94599.539980630871</v>
      </c>
      <c r="F104" s="36">
        <v>51731.910609890547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2255.7191000000003</v>
      </c>
      <c r="M104" s="35">
        <v>0</v>
      </c>
      <c r="N104" s="38">
        <f t="shared" si="11"/>
        <v>148587.1696905214</v>
      </c>
      <c r="O104" s="33">
        <v>-2.7284841053187847E-11</v>
      </c>
      <c r="P104" s="33"/>
      <c r="Q104" s="27"/>
      <c r="R104" s="27"/>
    </row>
    <row r="105" spans="1:18" x14ac:dyDescent="0.3">
      <c r="A105" s="9" t="s">
        <v>181</v>
      </c>
      <c r="B105" s="10" t="s">
        <v>180</v>
      </c>
      <c r="C105" s="35">
        <v>123737.82537214237</v>
      </c>
      <c r="D105" s="36">
        <v>0</v>
      </c>
      <c r="E105" s="37">
        <v>99223.602523035253</v>
      </c>
      <c r="F105" s="36">
        <v>24514.222849107122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44816.022442508969</v>
      </c>
      <c r="M105" s="35">
        <v>0</v>
      </c>
      <c r="N105" s="38">
        <f t="shared" si="11"/>
        <v>168553.84781465132</v>
      </c>
      <c r="O105" s="33">
        <v>-1.6370904631912708E-11</v>
      </c>
      <c r="P105" s="33"/>
      <c r="Q105" s="27"/>
      <c r="R105" s="27"/>
    </row>
    <row r="106" spans="1:18" ht="43.2" x14ac:dyDescent="0.3">
      <c r="A106" s="9" t="s">
        <v>183</v>
      </c>
      <c r="B106" s="10" t="s">
        <v>182</v>
      </c>
      <c r="C106" s="35">
        <v>25864.883989447993</v>
      </c>
      <c r="D106" s="36">
        <v>0</v>
      </c>
      <c r="E106" s="37">
        <v>19934.344606737668</v>
      </c>
      <c r="F106" s="36">
        <v>5930.5393827103262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11"/>
        <v>25864.883989447993</v>
      </c>
      <c r="O106" s="33">
        <v>-7.3185901783290319E-13</v>
      </c>
      <c r="P106" s="33"/>
      <c r="Q106" s="27"/>
      <c r="R106" s="27"/>
    </row>
    <row r="107" spans="1:18" x14ac:dyDescent="0.3">
      <c r="A107" s="9" t="s">
        <v>185</v>
      </c>
      <c r="B107" s="10" t="s">
        <v>184</v>
      </c>
      <c r="C107" s="35">
        <v>159012.64323211112</v>
      </c>
      <c r="D107" s="36">
        <v>115533.12838715033</v>
      </c>
      <c r="E107" s="37">
        <v>25791.233528043431</v>
      </c>
      <c r="F107" s="36">
        <v>17688.281316917382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1"/>
        <v>159012.64323211112</v>
      </c>
      <c r="O107" s="33">
        <v>-9.7770680440589786E-12</v>
      </c>
      <c r="P107" s="33"/>
      <c r="Q107" s="27"/>
      <c r="R107" s="27"/>
    </row>
    <row r="108" spans="1:18" ht="28.8" x14ac:dyDescent="0.3">
      <c r="A108" s="9" t="s">
        <v>187</v>
      </c>
      <c r="B108" s="10" t="s">
        <v>186</v>
      </c>
      <c r="C108" s="35">
        <v>565632.31581370276</v>
      </c>
      <c r="D108" s="36">
        <v>1822.2317644223453</v>
      </c>
      <c r="E108" s="37">
        <v>186407.26719993493</v>
      </c>
      <c r="F108" s="36">
        <v>377402.81684934552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31473.419307615095</v>
      </c>
      <c r="M108" s="35">
        <v>0</v>
      </c>
      <c r="N108" s="38">
        <f t="shared" si="11"/>
        <v>597105.73512131791</v>
      </c>
      <c r="O108" s="33">
        <v>5.0931703299283981E-11</v>
      </c>
      <c r="P108" s="33"/>
      <c r="Q108" s="27"/>
      <c r="R108" s="27"/>
    </row>
    <row r="109" spans="1:18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28816.130857065258</v>
      </c>
      <c r="H109" s="36">
        <v>28816.130857065258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1"/>
        <v>28816.130857065258</v>
      </c>
      <c r="O109" s="33">
        <v>1.3358203432289883E-12</v>
      </c>
      <c r="P109" s="33"/>
      <c r="Q109" s="27"/>
      <c r="R109" s="27"/>
    </row>
    <row r="110" spans="1:18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521976.23118077329</v>
      </c>
      <c r="H110" s="36">
        <v>252228.52923222596</v>
      </c>
      <c r="I110" s="37">
        <v>120908.15726639192</v>
      </c>
      <c r="J110" s="36">
        <v>148839.54468215539</v>
      </c>
      <c r="K110" s="35">
        <v>0</v>
      </c>
      <c r="L110" s="35">
        <v>0</v>
      </c>
      <c r="M110" s="35">
        <v>0</v>
      </c>
      <c r="N110" s="38">
        <f t="shared" si="11"/>
        <v>521976.23118077329</v>
      </c>
      <c r="O110" s="33">
        <v>0</v>
      </c>
      <c r="P110" s="33"/>
      <c r="Q110" s="27"/>
      <c r="R110" s="27"/>
    </row>
    <row r="111" spans="1:18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51577.219245376771</v>
      </c>
      <c r="H111" s="36">
        <v>3152.9287179999997</v>
      </c>
      <c r="I111" s="37">
        <v>15994.592259143457</v>
      </c>
      <c r="J111" s="36">
        <v>32429.698268233318</v>
      </c>
      <c r="K111" s="35">
        <v>0</v>
      </c>
      <c r="L111" s="35">
        <v>0</v>
      </c>
      <c r="M111" s="35">
        <v>625.02778280967175</v>
      </c>
      <c r="N111" s="38">
        <f t="shared" si="11"/>
        <v>52202.247028186444</v>
      </c>
      <c r="O111" s="33">
        <v>7.2759576141834259E-12</v>
      </c>
      <c r="P111" s="33"/>
      <c r="Q111" s="27"/>
      <c r="R111" s="27"/>
    </row>
    <row r="112" spans="1:18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61193.947575639337</v>
      </c>
      <c r="H112" s="36">
        <v>47212.545600170008</v>
      </c>
      <c r="I112" s="37">
        <v>1127.2095480128919</v>
      </c>
      <c r="J112" s="36">
        <v>12854.192427456437</v>
      </c>
      <c r="K112" s="35">
        <v>0</v>
      </c>
      <c r="L112" s="35">
        <v>0</v>
      </c>
      <c r="M112" s="35">
        <v>0</v>
      </c>
      <c r="N112" s="38">
        <f t="shared" si="11"/>
        <v>61193.947575639337</v>
      </c>
      <c r="O112" s="33">
        <v>0</v>
      </c>
      <c r="P112" s="33"/>
      <c r="Q112" s="27"/>
      <c r="R112" s="27"/>
    </row>
    <row r="113" spans="1:18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71928.054715881721</v>
      </c>
      <c r="H113" s="36">
        <v>36410.963014337336</v>
      </c>
      <c r="I113" s="37">
        <v>21781.598439266301</v>
      </c>
      <c r="J113" s="36">
        <v>13735.493262278082</v>
      </c>
      <c r="K113" s="35">
        <v>0</v>
      </c>
      <c r="L113" s="35">
        <v>0</v>
      </c>
      <c r="M113" s="35">
        <v>0</v>
      </c>
      <c r="N113" s="38">
        <f t="shared" si="11"/>
        <v>71928.054715881721</v>
      </c>
      <c r="O113" s="33">
        <v>1.6129320101754274E-12</v>
      </c>
      <c r="P113" s="33"/>
      <c r="Q113" s="27"/>
      <c r="R113" s="27"/>
    </row>
    <row r="114" spans="1:18" x14ac:dyDescent="0.3">
      <c r="A114" s="9" t="s">
        <v>310</v>
      </c>
      <c r="B114" s="10" t="s">
        <v>293</v>
      </c>
      <c r="C114" s="35">
        <v>100838.29884073396</v>
      </c>
      <c r="D114" s="36">
        <v>0</v>
      </c>
      <c r="E114" s="37">
        <v>91990.577066173952</v>
      </c>
      <c r="F114" s="36">
        <v>8847.721774560001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4184.9102999999996</v>
      </c>
      <c r="M114" s="35">
        <v>0</v>
      </c>
      <c r="N114" s="38">
        <f t="shared" si="11"/>
        <v>105023.20914073396</v>
      </c>
      <c r="O114" s="33">
        <v>-2.2737367544323206E-12</v>
      </c>
      <c r="P114" s="33"/>
      <c r="Q114" s="27"/>
      <c r="R114" s="27"/>
    </row>
    <row r="115" spans="1:18" x14ac:dyDescent="0.3">
      <c r="A115" s="9" t="s">
        <v>197</v>
      </c>
      <c r="B115" s="10" t="s">
        <v>195</v>
      </c>
      <c r="C115" s="35">
        <v>42161.227871536321</v>
      </c>
      <c r="D115" s="36">
        <v>0</v>
      </c>
      <c r="E115" s="37">
        <v>39578.704185766001</v>
      </c>
      <c r="F115" s="36">
        <v>2582.5236857703208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14455.641560627724</v>
      </c>
      <c r="M115" s="35">
        <v>0</v>
      </c>
      <c r="N115" s="38">
        <f t="shared" si="11"/>
        <v>56616.869432164043</v>
      </c>
      <c r="O115" s="33">
        <v>-5.0022208597511053E-12</v>
      </c>
      <c r="P115" s="33"/>
      <c r="Q115" s="27"/>
      <c r="R115" s="27"/>
    </row>
    <row r="116" spans="1:18" ht="28.8" x14ac:dyDescent="0.3">
      <c r="A116" s="9" t="s">
        <v>198</v>
      </c>
      <c r="B116" s="10" t="s">
        <v>196</v>
      </c>
      <c r="C116" s="35">
        <v>56468.09548063574</v>
      </c>
      <c r="D116" s="36">
        <v>0</v>
      </c>
      <c r="E116" s="37">
        <v>52695.279871328101</v>
      </c>
      <c r="F116" s="36">
        <v>3772.8156093076436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8346.046492004838</v>
      </c>
      <c r="M116" s="35">
        <v>0</v>
      </c>
      <c r="N116" s="38">
        <f t="shared" si="11"/>
        <v>64814.14197264058</v>
      </c>
      <c r="O116" s="33">
        <v>-1.3642420526593924E-12</v>
      </c>
      <c r="P116" s="33"/>
      <c r="Q116" s="27"/>
      <c r="R116" s="27"/>
    </row>
    <row r="117" spans="1:18" ht="28.8" x14ac:dyDescent="0.3">
      <c r="A117" s="9" t="s">
        <v>311</v>
      </c>
      <c r="B117" s="10" t="s">
        <v>294</v>
      </c>
      <c r="C117" s="35">
        <v>917612.83680940769</v>
      </c>
      <c r="D117" s="36">
        <v>356.40321507904827</v>
      </c>
      <c r="E117" s="37">
        <v>75478.663362407358</v>
      </c>
      <c r="F117" s="36">
        <v>841777.77023192134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259.03710000000001</v>
      </c>
      <c r="M117" s="35">
        <v>0</v>
      </c>
      <c r="N117" s="38">
        <f t="shared" si="11"/>
        <v>917871.87390940764</v>
      </c>
      <c r="O117" s="33">
        <v>-6.5483618527650833E-11</v>
      </c>
      <c r="P117" s="33"/>
      <c r="Q117" s="27"/>
      <c r="R117" s="27"/>
    </row>
    <row r="118" spans="1:18" ht="28.8" x14ac:dyDescent="0.3">
      <c r="A118" s="9" t="s">
        <v>201</v>
      </c>
      <c r="B118" s="10" t="s">
        <v>199</v>
      </c>
      <c r="C118" s="35">
        <v>95560.448046204256</v>
      </c>
      <c r="D118" s="36">
        <v>0</v>
      </c>
      <c r="E118" s="37">
        <v>75509.424413342946</v>
      </c>
      <c r="F118" s="36">
        <v>20051.023632861303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15744.9373</v>
      </c>
      <c r="M118" s="35">
        <v>0</v>
      </c>
      <c r="N118" s="38">
        <f t="shared" si="11"/>
        <v>111305.38534620426</v>
      </c>
      <c r="O118" s="33">
        <v>-1.5006662579253316E-11</v>
      </c>
      <c r="P118" s="33"/>
      <c r="Q118" s="27"/>
      <c r="R118" s="27"/>
    </row>
    <row r="119" spans="1:18" x14ac:dyDescent="0.3">
      <c r="A119" s="9" t="s">
        <v>312</v>
      </c>
      <c r="B119" s="10" t="s">
        <v>200</v>
      </c>
      <c r="C119" s="35">
        <v>94505.022699928159</v>
      </c>
      <c r="D119" s="36">
        <v>0</v>
      </c>
      <c r="E119" s="37">
        <v>16494.763745918157</v>
      </c>
      <c r="F119" s="36">
        <v>78010.258954010002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11"/>
        <v>94505.022699928159</v>
      </c>
      <c r="O119" s="33">
        <v>0</v>
      </c>
      <c r="P119" s="33"/>
      <c r="Q119" s="27"/>
      <c r="R119" s="27"/>
    </row>
    <row r="120" spans="1:18" x14ac:dyDescent="0.3">
      <c r="A120" s="9" t="s">
        <v>204</v>
      </c>
      <c r="B120" s="10" t="s">
        <v>202</v>
      </c>
      <c r="C120" s="35">
        <v>147827.36233753958</v>
      </c>
      <c r="D120" s="36">
        <v>0</v>
      </c>
      <c r="E120" s="37">
        <v>78135.360077795616</v>
      </c>
      <c r="F120" s="36">
        <v>69692.002259743967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2549.5729999999999</v>
      </c>
      <c r="M120" s="35">
        <v>0</v>
      </c>
      <c r="N120" s="38">
        <f t="shared" si="11"/>
        <v>150376.93533753959</v>
      </c>
      <c r="O120" s="33">
        <v>-2.4073187887552194E-11</v>
      </c>
      <c r="P120" s="33"/>
      <c r="Q120" s="27"/>
      <c r="R120" s="27"/>
    </row>
    <row r="121" spans="1:18" x14ac:dyDescent="0.3">
      <c r="A121" s="9" t="s">
        <v>206</v>
      </c>
      <c r="B121" s="10" t="s">
        <v>203</v>
      </c>
      <c r="C121" s="35">
        <v>121737.11970012987</v>
      </c>
      <c r="D121" s="36">
        <v>0</v>
      </c>
      <c r="E121" s="37">
        <v>24900.425875979883</v>
      </c>
      <c r="F121" s="36">
        <v>96836.693824149988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12608.486699999999</v>
      </c>
      <c r="M121" s="35">
        <v>0</v>
      </c>
      <c r="N121" s="38">
        <f t="shared" si="11"/>
        <v>134345.60640012988</v>
      </c>
      <c r="O121" s="33">
        <v>-1.0913936421275139E-11</v>
      </c>
      <c r="P121" s="33"/>
      <c r="Q121" s="27"/>
      <c r="R121" s="27"/>
    </row>
    <row r="122" spans="1:18" x14ac:dyDescent="0.3">
      <c r="A122" s="9" t="s">
        <v>207</v>
      </c>
      <c r="B122" s="10" t="s">
        <v>205</v>
      </c>
      <c r="C122" s="35">
        <v>10331.866597285063</v>
      </c>
      <c r="D122" s="36">
        <v>0</v>
      </c>
      <c r="E122" s="37">
        <v>10331.866597285063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2512.3841000000002</v>
      </c>
      <c r="M122" s="35">
        <v>0</v>
      </c>
      <c r="N122" s="38">
        <f t="shared" si="11"/>
        <v>12844.250697285064</v>
      </c>
      <c r="O122" s="33">
        <v>-5.6843418860808015E-13</v>
      </c>
      <c r="P122" s="33"/>
      <c r="Q122" s="27"/>
      <c r="R122" s="27"/>
    </row>
    <row r="123" spans="1:18" x14ac:dyDescent="0.3">
      <c r="A123" s="9" t="s">
        <v>209</v>
      </c>
      <c r="B123" s="10" t="s">
        <v>295</v>
      </c>
      <c r="C123" s="35">
        <v>12576.163625837642</v>
      </c>
      <c r="D123" s="36">
        <v>0</v>
      </c>
      <c r="E123" s="37">
        <v>10441.464000000002</v>
      </c>
      <c r="F123" s="36">
        <v>2134.6996258376403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2920.8841000000002</v>
      </c>
      <c r="M123" s="35">
        <v>0</v>
      </c>
      <c r="N123" s="38">
        <f t="shared" si="11"/>
        <v>15497.047725837641</v>
      </c>
      <c r="O123" s="33">
        <v>-7.1054273576010019E-13</v>
      </c>
      <c r="P123" s="33"/>
      <c r="Q123" s="27"/>
      <c r="R123" s="27"/>
    </row>
    <row r="124" spans="1:18" ht="28.8" x14ac:dyDescent="0.3">
      <c r="A124" s="9" t="s">
        <v>211</v>
      </c>
      <c r="B124" s="10" t="s">
        <v>296</v>
      </c>
      <c r="C124" s="35">
        <v>3716.3645271980199</v>
      </c>
      <c r="D124" s="36">
        <v>0</v>
      </c>
      <c r="E124" s="37">
        <v>3716.3645271980199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187.86710000000002</v>
      </c>
      <c r="M124" s="35">
        <v>0</v>
      </c>
      <c r="N124" s="38">
        <f t="shared" si="11"/>
        <v>3904.2316271980199</v>
      </c>
      <c r="O124" s="33">
        <v>-2.8421709430404007E-13</v>
      </c>
      <c r="P124" s="33"/>
      <c r="Q124" s="27"/>
      <c r="R124" s="27"/>
    </row>
    <row r="125" spans="1:18" ht="28.8" x14ac:dyDescent="0.3">
      <c r="A125" s="9" t="s">
        <v>213</v>
      </c>
      <c r="B125" s="10" t="s">
        <v>297</v>
      </c>
      <c r="C125" s="35">
        <v>19515.94327342448</v>
      </c>
      <c r="D125" s="36">
        <v>942.80656671791098</v>
      </c>
      <c r="E125" s="37">
        <v>17871.152806706566</v>
      </c>
      <c r="F125" s="36">
        <v>701.98389999999995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2253.1494000000002</v>
      </c>
      <c r="M125" s="35">
        <v>0</v>
      </c>
      <c r="N125" s="38">
        <f t="shared" si="11"/>
        <v>21769.092673424479</v>
      </c>
      <c r="O125" s="33">
        <v>-1.1368683772161603E-12</v>
      </c>
      <c r="P125" s="33"/>
      <c r="Q125" s="27"/>
      <c r="R125" s="27"/>
    </row>
    <row r="126" spans="1:18" ht="43.2" x14ac:dyDescent="0.3">
      <c r="A126" s="9" t="s">
        <v>215</v>
      </c>
      <c r="B126" s="10" t="s">
        <v>298</v>
      </c>
      <c r="C126" s="35">
        <v>188.34570000000002</v>
      </c>
      <c r="D126" s="36">
        <v>0</v>
      </c>
      <c r="E126" s="37">
        <v>188.34570000000002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1"/>
        <v>188.34570000000002</v>
      </c>
      <c r="O126" s="33">
        <v>1.1102230246251565E-14</v>
      </c>
      <c r="P126" s="33"/>
      <c r="Q126" s="27"/>
      <c r="R126" s="27"/>
    </row>
    <row r="127" spans="1:18" x14ac:dyDescent="0.3">
      <c r="A127" s="9" t="s">
        <v>239</v>
      </c>
      <c r="B127" s="10" t="s">
        <v>208</v>
      </c>
      <c r="C127" s="35">
        <v>100060.10610658333</v>
      </c>
      <c r="D127" s="36">
        <v>0</v>
      </c>
      <c r="E127" s="37">
        <v>77699.057279093351</v>
      </c>
      <c r="F127" s="36">
        <v>22361.048827490002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1"/>
        <v>100060.10610658333</v>
      </c>
      <c r="O127" s="33">
        <v>-7.1622707764618099E-12</v>
      </c>
      <c r="P127" s="33"/>
      <c r="Q127" s="27"/>
      <c r="R127" s="27"/>
    </row>
    <row r="128" spans="1:18" ht="28.8" x14ac:dyDescent="0.3">
      <c r="A128" s="9" t="s">
        <v>241</v>
      </c>
      <c r="B128" s="10" t="s">
        <v>210</v>
      </c>
      <c r="C128" s="35">
        <v>26733.914387149569</v>
      </c>
      <c r="D128" s="36">
        <v>0</v>
      </c>
      <c r="E128" s="37">
        <v>22465.451777338421</v>
      </c>
      <c r="F128" s="36">
        <v>4268.4626098111476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724.86705057850361</v>
      </c>
      <c r="M128" s="35">
        <v>0</v>
      </c>
      <c r="N128" s="38">
        <f t="shared" si="11"/>
        <v>27458.781437728074</v>
      </c>
      <c r="O128" s="33">
        <v>3.865352482534945E-12</v>
      </c>
      <c r="P128" s="33"/>
      <c r="Q128" s="27"/>
      <c r="R128" s="27"/>
    </row>
    <row r="129" spans="1:18" x14ac:dyDescent="0.3">
      <c r="A129" s="9" t="s">
        <v>243</v>
      </c>
      <c r="B129" s="10" t="s">
        <v>212</v>
      </c>
      <c r="C129" s="35">
        <v>168564.66395289908</v>
      </c>
      <c r="D129" s="36">
        <v>0</v>
      </c>
      <c r="E129" s="37">
        <v>142790.51127002056</v>
      </c>
      <c r="F129" s="36">
        <v>25774.152682878528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580.42470000000003</v>
      </c>
      <c r="M129" s="35">
        <v>0</v>
      </c>
      <c r="N129" s="38">
        <f t="shared" si="11"/>
        <v>169145.08865289908</v>
      </c>
      <c r="O129" s="33">
        <v>-9.5425889412581455E-12</v>
      </c>
      <c r="P129" s="33"/>
      <c r="Q129" s="27"/>
      <c r="R129" s="27"/>
    </row>
    <row r="130" spans="1:18" x14ac:dyDescent="0.3">
      <c r="A130" s="9" t="s">
        <v>313</v>
      </c>
      <c r="B130" s="10" t="s">
        <v>214</v>
      </c>
      <c r="C130" s="35">
        <v>88685.126702035705</v>
      </c>
      <c r="D130" s="36">
        <v>0</v>
      </c>
      <c r="E130" s="37">
        <v>77406.995028851175</v>
      </c>
      <c r="F130" s="36">
        <v>11278.131673184533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6533.0938968364089</v>
      </c>
      <c r="M130" s="35">
        <v>0</v>
      </c>
      <c r="N130" s="38">
        <f t="shared" si="11"/>
        <v>95218.220598872111</v>
      </c>
      <c r="O130" s="33">
        <v>-5.1727511163335294E-12</v>
      </c>
      <c r="P130" s="33"/>
      <c r="Q130" s="27"/>
      <c r="R130" s="27"/>
    </row>
    <row r="131" spans="1:18" ht="28.8" x14ac:dyDescent="0.3">
      <c r="A131" s="9" t="s">
        <v>314</v>
      </c>
      <c r="B131" s="10" t="s">
        <v>216</v>
      </c>
      <c r="C131" s="35">
        <v>418577.03734446497</v>
      </c>
      <c r="D131" s="36">
        <v>10850.420343882502</v>
      </c>
      <c r="E131" s="37">
        <v>132727.07585400136</v>
      </c>
      <c r="F131" s="36">
        <v>274999.54114658112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4058.5639000000001</v>
      </c>
      <c r="M131" s="35">
        <v>0</v>
      </c>
      <c r="N131" s="38">
        <f t="shared" si="11"/>
        <v>422635.60124446498</v>
      </c>
      <c r="O131" s="33">
        <v>0</v>
      </c>
      <c r="P131" s="33"/>
      <c r="Q131" s="27"/>
      <c r="R131" s="27"/>
    </row>
    <row r="132" spans="1:18" x14ac:dyDescent="0.3">
      <c r="A132" s="9" t="s">
        <v>315</v>
      </c>
      <c r="B132" s="10" t="s">
        <v>217</v>
      </c>
      <c r="C132" s="35">
        <v>329175.20879623201</v>
      </c>
      <c r="D132" s="36">
        <v>0</v>
      </c>
      <c r="E132" s="37">
        <v>287267.67969607608</v>
      </c>
      <c r="F132" s="36">
        <v>41907.529100155945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130253.44863202207</v>
      </c>
      <c r="M132" s="35">
        <v>0</v>
      </c>
      <c r="N132" s="38">
        <f t="shared" si="11"/>
        <v>459428.65742825408</v>
      </c>
      <c r="O132" s="33">
        <v>-6.8212102632969618E-11</v>
      </c>
      <c r="P132" s="33"/>
      <c r="Q132" s="27"/>
      <c r="R132" s="27"/>
    </row>
    <row r="133" spans="1:18" x14ac:dyDescent="0.3">
      <c r="A133" s="9" t="s">
        <v>316</v>
      </c>
      <c r="B133" s="10" t="s">
        <v>218</v>
      </c>
      <c r="C133" s="35">
        <v>266176.33264160884</v>
      </c>
      <c r="D133" s="36">
        <v>22646.182424651008</v>
      </c>
      <c r="E133" s="37">
        <v>215527.75391695785</v>
      </c>
      <c r="F133" s="36">
        <v>28002.3963</v>
      </c>
      <c r="G133" s="35">
        <v>8798.3610398799992</v>
      </c>
      <c r="H133" s="36">
        <v>8798.3610398799992</v>
      </c>
      <c r="I133" s="37">
        <v>0</v>
      </c>
      <c r="J133" s="36">
        <v>0</v>
      </c>
      <c r="K133" s="35">
        <v>0</v>
      </c>
      <c r="L133" s="35">
        <v>46393.259100000003</v>
      </c>
      <c r="M133" s="35">
        <v>0</v>
      </c>
      <c r="N133" s="38">
        <f t="shared" si="11"/>
        <v>321367.95278148889</v>
      </c>
      <c r="O133" s="33">
        <v>4.1836756281554699E-11</v>
      </c>
      <c r="P133" s="33"/>
      <c r="Q133" s="27"/>
      <c r="R133" s="27"/>
    </row>
    <row r="134" spans="1:18" x14ac:dyDescent="0.3">
      <c r="A134" s="9" t="s">
        <v>225</v>
      </c>
      <c r="B134" s="10" t="s">
        <v>299</v>
      </c>
      <c r="C134" s="35">
        <v>3747.7381000000005</v>
      </c>
      <c r="D134" s="36">
        <v>0</v>
      </c>
      <c r="E134" s="37">
        <v>3744.7260999999999</v>
      </c>
      <c r="F134" s="36">
        <v>3.012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689.00523247541116</v>
      </c>
      <c r="M134" s="35">
        <v>0</v>
      </c>
      <c r="N134" s="38">
        <f t="shared" si="11"/>
        <v>4436.743332475412</v>
      </c>
      <c r="O134" s="33">
        <v>0</v>
      </c>
      <c r="P134" s="33"/>
      <c r="Q134" s="27"/>
      <c r="R134" s="27"/>
    </row>
    <row r="135" spans="1:18" ht="28.8" x14ac:dyDescent="0.3">
      <c r="A135" s="9" t="s">
        <v>227</v>
      </c>
      <c r="B135" s="10" t="s">
        <v>300</v>
      </c>
      <c r="C135" s="35">
        <v>5564.9342502639711</v>
      </c>
      <c r="D135" s="36">
        <v>0</v>
      </c>
      <c r="E135" s="37">
        <v>5465.1835502639715</v>
      </c>
      <c r="F135" s="36">
        <v>99.750699999999995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53.576000000000001</v>
      </c>
      <c r="M135" s="35">
        <v>0</v>
      </c>
      <c r="N135" s="38">
        <f t="shared" si="11"/>
        <v>5618.5102502639711</v>
      </c>
      <c r="O135" s="33">
        <v>0</v>
      </c>
      <c r="P135" s="33"/>
      <c r="Q135" s="27"/>
      <c r="R135" s="27"/>
    </row>
    <row r="136" spans="1:18" x14ac:dyDescent="0.3">
      <c r="A136" s="9" t="s">
        <v>234</v>
      </c>
      <c r="B136" s="10" t="s">
        <v>301</v>
      </c>
      <c r="C136" s="35">
        <v>21203.486003606213</v>
      </c>
      <c r="D136" s="36">
        <v>9472.4261167782133</v>
      </c>
      <c r="E136" s="37">
        <v>10340.19935338685</v>
      </c>
      <c r="F136" s="36">
        <v>1390.8605334411504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2420.7550559216402</v>
      </c>
      <c r="M136" s="35">
        <v>0</v>
      </c>
      <c r="N136" s="38">
        <f t="shared" si="11"/>
        <v>23624.241059527852</v>
      </c>
      <c r="O136" s="33">
        <v>2.5011104298755527E-12</v>
      </c>
      <c r="P136" s="33"/>
      <c r="Q136" s="27"/>
      <c r="R136" s="27"/>
    </row>
    <row r="137" spans="1:18" x14ac:dyDescent="0.3">
      <c r="A137" s="9" t="s">
        <v>317</v>
      </c>
      <c r="B137" s="10" t="s">
        <v>302</v>
      </c>
      <c r="C137" s="35">
        <v>47070.287374969099</v>
      </c>
      <c r="D137" s="36">
        <v>0</v>
      </c>
      <c r="E137" s="37">
        <v>45761.167718220226</v>
      </c>
      <c r="F137" s="36">
        <v>1309.1196567488755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8495.2653000292394</v>
      </c>
      <c r="M137" s="35">
        <v>0</v>
      </c>
      <c r="N137" s="38">
        <f t="shared" si="11"/>
        <v>55565.55267499834</v>
      </c>
      <c r="O137" s="33">
        <v>-9.0949470177292824E-12</v>
      </c>
      <c r="P137" s="33"/>
      <c r="Q137" s="27"/>
      <c r="R137" s="27"/>
    </row>
    <row r="138" spans="1:18" x14ac:dyDescent="0.3">
      <c r="A138" s="9" t="s">
        <v>318</v>
      </c>
      <c r="B138" s="10" t="s">
        <v>220</v>
      </c>
      <c r="C138" s="35">
        <v>10767.652886661383</v>
      </c>
      <c r="D138" s="36">
        <v>0</v>
      </c>
      <c r="E138" s="37">
        <v>0</v>
      </c>
      <c r="F138" s="36">
        <v>0</v>
      </c>
      <c r="G138" s="35">
        <v>864.57800792679529</v>
      </c>
      <c r="H138" s="36">
        <v>0</v>
      </c>
      <c r="I138" s="37">
        <v>864.57800792679529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1"/>
        <v>11632.230894588178</v>
      </c>
      <c r="O138" s="33">
        <v>8.8817841970012523E-13</v>
      </c>
      <c r="P138" s="33"/>
      <c r="Q138" s="27"/>
      <c r="R138" s="27"/>
    </row>
    <row r="139" spans="1:18" ht="28.8" x14ac:dyDescent="0.3">
      <c r="A139" s="9" t="s">
        <v>319</v>
      </c>
      <c r="B139" s="10" t="s">
        <v>222</v>
      </c>
      <c r="C139" s="35">
        <v>45725.000154940004</v>
      </c>
      <c r="D139" s="36">
        <v>0</v>
      </c>
      <c r="E139" s="82">
        <v>28164.917700000002</v>
      </c>
      <c r="F139" s="36">
        <v>17560.082454939999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10539.796899999999</v>
      </c>
      <c r="M139" s="35">
        <v>0</v>
      </c>
      <c r="N139" s="38">
        <f t="shared" si="11"/>
        <v>56264.797054940005</v>
      </c>
      <c r="O139" s="33">
        <v>7.9580786405131221E-12</v>
      </c>
      <c r="P139" s="33"/>
      <c r="Q139" s="27"/>
      <c r="R139" s="27"/>
    </row>
    <row r="140" spans="1:18" ht="28.8" x14ac:dyDescent="0.3">
      <c r="A140" s="9" t="s">
        <v>320</v>
      </c>
      <c r="B140" s="10" t="s">
        <v>223</v>
      </c>
      <c r="C140" s="35">
        <v>4711.5155329041627</v>
      </c>
      <c r="D140" s="36">
        <v>0</v>
      </c>
      <c r="E140" s="82">
        <v>3999.1140822441625</v>
      </c>
      <c r="F140" s="36">
        <v>712.40145066000002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107.9027</v>
      </c>
      <c r="M140" s="35">
        <v>0</v>
      </c>
      <c r="N140" s="38">
        <f t="shared" si="11"/>
        <v>4819.4182329041623</v>
      </c>
      <c r="O140" s="33">
        <v>-1.0800249583553523E-12</v>
      </c>
      <c r="P140" s="33"/>
      <c r="Q140" s="27"/>
      <c r="R140" s="27"/>
    </row>
    <row r="141" spans="1:18" x14ac:dyDescent="0.3">
      <c r="A141" s="9" t="s">
        <v>321</v>
      </c>
      <c r="B141" s="10" t="s">
        <v>224</v>
      </c>
      <c r="C141" s="35">
        <v>10764.687199101683</v>
      </c>
      <c r="D141" s="36">
        <v>0</v>
      </c>
      <c r="E141" s="82">
        <v>9707.4442143175293</v>
      </c>
      <c r="F141" s="36">
        <v>1057.2429847841534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8560.0434236307592</v>
      </c>
      <c r="M141" s="35">
        <v>0</v>
      </c>
      <c r="N141" s="38">
        <f t="shared" si="11"/>
        <v>19324.730622732444</v>
      </c>
      <c r="O141" s="33">
        <v>-7.3896444519050419E-13</v>
      </c>
      <c r="P141" s="33"/>
      <c r="Q141" s="27"/>
      <c r="R141" s="27"/>
    </row>
    <row r="142" spans="1:18" x14ac:dyDescent="0.3">
      <c r="A142" s="9" t="s">
        <v>322</v>
      </c>
      <c r="B142" s="10" t="s">
        <v>226</v>
      </c>
      <c r="C142" s="35">
        <v>6601.33477302752</v>
      </c>
      <c r="D142" s="36">
        <v>0</v>
      </c>
      <c r="E142" s="82">
        <v>6601.33477302752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1"/>
        <v>6601.33477302752</v>
      </c>
      <c r="O142" s="33">
        <v>0</v>
      </c>
      <c r="P142" s="33"/>
      <c r="Q142" s="27"/>
      <c r="R142" s="27"/>
    </row>
    <row r="143" spans="1:18" ht="14.25" customHeight="1" x14ac:dyDescent="0.3">
      <c r="A143" s="9" t="s">
        <v>323</v>
      </c>
      <c r="B143" s="10" t="s">
        <v>228</v>
      </c>
      <c r="C143" s="35">
        <v>5736.6214622987363</v>
      </c>
      <c r="D143" s="36">
        <v>0</v>
      </c>
      <c r="E143" s="82">
        <v>5736.6214622987363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991.30052338887799</v>
      </c>
      <c r="M143" s="35">
        <v>0</v>
      </c>
      <c r="N143" s="38">
        <f t="shared" si="11"/>
        <v>6727.9219856876143</v>
      </c>
      <c r="O143" s="33">
        <v>0</v>
      </c>
      <c r="P143" s="33"/>
      <c r="Q143" s="27"/>
      <c r="R143" s="27"/>
    </row>
    <row r="144" spans="1:18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>
        <v>0</v>
      </c>
      <c r="P144" s="33"/>
      <c r="Q144" s="27"/>
      <c r="R144" s="27"/>
    </row>
    <row r="145" spans="1:18" x14ac:dyDescent="0.3">
      <c r="A145" s="11"/>
      <c r="B145" s="12" t="s">
        <v>229</v>
      </c>
      <c r="C145" s="45">
        <f t="shared" ref="C145:M145" si="12">SUM(C11:C144)</f>
        <v>8268708.0975255398</v>
      </c>
      <c r="D145" s="45">
        <f t="shared" si="12"/>
        <v>414268.65741399379</v>
      </c>
      <c r="E145" s="83">
        <f t="shared" si="12"/>
        <v>4283789.7708854899</v>
      </c>
      <c r="F145" s="45">
        <f t="shared" si="12"/>
        <v>3559882.0163393943</v>
      </c>
      <c r="G145" s="45">
        <f t="shared" si="12"/>
        <v>745154.52262254315</v>
      </c>
      <c r="H145" s="45">
        <f t="shared" si="12"/>
        <v>376619.45846167865</v>
      </c>
      <c r="I145" s="83">
        <f t="shared" si="12"/>
        <v>160676.13552074134</v>
      </c>
      <c r="J145" s="45">
        <f t="shared" si="12"/>
        <v>207858.92864012322</v>
      </c>
      <c r="K145" s="45">
        <f t="shared" si="12"/>
        <v>3078.21980089</v>
      </c>
      <c r="L145" s="45">
        <f t="shared" si="12"/>
        <v>1030324.8164368069</v>
      </c>
      <c r="M145" s="45">
        <f t="shared" si="12"/>
        <v>625.02778280967175</v>
      </c>
      <c r="N145" s="45">
        <f t="shared" ref="N145" si="13">+C145+G145+K145+L145+M145</f>
        <v>10047890.684168588</v>
      </c>
      <c r="O145" s="33">
        <v>-6.6938810050487518E-10</v>
      </c>
      <c r="P145" s="33"/>
      <c r="Q145" s="27"/>
      <c r="R145" s="27"/>
    </row>
    <row r="146" spans="1:18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>
        <v>0</v>
      </c>
      <c r="P146" s="33"/>
      <c r="Q146" s="27"/>
      <c r="R146" s="27"/>
    </row>
    <row r="147" spans="1:18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2179.0506999999998</v>
      </c>
      <c r="M147" s="35">
        <v>0</v>
      </c>
      <c r="N147" s="38">
        <f t="shared" ref="N147:N153" si="14">+C147+G147+K147+L147+M147</f>
        <v>2179.0506999999998</v>
      </c>
      <c r="O147" s="33">
        <v>0</v>
      </c>
      <c r="P147" s="33"/>
      <c r="Q147" s="27"/>
      <c r="R147" s="27"/>
    </row>
    <row r="148" spans="1:18" x14ac:dyDescent="0.3">
      <c r="A148" s="9" t="s">
        <v>232</v>
      </c>
      <c r="B148" s="15" t="s">
        <v>287</v>
      </c>
      <c r="C148" s="35">
        <v>40.0927152732298</v>
      </c>
      <c r="D148" s="40">
        <v>40.0927152732298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4"/>
        <v>40.0927152732298</v>
      </c>
      <c r="O148" s="33">
        <v>0</v>
      </c>
      <c r="P148" s="33"/>
      <c r="Q148" s="27"/>
      <c r="R148" s="27"/>
    </row>
    <row r="149" spans="1:18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28387.472974909993</v>
      </c>
      <c r="L149" s="35">
        <v>0</v>
      </c>
      <c r="M149" s="35">
        <v>0</v>
      </c>
      <c r="N149" s="38">
        <f t="shared" si="14"/>
        <v>28387.472974909993</v>
      </c>
      <c r="O149" s="33">
        <v>-1.3362644324388384E-12</v>
      </c>
      <c r="P149" s="33"/>
      <c r="Q149" s="27"/>
      <c r="R149" s="27"/>
    </row>
    <row r="150" spans="1:18" x14ac:dyDescent="0.3">
      <c r="A150" s="9" t="s">
        <v>324</v>
      </c>
      <c r="B150" s="16" t="s">
        <v>159</v>
      </c>
      <c r="C150" s="35">
        <v>14677.085177876606</v>
      </c>
      <c r="D150" s="40">
        <v>14677.085177876606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10524.325724979999</v>
      </c>
      <c r="L150" s="35">
        <v>0</v>
      </c>
      <c r="M150" s="35">
        <v>0</v>
      </c>
      <c r="N150" s="38">
        <f t="shared" si="14"/>
        <v>25201.410902856605</v>
      </c>
      <c r="O150" s="33">
        <v>-2.9558577807620168E-12</v>
      </c>
      <c r="P150" s="33"/>
      <c r="Q150" s="27"/>
      <c r="R150" s="27"/>
    </row>
    <row r="151" spans="1:18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4"/>
        <v>0</v>
      </c>
      <c r="O151" s="33">
        <v>0</v>
      </c>
      <c r="P151" s="33"/>
      <c r="Q151" s="27"/>
      <c r="R151" s="27"/>
    </row>
    <row r="152" spans="1:18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32377.28464303185</v>
      </c>
      <c r="L152" s="35">
        <v>0</v>
      </c>
      <c r="M152" s="35">
        <v>0</v>
      </c>
      <c r="N152" s="38">
        <f t="shared" si="14"/>
        <v>32377.28464303185</v>
      </c>
      <c r="O152" s="33">
        <v>1.1093348462054564E-12</v>
      </c>
      <c r="P152" s="33"/>
      <c r="Q152" s="27"/>
      <c r="R152" s="27"/>
    </row>
    <row r="153" spans="1:18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464811.74104397406</v>
      </c>
      <c r="M153" s="35">
        <v>0</v>
      </c>
      <c r="N153" s="38">
        <f t="shared" si="14"/>
        <v>464811.74104397406</v>
      </c>
      <c r="O153" s="33">
        <v>0</v>
      </c>
      <c r="P153" s="33"/>
      <c r="Q153" s="27"/>
      <c r="R153" s="27"/>
    </row>
    <row r="154" spans="1:18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>
        <v>0</v>
      </c>
      <c r="P154" s="33"/>
      <c r="Q154" s="27"/>
      <c r="R154" s="27"/>
    </row>
    <row r="155" spans="1:18" x14ac:dyDescent="0.3">
      <c r="A155" s="11"/>
      <c r="B155" s="12" t="s">
        <v>236</v>
      </c>
      <c r="C155" s="46">
        <f>SUM(C147:C154)</f>
        <v>14717.177893149836</v>
      </c>
      <c r="D155" s="46">
        <f t="shared" ref="D155:K155" si="15">SUM(D147:D154)</f>
        <v>14717.177893149836</v>
      </c>
      <c r="E155" s="46">
        <f t="shared" si="15"/>
        <v>0</v>
      </c>
      <c r="F155" s="46">
        <f t="shared" ref="F155" si="16">SUM(F147:F154)</f>
        <v>0</v>
      </c>
      <c r="G155" s="46">
        <f t="shared" si="15"/>
        <v>0</v>
      </c>
      <c r="H155" s="46">
        <f t="shared" ref="H155:J155" si="17">SUM(H147:H154)</f>
        <v>0</v>
      </c>
      <c r="I155" s="46">
        <f t="shared" si="17"/>
        <v>0</v>
      </c>
      <c r="J155" s="46">
        <f t="shared" si="17"/>
        <v>0</v>
      </c>
      <c r="K155" s="46">
        <f t="shared" si="15"/>
        <v>71289.083342921847</v>
      </c>
      <c r="L155" s="46">
        <f>SUM(L147:L154)</f>
        <v>466990.79174397408</v>
      </c>
      <c r="M155" s="46">
        <f t="shared" ref="M155" si="18">SUM(M147:M154)</f>
        <v>0</v>
      </c>
      <c r="N155" s="46">
        <f>SUM(N147:N154)</f>
        <v>552997.05298004579</v>
      </c>
      <c r="O155" s="33">
        <v>6.5483618527650833E-11</v>
      </c>
      <c r="P155" s="33"/>
      <c r="Q155" s="27"/>
      <c r="R155" s="27"/>
    </row>
    <row r="156" spans="1:18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>
        <v>0</v>
      </c>
      <c r="P156" s="33"/>
      <c r="Q156" s="27"/>
      <c r="R156" s="27"/>
    </row>
    <row r="157" spans="1:18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1471.7269698405507</v>
      </c>
      <c r="N157" s="38">
        <f t="shared" ref="N157:N166" si="19">+C157+G157+K157+L157+M157</f>
        <v>1471.7269698405507</v>
      </c>
      <c r="O157" s="33">
        <v>0</v>
      </c>
      <c r="P157" s="33"/>
      <c r="Q157" s="27"/>
      <c r="R157" s="27"/>
    </row>
    <row r="158" spans="1:18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9"/>
        <v>0</v>
      </c>
      <c r="O158" s="33">
        <v>0</v>
      </c>
      <c r="P158" s="33"/>
      <c r="Q158" s="27"/>
      <c r="R158" s="27"/>
    </row>
    <row r="159" spans="1:18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896.97023920000004</v>
      </c>
      <c r="L159" s="35">
        <v>0</v>
      </c>
      <c r="M159" s="35">
        <v>0</v>
      </c>
      <c r="N159" s="38">
        <f t="shared" si="19"/>
        <v>896.97023920000004</v>
      </c>
      <c r="O159" s="33">
        <v>0</v>
      </c>
      <c r="P159" s="33"/>
      <c r="Q159" s="27"/>
      <c r="R159" s="27"/>
    </row>
    <row r="160" spans="1:18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954.123032571213</v>
      </c>
      <c r="N160" s="38">
        <f t="shared" si="19"/>
        <v>954.123032571213</v>
      </c>
      <c r="O160" s="33">
        <v>0</v>
      </c>
      <c r="P160" s="33"/>
      <c r="Q160" s="27"/>
      <c r="R160" s="27"/>
    </row>
    <row r="161" spans="1:18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654726.57119013998</v>
      </c>
      <c r="L161" s="35">
        <v>0</v>
      </c>
      <c r="M161" s="35">
        <v>0</v>
      </c>
      <c r="N161" s="38">
        <f t="shared" si="19"/>
        <v>654726.57119013998</v>
      </c>
      <c r="O161" s="33">
        <v>4.8089532356243581E-11</v>
      </c>
      <c r="P161" s="33"/>
      <c r="Q161" s="27"/>
      <c r="R161" s="27"/>
    </row>
    <row r="162" spans="1:18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597998.08536297013</v>
      </c>
      <c r="L162" s="35">
        <v>0</v>
      </c>
      <c r="M162" s="35">
        <v>0</v>
      </c>
      <c r="N162" s="38">
        <f t="shared" si="19"/>
        <v>597998.08536297013</v>
      </c>
      <c r="O162" s="33">
        <v>3.9108272176235914E-11</v>
      </c>
      <c r="P162" s="33"/>
      <c r="Q162" s="27"/>
      <c r="R162" s="27"/>
    </row>
    <row r="163" spans="1:18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12203.791735889998</v>
      </c>
      <c r="L163" s="35">
        <v>0</v>
      </c>
      <c r="M163" s="35">
        <v>0</v>
      </c>
      <c r="N163" s="38">
        <f t="shared" si="19"/>
        <v>12203.791735889998</v>
      </c>
      <c r="O163" s="33">
        <v>6.2527760746888816E-13</v>
      </c>
      <c r="P163" s="33"/>
      <c r="Q163" s="27"/>
      <c r="R163" s="27"/>
    </row>
    <row r="164" spans="1:18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1622696.98039798</v>
      </c>
      <c r="L164" s="35">
        <v>0</v>
      </c>
      <c r="M164" s="35">
        <v>15672.285346435297</v>
      </c>
      <c r="N164" s="38">
        <f t="shared" si="19"/>
        <v>1638369.2657444153</v>
      </c>
      <c r="O164" s="33">
        <v>1.5006662579253316E-10</v>
      </c>
      <c r="P164" s="33"/>
      <c r="Q164" s="27"/>
      <c r="R164" s="27"/>
    </row>
    <row r="165" spans="1:18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1304115.9943309098</v>
      </c>
      <c r="L165" s="35">
        <v>0</v>
      </c>
      <c r="M165" s="35">
        <v>49120.905046717693</v>
      </c>
      <c r="N165" s="38">
        <f t="shared" si="19"/>
        <v>1353236.8993776275</v>
      </c>
      <c r="O165" s="33">
        <v>-1.0686562745831907E-10</v>
      </c>
      <c r="P165" s="33"/>
      <c r="Q165" s="27"/>
      <c r="R165" s="27"/>
    </row>
    <row r="166" spans="1:18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55620.194992061151</v>
      </c>
      <c r="N166" s="38">
        <f t="shared" si="19"/>
        <v>55620.194992061151</v>
      </c>
      <c r="O166" s="33">
        <v>2.1600499167107046E-12</v>
      </c>
      <c r="P166" s="33"/>
      <c r="Q166" s="27"/>
      <c r="R166" s="27"/>
    </row>
    <row r="167" spans="1:18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>
        <v>0</v>
      </c>
      <c r="P167" s="33"/>
      <c r="Q167" s="27"/>
      <c r="R167" s="27"/>
    </row>
    <row r="168" spans="1:18" x14ac:dyDescent="0.3">
      <c r="A168" s="19"/>
      <c r="B168" s="12" t="s">
        <v>245</v>
      </c>
      <c r="C168" s="45">
        <f t="shared" ref="C168" si="20">SUM(C157:C167)</f>
        <v>0</v>
      </c>
      <c r="D168" s="45">
        <f t="shared" ref="D168" si="21">SUM(D157:D167)</f>
        <v>0</v>
      </c>
      <c r="E168" s="45">
        <f t="shared" ref="E168" si="22">SUM(E157:E167)</f>
        <v>0</v>
      </c>
      <c r="F168" s="45">
        <f t="shared" ref="F168" si="23">SUM(F157:F167)</f>
        <v>0</v>
      </c>
      <c r="G168" s="45">
        <f t="shared" ref="G168" si="24">SUM(G157:G167)</f>
        <v>0</v>
      </c>
      <c r="H168" s="45">
        <f t="shared" ref="H168" si="25">SUM(H157:H167)</f>
        <v>0</v>
      </c>
      <c r="I168" s="45">
        <f t="shared" ref="I168" si="26">SUM(I157:I167)</f>
        <v>0</v>
      </c>
      <c r="J168" s="45">
        <f t="shared" ref="J168" si="27">SUM(J157:J167)</f>
        <v>0</v>
      </c>
      <c r="K168" s="45">
        <f t="shared" ref="K168" si="28">SUM(K157:K167)</f>
        <v>4192638.3932570899</v>
      </c>
      <c r="L168" s="45">
        <f t="shared" ref="L168" si="29">SUM(L157:L167)</f>
        <v>0</v>
      </c>
      <c r="M168" s="45">
        <f t="shared" ref="M168" si="30">SUM(M157:M167)</f>
        <v>122839.2353876259</v>
      </c>
      <c r="N168" s="45">
        <f t="shared" ref="N168" si="31">SUM(N157:N167)</f>
        <v>4315477.628644716</v>
      </c>
      <c r="O168" s="33">
        <v>1.1968950275331736E-9</v>
      </c>
      <c r="P168" s="33"/>
      <c r="Q168" s="27"/>
      <c r="R168" s="27"/>
    </row>
    <row r="169" spans="1:18" x14ac:dyDescent="0.3">
      <c r="A169" s="19" t="s">
        <v>408</v>
      </c>
      <c r="B169" s="20" t="s">
        <v>338</v>
      </c>
      <c r="C169" s="45">
        <f>+C155+C168+C145</f>
        <v>8283425.2754186895</v>
      </c>
      <c r="D169" s="45">
        <f t="shared" ref="D169:N169" si="32">+D155+D168+D145</f>
        <v>428985.83530714363</v>
      </c>
      <c r="E169" s="45">
        <f t="shared" si="32"/>
        <v>4283789.7708854899</v>
      </c>
      <c r="F169" s="45">
        <f t="shared" si="32"/>
        <v>3559882.0163393943</v>
      </c>
      <c r="G169" s="45">
        <f t="shared" si="32"/>
        <v>745154.52262254315</v>
      </c>
      <c r="H169" s="45">
        <f t="shared" si="32"/>
        <v>376619.45846167865</v>
      </c>
      <c r="I169" s="45">
        <f t="shared" si="32"/>
        <v>160676.13552074134</v>
      </c>
      <c r="J169" s="45">
        <f t="shared" si="32"/>
        <v>207858.92864012322</v>
      </c>
      <c r="K169" s="45">
        <f t="shared" si="32"/>
        <v>4267005.6964009022</v>
      </c>
      <c r="L169" s="45">
        <f t="shared" si="32"/>
        <v>1497315.6081807809</v>
      </c>
      <c r="M169" s="45">
        <f t="shared" si="32"/>
        <v>123464.26317043557</v>
      </c>
      <c r="N169" s="45">
        <f t="shared" si="32"/>
        <v>14916365.365793351</v>
      </c>
      <c r="O169" s="33">
        <v>2.6775524020195007E-9</v>
      </c>
      <c r="P169" s="33"/>
      <c r="Q169" s="27"/>
      <c r="R169" s="27"/>
    </row>
    <row r="170" spans="1:18" x14ac:dyDescent="0.3">
      <c r="A170" t="s">
        <v>276</v>
      </c>
      <c r="O170" s="33"/>
      <c r="P170" s="33"/>
    </row>
    <row r="171" spans="1:18" x14ac:dyDescent="0.3">
      <c r="A171" s="28"/>
      <c r="N171" s="27"/>
      <c r="O171" s="108">
        <f>SUM(O11:O170)</f>
        <v>2.9570148829538567E-9</v>
      </c>
    </row>
    <row r="172" spans="1:18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8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8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8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8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45" priority="7" stopIfTrue="1" operator="lessThan">
      <formula>0</formula>
    </cfRule>
  </conditionalFormatting>
  <conditionalFormatting sqref="E147:E154">
    <cfRule type="cellIs" dxfId="44" priority="8" stopIfTrue="1" operator="lessThan">
      <formula>0</formula>
    </cfRule>
  </conditionalFormatting>
  <conditionalFormatting sqref="F157:F167">
    <cfRule type="cellIs" dxfId="43" priority="5" stopIfTrue="1" operator="lessThan">
      <formula>0</formula>
    </cfRule>
  </conditionalFormatting>
  <conditionalFormatting sqref="F147:F154">
    <cfRule type="cellIs" dxfId="42" priority="6" stopIfTrue="1" operator="lessThan">
      <formula>0</formula>
    </cfRule>
  </conditionalFormatting>
  <conditionalFormatting sqref="I157:I167">
    <cfRule type="cellIs" dxfId="41" priority="3" stopIfTrue="1" operator="lessThan">
      <formula>0</formula>
    </cfRule>
  </conditionalFormatting>
  <conditionalFormatting sqref="I147:I154">
    <cfRule type="cellIs" dxfId="40" priority="4" stopIfTrue="1" operator="lessThan">
      <formula>0</formula>
    </cfRule>
  </conditionalFormatting>
  <conditionalFormatting sqref="J157:J167">
    <cfRule type="cellIs" dxfId="39" priority="1" stopIfTrue="1" operator="lessThan">
      <formula>0</formula>
    </cfRule>
  </conditionalFormatting>
  <conditionalFormatting sqref="J147:J154">
    <cfRule type="cellIs" dxfId="38" priority="2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2:O177"/>
  <sheetViews>
    <sheetView showGridLines="0" zoomScale="70" zoomScaleNormal="70" workbookViewId="0">
      <pane xSplit="2" ySplit="10" topLeftCell="C149" activePane="bottomRight" state="frozen"/>
      <selection pane="topRight" activeCell="C1" sqref="C1"/>
      <selection pane="bottomLeft" activeCell="A11" sqref="A11"/>
      <selection pane="bottomRight" activeCell="B5" sqref="B5:N5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hidden="1" customWidth="1" outlineLevel="1"/>
    <col min="7" max="7" width="15.6640625" customWidth="1" collapsed="1"/>
    <col min="8" max="10" width="15.6640625" hidden="1" customWidth="1" outlineLevel="1"/>
    <col min="11" max="11" width="15.6640625" customWidth="1" collapsed="1"/>
    <col min="12" max="14" width="15.6640625" customWidth="1"/>
    <col min="16" max="16" width="12.6640625" bestFit="1" customWidth="1"/>
  </cols>
  <sheetData>
    <row r="2" spans="1:15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 ht="18" x14ac:dyDescent="0.35">
      <c r="B3" s="109" t="s">
        <v>258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5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5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5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3">
      <c r="A7" s="28" t="s">
        <v>257</v>
      </c>
      <c r="E7" s="27"/>
      <c r="F7" s="27"/>
    </row>
    <row r="8" spans="1:15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3">
      <c r="A11" s="9" t="s">
        <v>20</v>
      </c>
      <c r="B11" s="10" t="s">
        <v>21</v>
      </c>
      <c r="C11" s="35">
        <v>0</v>
      </c>
      <c r="D11" s="36">
        <v>0</v>
      </c>
      <c r="E11" s="37">
        <v>0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0</v>
      </c>
      <c r="N11" s="38">
        <f>+C11+G11+K11+L11+M11</f>
        <v>0</v>
      </c>
      <c r="O11" s="33">
        <v>0</v>
      </c>
    </row>
    <row r="12" spans="1:15" x14ac:dyDescent="0.3">
      <c r="A12" s="9" t="s">
        <v>22</v>
      </c>
      <c r="B12" s="10" t="s">
        <v>23</v>
      </c>
      <c r="C12" s="35">
        <v>6.0650286399469407E-2</v>
      </c>
      <c r="D12" s="36">
        <v>0</v>
      </c>
      <c r="E12" s="37">
        <v>6.0650286399469407E-2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0.45746729815671805</v>
      </c>
      <c r="M12" s="35">
        <v>0</v>
      </c>
      <c r="N12" s="38">
        <f t="shared" ref="N12:N72" si="0">+C12+G12+K12+L12+M12</f>
        <v>0.5181175845561875</v>
      </c>
      <c r="O12" s="33">
        <v>0</v>
      </c>
    </row>
    <row r="13" spans="1:15" x14ac:dyDescent="0.3">
      <c r="A13" s="9" t="s">
        <v>24</v>
      </c>
      <c r="B13" s="10" t="s">
        <v>25</v>
      </c>
      <c r="C13" s="35">
        <v>21.364940055480293</v>
      </c>
      <c r="D13" s="36">
        <v>0</v>
      </c>
      <c r="E13" s="37">
        <v>21.364940055480293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0</v>
      </c>
      <c r="N13" s="38">
        <f t="shared" si="0"/>
        <v>21.364940055480293</v>
      </c>
      <c r="O13" s="33">
        <v>0</v>
      </c>
    </row>
    <row r="14" spans="1:15" x14ac:dyDescent="0.3">
      <c r="A14" s="9" t="s">
        <v>26</v>
      </c>
      <c r="B14" s="10" t="s">
        <v>27</v>
      </c>
      <c r="C14" s="35">
        <v>243.58504916531388</v>
      </c>
      <c r="D14" s="36">
        <v>0</v>
      </c>
      <c r="E14" s="37">
        <v>243.58504916531388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310.91894823935684</v>
      </c>
      <c r="M14" s="35">
        <v>0</v>
      </c>
      <c r="N14" s="38">
        <f t="shared" si="0"/>
        <v>554.50399740467071</v>
      </c>
      <c r="O14" s="33">
        <v>0</v>
      </c>
    </row>
    <row r="15" spans="1:15" x14ac:dyDescent="0.3">
      <c r="A15" s="9" t="s">
        <v>28</v>
      </c>
      <c r="B15" s="10" t="s">
        <v>30</v>
      </c>
      <c r="C15" s="35">
        <v>673.72687718938289</v>
      </c>
      <c r="D15" s="36">
        <v>0</v>
      </c>
      <c r="E15" s="37">
        <v>391.40941631936408</v>
      </c>
      <c r="F15" s="36">
        <v>282.31746087001881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5.6170303448725374</v>
      </c>
      <c r="M15" s="35">
        <v>0</v>
      </c>
      <c r="N15" s="38">
        <f t="shared" si="0"/>
        <v>679.34390753425544</v>
      </c>
      <c r="O15" s="33">
        <v>0</v>
      </c>
    </row>
    <row r="16" spans="1:15" x14ac:dyDescent="0.3">
      <c r="A16" s="9" t="s">
        <v>29</v>
      </c>
      <c r="B16" s="10" t="s">
        <v>32</v>
      </c>
      <c r="C16" s="35">
        <v>95.467408013991644</v>
      </c>
      <c r="D16" s="36">
        <v>0</v>
      </c>
      <c r="E16" s="37">
        <v>95.467408013991644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0</v>
      </c>
      <c r="N16" s="38">
        <f t="shared" si="0"/>
        <v>95.467408013991644</v>
      </c>
      <c r="O16" s="33">
        <v>0</v>
      </c>
    </row>
    <row r="17" spans="1:15" x14ac:dyDescent="0.3">
      <c r="A17" s="9" t="s">
        <v>31</v>
      </c>
      <c r="B17" s="10" t="s">
        <v>34</v>
      </c>
      <c r="C17" s="35">
        <v>741.10654425149698</v>
      </c>
      <c r="D17" s="36">
        <v>0</v>
      </c>
      <c r="E17" s="37">
        <v>741.10654425149698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0</v>
      </c>
      <c r="N17" s="38">
        <f t="shared" si="0"/>
        <v>741.10654425149698</v>
      </c>
      <c r="O17" s="33">
        <v>0</v>
      </c>
    </row>
    <row r="18" spans="1:15" x14ac:dyDescent="0.3">
      <c r="A18" s="9" t="s">
        <v>33</v>
      </c>
      <c r="B18" s="10" t="s">
        <v>36</v>
      </c>
      <c r="C18" s="35">
        <v>104.11486752058372</v>
      </c>
      <c r="D18" s="36">
        <v>0</v>
      </c>
      <c r="E18" s="37">
        <v>104.11486752058372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0</v>
      </c>
      <c r="N18" s="38">
        <f t="shared" si="0"/>
        <v>104.11486752058372</v>
      </c>
      <c r="O18" s="33">
        <v>0</v>
      </c>
    </row>
    <row r="19" spans="1:15" x14ac:dyDescent="0.3">
      <c r="A19" s="9" t="s">
        <v>35</v>
      </c>
      <c r="B19" s="10" t="s">
        <v>277</v>
      </c>
      <c r="C19" s="35">
        <v>169.61392595924158</v>
      </c>
      <c r="D19" s="36">
        <v>0</v>
      </c>
      <c r="E19" s="37">
        <v>169.61392595924158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0</v>
      </c>
      <c r="N19" s="38">
        <f t="shared" si="0"/>
        <v>169.61392595924158</v>
      </c>
      <c r="O19" s="33">
        <v>0</v>
      </c>
    </row>
    <row r="20" spans="1:15" x14ac:dyDescent="0.3">
      <c r="A20" s="9" t="s">
        <v>37</v>
      </c>
      <c r="B20" s="10" t="s">
        <v>278</v>
      </c>
      <c r="C20" s="35">
        <v>644.86811954193286</v>
      </c>
      <c r="D20" s="36">
        <v>0</v>
      </c>
      <c r="E20" s="37">
        <v>644.86811954193286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65.611015646088532</v>
      </c>
      <c r="M20" s="35">
        <v>0</v>
      </c>
      <c r="N20" s="38">
        <f t="shared" si="0"/>
        <v>710.47913518802136</v>
      </c>
      <c r="O20" s="33">
        <v>0</v>
      </c>
    </row>
    <row r="21" spans="1:15" x14ac:dyDescent="0.3">
      <c r="A21" s="9" t="s">
        <v>38</v>
      </c>
      <c r="B21" s="10" t="s">
        <v>39</v>
      </c>
      <c r="C21" s="35">
        <v>1343.3784799235395</v>
      </c>
      <c r="D21" s="36">
        <v>0</v>
      </c>
      <c r="E21" s="37">
        <v>1343.3784799235395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313.01120629222498</v>
      </c>
      <c r="M21" s="35">
        <v>0</v>
      </c>
      <c r="N21" s="38">
        <f t="shared" si="0"/>
        <v>1656.3896862157644</v>
      </c>
      <c r="O21" s="33">
        <v>0</v>
      </c>
    </row>
    <row r="22" spans="1:15" x14ac:dyDescent="0.3">
      <c r="A22" s="9" t="s">
        <v>40</v>
      </c>
      <c r="B22" s="10" t="s">
        <v>41</v>
      </c>
      <c r="C22" s="35">
        <v>1864.475740013329</v>
      </c>
      <c r="D22" s="36">
        <v>0</v>
      </c>
      <c r="E22" s="37">
        <v>1589.2488471641523</v>
      </c>
      <c r="F22" s="36">
        <v>275.22689284917664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0</v>
      </c>
      <c r="N22" s="38">
        <f t="shared" si="0"/>
        <v>1864.475740013329</v>
      </c>
      <c r="O22" s="33">
        <v>0</v>
      </c>
    </row>
    <row r="23" spans="1:15" x14ac:dyDescent="0.3">
      <c r="A23" s="9" t="s">
        <v>42</v>
      </c>
      <c r="B23" s="10" t="s">
        <v>43</v>
      </c>
      <c r="C23" s="35">
        <v>1250.7757090789582</v>
      </c>
      <c r="D23" s="36">
        <v>0</v>
      </c>
      <c r="E23" s="37">
        <v>983.56469297976264</v>
      </c>
      <c r="F23" s="36">
        <v>267.2110160991956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355.04948386920256</v>
      </c>
      <c r="M23" s="35">
        <v>0</v>
      </c>
      <c r="N23" s="38">
        <f t="shared" si="0"/>
        <v>1605.8251929481607</v>
      </c>
      <c r="O23" s="33">
        <v>0</v>
      </c>
    </row>
    <row r="24" spans="1:15" x14ac:dyDescent="0.3">
      <c r="A24" s="9" t="s">
        <v>44</v>
      </c>
      <c r="B24" s="10" t="s">
        <v>45</v>
      </c>
      <c r="C24" s="35">
        <v>26642.561364409496</v>
      </c>
      <c r="D24" s="36">
        <v>0</v>
      </c>
      <c r="E24" s="37">
        <v>13353.087324470463</v>
      </c>
      <c r="F24" s="36">
        <v>13289.474039939032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0</v>
      </c>
      <c r="N24" s="38">
        <f t="shared" si="0"/>
        <v>26642.561364409496</v>
      </c>
      <c r="O24" s="33">
        <v>0</v>
      </c>
    </row>
    <row r="25" spans="1:15" x14ac:dyDescent="0.3">
      <c r="A25" s="9" t="s">
        <v>46</v>
      </c>
      <c r="B25" s="10" t="s">
        <v>47</v>
      </c>
      <c r="C25" s="35">
        <v>43.740320965701621</v>
      </c>
      <c r="D25" s="36">
        <v>0</v>
      </c>
      <c r="E25" s="37">
        <v>43.740320965701621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0</v>
      </c>
      <c r="N25" s="38">
        <f t="shared" si="0"/>
        <v>43.740320965701621</v>
      </c>
      <c r="O25" s="33">
        <v>0</v>
      </c>
    </row>
    <row r="26" spans="1:15" x14ac:dyDescent="0.3">
      <c r="A26" s="9" t="s">
        <v>48</v>
      </c>
      <c r="B26" s="10" t="s">
        <v>49</v>
      </c>
      <c r="C26" s="35">
        <v>24849.203410490758</v>
      </c>
      <c r="D26" s="36">
        <v>0</v>
      </c>
      <c r="E26" s="37">
        <v>13517.203481288107</v>
      </c>
      <c r="F26" s="36">
        <v>11331.999929202653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1878.0471209086043</v>
      </c>
      <c r="M26" s="35">
        <v>0</v>
      </c>
      <c r="N26" s="38">
        <f t="shared" si="0"/>
        <v>26727.250531399361</v>
      </c>
      <c r="O26" s="33">
        <v>0</v>
      </c>
    </row>
    <row r="27" spans="1:15" x14ac:dyDescent="0.3">
      <c r="A27" s="9" t="s">
        <v>50</v>
      </c>
      <c r="B27" s="10" t="s">
        <v>51</v>
      </c>
      <c r="C27" s="35">
        <v>2199.8195894876708</v>
      </c>
      <c r="D27" s="36">
        <v>0</v>
      </c>
      <c r="E27" s="37">
        <v>2199.8195894876708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361.56223247802973</v>
      </c>
      <c r="M27" s="35">
        <v>0</v>
      </c>
      <c r="N27" s="38">
        <f t="shared" si="0"/>
        <v>2561.3818219657005</v>
      </c>
      <c r="O27" s="33">
        <v>0</v>
      </c>
    </row>
    <row r="28" spans="1:15" x14ac:dyDescent="0.3">
      <c r="A28" s="9" t="s">
        <v>52</v>
      </c>
      <c r="B28" s="10" t="s">
        <v>53</v>
      </c>
      <c r="C28" s="35">
        <v>1713.6990406172333</v>
      </c>
      <c r="D28" s="36">
        <v>0</v>
      </c>
      <c r="E28" s="37">
        <v>1713.6990406172333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0</v>
      </c>
      <c r="N28" s="38">
        <f t="shared" si="0"/>
        <v>1713.6990406172333</v>
      </c>
      <c r="O28" s="33">
        <v>0</v>
      </c>
    </row>
    <row r="29" spans="1:15" x14ac:dyDescent="0.3">
      <c r="A29" s="9" t="s">
        <v>54</v>
      </c>
      <c r="B29" s="10" t="s">
        <v>55</v>
      </c>
      <c r="C29" s="35">
        <v>1979.909151776583</v>
      </c>
      <c r="D29" s="36">
        <v>0</v>
      </c>
      <c r="E29" s="37">
        <v>1852.4285916331487</v>
      </c>
      <c r="F29" s="36">
        <v>127.4805601434343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464.19311236353246</v>
      </c>
      <c r="M29" s="35">
        <v>0</v>
      </c>
      <c r="N29" s="38">
        <f t="shared" si="0"/>
        <v>2444.1022641401155</v>
      </c>
      <c r="O29" s="33">
        <v>0</v>
      </c>
    </row>
    <row r="30" spans="1:15" x14ac:dyDescent="0.3">
      <c r="A30" s="9" t="s">
        <v>56</v>
      </c>
      <c r="B30" s="10" t="s">
        <v>57</v>
      </c>
      <c r="C30" s="35">
        <v>109.17204862254781</v>
      </c>
      <c r="D30" s="36">
        <v>0</v>
      </c>
      <c r="E30" s="37">
        <v>109.17204862254781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0</v>
      </c>
      <c r="N30" s="38">
        <f t="shared" si="0"/>
        <v>109.17204862254781</v>
      </c>
      <c r="O30" s="33">
        <v>0</v>
      </c>
    </row>
    <row r="31" spans="1:15" x14ac:dyDescent="0.3">
      <c r="A31" s="9" t="s">
        <v>58</v>
      </c>
      <c r="B31" s="10" t="s">
        <v>59</v>
      </c>
      <c r="C31" s="35">
        <v>1766.6011360085381</v>
      </c>
      <c r="D31" s="36">
        <v>0</v>
      </c>
      <c r="E31" s="37">
        <v>1183.7675462092543</v>
      </c>
      <c r="F31" s="36">
        <v>582.8335897992838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0</v>
      </c>
      <c r="N31" s="38">
        <f t="shared" si="0"/>
        <v>1766.6011360085381</v>
      </c>
      <c r="O31" s="33">
        <v>0</v>
      </c>
    </row>
    <row r="32" spans="1:15" x14ac:dyDescent="0.3">
      <c r="A32" s="9" t="s">
        <v>60</v>
      </c>
      <c r="B32" s="10" t="s">
        <v>61</v>
      </c>
      <c r="C32" s="35">
        <v>8026.9454393316228</v>
      </c>
      <c r="D32" s="36">
        <v>0</v>
      </c>
      <c r="E32" s="37">
        <v>8026.9454393316228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0</v>
      </c>
      <c r="N32" s="38">
        <f t="shared" si="0"/>
        <v>8026.9454393316228</v>
      </c>
      <c r="O32" s="33">
        <v>0</v>
      </c>
    </row>
    <row r="33" spans="1:15" x14ac:dyDescent="0.3">
      <c r="A33" s="9" t="s">
        <v>62</v>
      </c>
      <c r="B33" s="10" t="s">
        <v>63</v>
      </c>
      <c r="C33" s="35">
        <v>371.51410049566226</v>
      </c>
      <c r="D33" s="36">
        <v>0</v>
      </c>
      <c r="E33" s="37">
        <v>371.51410049566226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62.783518383881031</v>
      </c>
      <c r="M33" s="35">
        <v>0</v>
      </c>
      <c r="N33" s="38">
        <f t="shared" si="0"/>
        <v>434.29761887954328</v>
      </c>
      <c r="O33" s="33">
        <v>0</v>
      </c>
    </row>
    <row r="34" spans="1:15" x14ac:dyDescent="0.3">
      <c r="A34" s="9" t="s">
        <v>64</v>
      </c>
      <c r="B34" s="10" t="s">
        <v>65</v>
      </c>
      <c r="C34" s="35">
        <v>1970.8551770083532</v>
      </c>
      <c r="D34" s="36">
        <v>0</v>
      </c>
      <c r="E34" s="37">
        <v>1970.8551770083532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0</v>
      </c>
      <c r="N34" s="38">
        <f t="shared" si="0"/>
        <v>1970.8551770083532</v>
      </c>
      <c r="O34" s="33">
        <v>0</v>
      </c>
    </row>
    <row r="35" spans="1:15" x14ac:dyDescent="0.3">
      <c r="A35" s="9" t="s">
        <v>66</v>
      </c>
      <c r="B35" s="10" t="s">
        <v>67</v>
      </c>
      <c r="C35" s="35">
        <v>140.49817951613664</v>
      </c>
      <c r="D35" s="36">
        <v>0</v>
      </c>
      <c r="E35" s="37">
        <v>140.49817951613664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145.12139182179874</v>
      </c>
      <c r="M35" s="35">
        <v>0</v>
      </c>
      <c r="N35" s="38">
        <f t="shared" si="0"/>
        <v>285.61957133793538</v>
      </c>
      <c r="O35" s="33">
        <v>0</v>
      </c>
    </row>
    <row r="36" spans="1:15" ht="28.8" x14ac:dyDescent="0.3">
      <c r="A36" s="9" t="s">
        <v>68</v>
      </c>
      <c r="B36" s="10" t="s">
        <v>69</v>
      </c>
      <c r="C36" s="35">
        <v>5651.8978594389064</v>
      </c>
      <c r="D36" s="36">
        <v>0</v>
      </c>
      <c r="E36" s="37">
        <v>5651.8978594389064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5651.8978594389064</v>
      </c>
      <c r="O36" s="33">
        <v>0</v>
      </c>
    </row>
    <row r="37" spans="1:15" x14ac:dyDescent="0.3">
      <c r="A37" s="9" t="s">
        <v>70</v>
      </c>
      <c r="B37" s="10" t="s">
        <v>71</v>
      </c>
      <c r="C37" s="35">
        <v>451.47450762505667</v>
      </c>
      <c r="D37" s="36">
        <v>0</v>
      </c>
      <c r="E37" s="37">
        <v>451.47450762505667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281.60249851780952</v>
      </c>
      <c r="M37" s="35">
        <v>0</v>
      </c>
      <c r="N37" s="38">
        <f t="shared" si="0"/>
        <v>733.07700614286614</v>
      </c>
      <c r="O37" s="33">
        <v>0</v>
      </c>
    </row>
    <row r="38" spans="1:15" x14ac:dyDescent="0.3">
      <c r="A38" s="9" t="s">
        <v>72</v>
      </c>
      <c r="B38" s="10" t="s">
        <v>73</v>
      </c>
      <c r="C38" s="35">
        <v>19.888879622822817</v>
      </c>
      <c r="D38" s="36">
        <v>0</v>
      </c>
      <c r="E38" s="37">
        <v>19.888879622822817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19.888879622822817</v>
      </c>
      <c r="O38" s="33">
        <v>0</v>
      </c>
    </row>
    <row r="39" spans="1:15" x14ac:dyDescent="0.3">
      <c r="A39" s="9" t="s">
        <v>74</v>
      </c>
      <c r="B39" s="10" t="s">
        <v>75</v>
      </c>
      <c r="C39" s="35">
        <v>352.62481680907655</v>
      </c>
      <c r="D39" s="36">
        <v>0</v>
      </c>
      <c r="E39" s="37">
        <v>352.62481680907655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0</v>
      </c>
      <c r="N39" s="38">
        <f t="shared" si="0"/>
        <v>352.62481680907655</v>
      </c>
      <c r="O39" s="33">
        <v>0</v>
      </c>
    </row>
    <row r="40" spans="1:15" x14ac:dyDescent="0.3">
      <c r="A40" s="9" t="s">
        <v>76</v>
      </c>
      <c r="B40" s="10" t="s">
        <v>77</v>
      </c>
      <c r="C40" s="35">
        <v>1676.4372581473135</v>
      </c>
      <c r="D40" s="36">
        <v>0</v>
      </c>
      <c r="E40" s="37">
        <v>1630.642895904813</v>
      </c>
      <c r="F40" s="36">
        <v>45.794362242500476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1202.5710122344319</v>
      </c>
      <c r="M40" s="35">
        <v>0</v>
      </c>
      <c r="N40" s="38">
        <f t="shared" si="0"/>
        <v>2879.0082703817452</v>
      </c>
      <c r="O40" s="33">
        <v>0</v>
      </c>
    </row>
    <row r="41" spans="1:15" x14ac:dyDescent="0.3">
      <c r="A41" s="9" t="s">
        <v>78</v>
      </c>
      <c r="B41" s="10" t="s">
        <v>79</v>
      </c>
      <c r="C41" s="35">
        <v>21.634835295479593</v>
      </c>
      <c r="D41" s="36">
        <v>0</v>
      </c>
      <c r="E41" s="37">
        <v>21.634835295479593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5.5797023537407462</v>
      </c>
      <c r="M41" s="35">
        <v>0</v>
      </c>
      <c r="N41" s="38">
        <f t="shared" si="0"/>
        <v>27.21453764922034</v>
      </c>
      <c r="O41" s="33">
        <v>0</v>
      </c>
    </row>
    <row r="42" spans="1:15" x14ac:dyDescent="0.3">
      <c r="A42" s="9" t="s">
        <v>80</v>
      </c>
      <c r="B42" s="10" t="s">
        <v>81</v>
      </c>
      <c r="C42" s="35">
        <v>160.554248353709</v>
      </c>
      <c r="D42" s="36">
        <v>0</v>
      </c>
      <c r="E42" s="37">
        <v>79.826621610407997</v>
      </c>
      <c r="F42" s="36">
        <v>80.727626743301002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0"/>
        <v>160.554248353709</v>
      </c>
      <c r="O42" s="33">
        <v>0</v>
      </c>
    </row>
    <row r="43" spans="1:15" ht="43.2" x14ac:dyDescent="0.3">
      <c r="A43" s="9" t="s">
        <v>347</v>
      </c>
      <c r="B43" s="10" t="s">
        <v>348</v>
      </c>
      <c r="C43" s="35">
        <v>18273.229238963169</v>
      </c>
      <c r="D43" s="36">
        <v>0</v>
      </c>
      <c r="E43" s="37">
        <v>4443.2390171148236</v>
      </c>
      <c r="F43" s="36">
        <v>13829.990221848344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536.14100000000008</v>
      </c>
      <c r="M43" s="35">
        <v>0</v>
      </c>
      <c r="N43" s="38">
        <f t="shared" si="0"/>
        <v>18809.370238963169</v>
      </c>
      <c r="O43" s="33">
        <v>0</v>
      </c>
    </row>
    <row r="44" spans="1:15" ht="28.8" x14ac:dyDescent="0.3">
      <c r="A44" s="9" t="s">
        <v>82</v>
      </c>
      <c r="B44" s="10" t="s">
        <v>83</v>
      </c>
      <c r="C44" s="35">
        <v>4272.3407801659387</v>
      </c>
      <c r="D44" s="36">
        <v>0</v>
      </c>
      <c r="E44" s="37">
        <v>3700.5137489359386</v>
      </c>
      <c r="F44" s="36">
        <v>571.8270312300001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4272.3407801659387</v>
      </c>
      <c r="O44" s="33">
        <v>0</v>
      </c>
    </row>
    <row r="45" spans="1:15" x14ac:dyDescent="0.3">
      <c r="A45" s="9" t="s">
        <v>84</v>
      </c>
      <c r="B45" s="10" t="s">
        <v>85</v>
      </c>
      <c r="C45" s="35">
        <v>11251.733115595405</v>
      </c>
      <c r="D45" s="36">
        <v>0</v>
      </c>
      <c r="E45" s="37">
        <v>6006.5257080267747</v>
      </c>
      <c r="F45" s="36">
        <v>5245.2074075686314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524.56190000000004</v>
      </c>
      <c r="M45" s="35">
        <v>0</v>
      </c>
      <c r="N45" s="38">
        <f t="shared" si="0"/>
        <v>11776.295015595406</v>
      </c>
      <c r="O45" s="33">
        <v>0</v>
      </c>
    </row>
    <row r="46" spans="1:15" x14ac:dyDescent="0.3">
      <c r="A46" s="9" t="s">
        <v>86</v>
      </c>
      <c r="B46" s="10" t="s">
        <v>87</v>
      </c>
      <c r="C46" s="35">
        <v>2991.5438390449199</v>
      </c>
      <c r="D46" s="36">
        <v>0</v>
      </c>
      <c r="E46" s="37">
        <v>1024.8551838536616</v>
      </c>
      <c r="F46" s="36">
        <v>1966.6886551912585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si="0"/>
        <v>2991.5438390449199</v>
      </c>
      <c r="O46" s="33">
        <v>0</v>
      </c>
    </row>
    <row r="47" spans="1:15" x14ac:dyDescent="0.3">
      <c r="A47" s="9" t="s">
        <v>88</v>
      </c>
      <c r="B47" s="10" t="s">
        <v>89</v>
      </c>
      <c r="C47" s="35">
        <v>11488.155522012161</v>
      </c>
      <c r="D47" s="36">
        <v>0</v>
      </c>
      <c r="E47" s="37">
        <v>10346.231547871614</v>
      </c>
      <c r="F47" s="36">
        <v>1141.9239741405479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137.88999999999999</v>
      </c>
      <c r="M47" s="35">
        <v>0</v>
      </c>
      <c r="N47" s="38">
        <f t="shared" si="0"/>
        <v>11626.04552201216</v>
      </c>
      <c r="O47" s="33">
        <v>0</v>
      </c>
    </row>
    <row r="48" spans="1:15" x14ac:dyDescent="0.3">
      <c r="A48" s="9" t="s">
        <v>90</v>
      </c>
      <c r="B48" s="34" t="s">
        <v>91</v>
      </c>
      <c r="C48" s="35">
        <v>1708.1312734813778</v>
      </c>
      <c r="D48" s="36">
        <v>0</v>
      </c>
      <c r="E48" s="37">
        <v>1202.7209360291895</v>
      </c>
      <c r="F48" s="36">
        <v>505.4103374521884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1708.1312734813778</v>
      </c>
      <c r="O48" s="33">
        <v>0</v>
      </c>
    </row>
    <row r="49" spans="1:15" ht="43.2" x14ac:dyDescent="0.3">
      <c r="A49" s="9" t="s">
        <v>350</v>
      </c>
      <c r="B49" s="10" t="s">
        <v>349</v>
      </c>
      <c r="C49" s="35">
        <v>4867.924712832857</v>
      </c>
      <c r="D49" s="36">
        <v>0</v>
      </c>
      <c r="E49" s="37">
        <v>1722.8009084898549</v>
      </c>
      <c r="F49" s="36">
        <v>3145.1238043430026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si="0"/>
        <v>4867.924712832857</v>
      </c>
      <c r="O49" s="33">
        <v>0</v>
      </c>
    </row>
    <row r="50" spans="1:15" x14ac:dyDescent="0.3">
      <c r="A50" s="9" t="s">
        <v>92</v>
      </c>
      <c r="B50" s="10" t="s">
        <v>93</v>
      </c>
      <c r="C50" s="35">
        <v>10943.814518532567</v>
      </c>
      <c r="D50" s="36">
        <v>0</v>
      </c>
      <c r="E50" s="37">
        <v>5595.709728185765</v>
      </c>
      <c r="F50" s="36">
        <v>5348.1047903468007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431.1157</v>
      </c>
      <c r="M50" s="35">
        <v>0</v>
      </c>
      <c r="N50" s="38">
        <f t="shared" si="0"/>
        <v>11374.930218532567</v>
      </c>
      <c r="O50" s="33">
        <v>0</v>
      </c>
    </row>
    <row r="51" spans="1:15" x14ac:dyDescent="0.3">
      <c r="A51" s="9" t="s">
        <v>94</v>
      </c>
      <c r="B51" s="10" t="s">
        <v>95</v>
      </c>
      <c r="C51" s="35">
        <v>5913.3101611603361</v>
      </c>
      <c r="D51" s="36">
        <v>0</v>
      </c>
      <c r="E51" s="37">
        <v>4478.0345715846233</v>
      </c>
      <c r="F51" s="36">
        <v>1435.2755895757127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ref="N51:N53" si="1">+C51+G51+K51+L51+M51</f>
        <v>5913.3101611603361</v>
      </c>
      <c r="O51" s="33">
        <v>0</v>
      </c>
    </row>
    <row r="52" spans="1:15" x14ac:dyDescent="0.3">
      <c r="A52" s="9" t="s">
        <v>96</v>
      </c>
      <c r="B52" s="10" t="s">
        <v>97</v>
      </c>
      <c r="C52" s="35">
        <v>1159.8238622431602</v>
      </c>
      <c r="D52" s="36">
        <v>0</v>
      </c>
      <c r="E52" s="37">
        <v>505.96266256998251</v>
      </c>
      <c r="F52" s="36">
        <v>653.86119967317768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11.40429437505615</v>
      </c>
      <c r="M52" s="35">
        <v>0</v>
      </c>
      <c r="N52" s="38">
        <f t="shared" si="1"/>
        <v>1171.2281566182164</v>
      </c>
      <c r="O52" s="33">
        <v>0</v>
      </c>
    </row>
    <row r="53" spans="1:15" x14ac:dyDescent="0.3">
      <c r="A53" s="9" t="s">
        <v>98</v>
      </c>
      <c r="B53" s="10" t="s">
        <v>99</v>
      </c>
      <c r="C53" s="35">
        <v>2192.9260839469748</v>
      </c>
      <c r="D53" s="36">
        <v>0</v>
      </c>
      <c r="E53" s="37">
        <v>127.2088652463338</v>
      </c>
      <c r="F53" s="36">
        <v>245.05475764604711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1"/>
        <v>2192.9260839469748</v>
      </c>
      <c r="O53" s="33">
        <v>0</v>
      </c>
    </row>
    <row r="54" spans="1:15" x14ac:dyDescent="0.3">
      <c r="A54" s="9" t="s">
        <v>100</v>
      </c>
      <c r="B54" s="10" t="s">
        <v>101</v>
      </c>
      <c r="C54" s="35">
        <v>880.70870311865644</v>
      </c>
      <c r="D54" s="36">
        <v>0</v>
      </c>
      <c r="E54" s="37">
        <v>1947.8713263009276</v>
      </c>
      <c r="F54" s="36">
        <v>711.90818208383575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2">+C54+G54+K54+L54+M54</f>
        <v>880.70870311865644</v>
      </c>
      <c r="O54" s="33">
        <v>0</v>
      </c>
    </row>
    <row r="55" spans="1:15" ht="28.8" x14ac:dyDescent="0.3">
      <c r="A55" s="9" t="s">
        <v>102</v>
      </c>
      <c r="B55" s="34" t="s">
        <v>103</v>
      </c>
      <c r="C55" s="35">
        <v>9232.6546434340089</v>
      </c>
      <c r="D55" s="36">
        <v>0</v>
      </c>
      <c r="E55" s="37">
        <v>168.80052103482069</v>
      </c>
      <c r="F55" s="36">
        <v>5830.60865474819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0</v>
      </c>
      <c r="N55" s="38">
        <f t="shared" si="2"/>
        <v>9232.6546434340089</v>
      </c>
      <c r="O55" s="33">
        <v>0</v>
      </c>
    </row>
    <row r="56" spans="1:15" x14ac:dyDescent="0.3">
      <c r="A56" s="9" t="s">
        <v>104</v>
      </c>
      <c r="B56" s="10" t="s">
        <v>105</v>
      </c>
      <c r="C56" s="35">
        <v>3577.6778701607614</v>
      </c>
      <c r="D56" s="36">
        <v>0</v>
      </c>
      <c r="E56" s="37">
        <v>3402.0459886858189</v>
      </c>
      <c r="F56" s="36">
        <v>309.01941616424153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2"/>
        <v>3577.6778701607614</v>
      </c>
      <c r="O56" s="33">
        <v>0</v>
      </c>
    </row>
    <row r="57" spans="1:15" ht="57.6" x14ac:dyDescent="0.3">
      <c r="A57" s="9" t="s">
        <v>351</v>
      </c>
      <c r="B57" s="10" t="s">
        <v>352</v>
      </c>
      <c r="C57" s="35">
        <v>6938.7149632012388</v>
      </c>
      <c r="D57" s="36">
        <v>213.719040351925</v>
      </c>
      <c r="E57" s="37">
        <v>4612.1091730429907</v>
      </c>
      <c r="F57" s="36">
        <v>2112.8867498063237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0"/>
        <v>6938.7149632012388</v>
      </c>
      <c r="O57" s="33">
        <v>-1.3571366253017914E-12</v>
      </c>
    </row>
    <row r="58" spans="1:15" x14ac:dyDescent="0.3">
      <c r="A58" s="9" t="s">
        <v>106</v>
      </c>
      <c r="B58" s="10" t="s">
        <v>107</v>
      </c>
      <c r="C58" s="35">
        <v>1857.8157447577362</v>
      </c>
      <c r="D58" s="36">
        <v>0</v>
      </c>
      <c r="E58" s="37">
        <v>926.2023872977361</v>
      </c>
      <c r="F58" s="36">
        <v>931.61335746000009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0</v>
      </c>
      <c r="M58" s="35">
        <v>0</v>
      </c>
      <c r="N58" s="38">
        <f t="shared" si="0"/>
        <v>1857.8157447577362</v>
      </c>
      <c r="O58" s="33">
        <v>0</v>
      </c>
    </row>
    <row r="59" spans="1:15" x14ac:dyDescent="0.3">
      <c r="A59" s="9" t="s">
        <v>108</v>
      </c>
      <c r="B59" s="10" t="s">
        <v>109</v>
      </c>
      <c r="C59" s="35">
        <v>1886.0206560237955</v>
      </c>
      <c r="D59" s="36">
        <v>0</v>
      </c>
      <c r="E59" s="37">
        <v>1812.9180878993748</v>
      </c>
      <c r="F59" s="36">
        <v>73.10256812442077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0</v>
      </c>
      <c r="M59" s="35">
        <v>0</v>
      </c>
      <c r="N59" s="38">
        <f t="shared" ref="N59:N66" si="3">+C59+G59+K59+L59+M59</f>
        <v>1886.0206560237955</v>
      </c>
      <c r="O59" s="33">
        <v>0</v>
      </c>
    </row>
    <row r="60" spans="1:15" x14ac:dyDescent="0.3">
      <c r="A60" s="9" t="s">
        <v>110</v>
      </c>
      <c r="B60" s="10" t="s">
        <v>111</v>
      </c>
      <c r="C60" s="35">
        <v>304.41281303500068</v>
      </c>
      <c r="D60" s="36">
        <v>0</v>
      </c>
      <c r="E60" s="37">
        <v>88.839655105000645</v>
      </c>
      <c r="F60" s="36">
        <v>215.57315793000001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15.362017332588479</v>
      </c>
      <c r="M60" s="35">
        <v>0</v>
      </c>
      <c r="N60" s="38">
        <f t="shared" si="3"/>
        <v>319.77483036758917</v>
      </c>
      <c r="O60" s="33">
        <v>0</v>
      </c>
    </row>
    <row r="61" spans="1:15" x14ac:dyDescent="0.3">
      <c r="A61" s="9" t="s">
        <v>112</v>
      </c>
      <c r="B61" s="34" t="s">
        <v>113</v>
      </c>
      <c r="C61" s="35">
        <v>93.112739617822001</v>
      </c>
      <c r="D61" s="36">
        <v>0</v>
      </c>
      <c r="E61" s="37">
        <v>93.112739617822001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0</v>
      </c>
      <c r="M61" s="35">
        <v>0</v>
      </c>
      <c r="N61" s="38">
        <f t="shared" si="3"/>
        <v>93.112739617822001</v>
      </c>
      <c r="O61" s="33">
        <v>0</v>
      </c>
    </row>
    <row r="62" spans="1:15" ht="43.2" x14ac:dyDescent="0.3">
      <c r="A62" s="9" t="s">
        <v>114</v>
      </c>
      <c r="B62" s="34" t="s">
        <v>115</v>
      </c>
      <c r="C62" s="35">
        <v>3679.1340223791553</v>
      </c>
      <c r="D62" s="36">
        <v>0</v>
      </c>
      <c r="E62" s="37">
        <v>3508.4917815258186</v>
      </c>
      <c r="F62" s="36">
        <v>170.64224085333672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45.638070248112129</v>
      </c>
      <c r="M62" s="35">
        <v>0</v>
      </c>
      <c r="N62" s="38">
        <f t="shared" si="3"/>
        <v>3724.7720926272673</v>
      </c>
      <c r="O62" s="33">
        <v>0</v>
      </c>
    </row>
    <row r="63" spans="1:15" x14ac:dyDescent="0.3">
      <c r="A63" s="9" t="s">
        <v>116</v>
      </c>
      <c r="B63" s="10" t="s">
        <v>117</v>
      </c>
      <c r="C63" s="35">
        <v>6656.8284281918059</v>
      </c>
      <c r="D63" s="36">
        <v>0</v>
      </c>
      <c r="E63" s="37">
        <v>3828.8705660905589</v>
      </c>
      <c r="F63" s="36">
        <v>2827.9578621012465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3"/>
        <v>6656.8284281918059</v>
      </c>
      <c r="O63" s="33">
        <v>0</v>
      </c>
    </row>
    <row r="64" spans="1:15" ht="28.8" x14ac:dyDescent="0.3">
      <c r="A64" s="9" t="s">
        <v>118</v>
      </c>
      <c r="B64" s="10" t="s">
        <v>119</v>
      </c>
      <c r="C64" s="35">
        <v>3904.9927062824645</v>
      </c>
      <c r="D64" s="36">
        <v>0</v>
      </c>
      <c r="E64" s="37">
        <v>3761.128703070367</v>
      </c>
      <c r="F64" s="36">
        <v>143.86400321209743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1273.8181309743336</v>
      </c>
      <c r="M64" s="35">
        <v>0</v>
      </c>
      <c r="N64" s="38">
        <f t="shared" si="3"/>
        <v>5178.8108372567985</v>
      </c>
      <c r="O64" s="33">
        <v>0</v>
      </c>
    </row>
    <row r="65" spans="1:15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3"/>
        <v>0</v>
      </c>
      <c r="O65" s="33">
        <v>0</v>
      </c>
    </row>
    <row r="66" spans="1:15" ht="43.2" x14ac:dyDescent="0.3">
      <c r="A66" s="9" t="s">
        <v>304</v>
      </c>
      <c r="B66" s="10" t="s">
        <v>281</v>
      </c>
      <c r="C66" s="35">
        <v>3211.7113103172373</v>
      </c>
      <c r="D66" s="36">
        <v>0</v>
      </c>
      <c r="E66" s="37">
        <v>363.82220635080097</v>
      </c>
      <c r="F66" s="36">
        <v>2847.8891039664363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3"/>
        <v>3211.7113103172373</v>
      </c>
      <c r="O66" s="33">
        <v>0</v>
      </c>
    </row>
    <row r="67" spans="1:15" ht="28.8" x14ac:dyDescent="0.3">
      <c r="A67" s="9" t="s">
        <v>353</v>
      </c>
      <c r="B67" s="10" t="s">
        <v>354</v>
      </c>
      <c r="C67" s="35">
        <v>13603.731116015331</v>
      </c>
      <c r="D67" s="36">
        <v>0</v>
      </c>
      <c r="E67" s="37">
        <v>2546.3091206553086</v>
      </c>
      <c r="F67" s="36">
        <v>11057.421995360022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0"/>
        <v>13603.731116015331</v>
      </c>
      <c r="O67" s="33">
        <v>0</v>
      </c>
    </row>
    <row r="68" spans="1:15" ht="28.8" x14ac:dyDescent="0.3">
      <c r="A68" s="9" t="s">
        <v>120</v>
      </c>
      <c r="B68" s="10" t="s">
        <v>122</v>
      </c>
      <c r="C68" s="35">
        <v>5292.0880012634943</v>
      </c>
      <c r="D68" s="36">
        <v>0</v>
      </c>
      <c r="E68" s="37">
        <v>12.186009332024945</v>
      </c>
      <c r="F68" s="36">
        <v>5279.9019919314696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5292.0880012634943</v>
      </c>
      <c r="O68" s="33">
        <v>0</v>
      </c>
    </row>
    <row r="69" spans="1:15" ht="28.8" x14ac:dyDescent="0.3">
      <c r="A69" s="9" t="s">
        <v>121</v>
      </c>
      <c r="B69" s="10" t="s">
        <v>124</v>
      </c>
      <c r="C69" s="35">
        <v>3802.107370153708</v>
      </c>
      <c r="D69" s="36">
        <v>0</v>
      </c>
      <c r="E69" s="37">
        <v>2207.2830186672791</v>
      </c>
      <c r="F69" s="36">
        <v>1594.8243514864289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0"/>
        <v>3802.107370153708</v>
      </c>
      <c r="O69" s="33">
        <v>0</v>
      </c>
    </row>
    <row r="70" spans="1:15" ht="28.8" x14ac:dyDescent="0.3">
      <c r="A70" s="9" t="s">
        <v>123</v>
      </c>
      <c r="B70" s="10" t="s">
        <v>282</v>
      </c>
      <c r="C70" s="35">
        <v>161.88914760257529</v>
      </c>
      <c r="D70" s="36">
        <v>0</v>
      </c>
      <c r="E70" s="37">
        <v>126.17787787257528</v>
      </c>
      <c r="F70" s="36">
        <v>35.711269729999998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161.88914760257529</v>
      </c>
      <c r="O70" s="33">
        <v>0</v>
      </c>
    </row>
    <row r="71" spans="1:15" ht="28.8" x14ac:dyDescent="0.3">
      <c r="A71" s="9" t="s">
        <v>305</v>
      </c>
      <c r="B71" s="10" t="s">
        <v>126</v>
      </c>
      <c r="C71" s="35">
        <v>3588.6554423844514</v>
      </c>
      <c r="D71" s="36">
        <v>0</v>
      </c>
      <c r="E71" s="37">
        <v>2982.6751370302718</v>
      </c>
      <c r="F71" s="36">
        <v>605.98030535417968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3588.6554423844514</v>
      </c>
      <c r="O71" s="33">
        <v>0</v>
      </c>
    </row>
    <row r="72" spans="1:15" x14ac:dyDescent="0.3">
      <c r="A72" s="9" t="s">
        <v>125</v>
      </c>
      <c r="B72" s="10" t="s">
        <v>127</v>
      </c>
      <c r="C72" s="35">
        <v>7345.0662539150353</v>
      </c>
      <c r="D72" s="36">
        <v>0</v>
      </c>
      <c r="E72" s="37">
        <v>270.20045831303361</v>
      </c>
      <c r="F72" s="36">
        <v>7074.8657956020015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0"/>
        <v>7345.0662539150353</v>
      </c>
      <c r="O72" s="33">
        <v>0</v>
      </c>
    </row>
    <row r="73" spans="1:15" x14ac:dyDescent="0.3">
      <c r="A73" s="9" t="s">
        <v>306</v>
      </c>
      <c r="B73" s="10" t="s">
        <v>129</v>
      </c>
      <c r="C73" s="35">
        <v>1926.8877118063908</v>
      </c>
      <c r="D73" s="36">
        <v>0</v>
      </c>
      <c r="E73" s="37">
        <v>280.42944888413717</v>
      </c>
      <c r="F73" s="36">
        <v>1646.4582629222537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ref="N73" si="4">+C73+G73+K73+L73+M73</f>
        <v>1926.8877118063908</v>
      </c>
      <c r="O73" s="33">
        <v>0</v>
      </c>
    </row>
    <row r="74" spans="1:15" ht="28.8" x14ac:dyDescent="0.3">
      <c r="A74" s="9" t="s">
        <v>128</v>
      </c>
      <c r="B74" s="10" t="s">
        <v>131</v>
      </c>
      <c r="C74" s="35">
        <v>1548.9384975444705</v>
      </c>
      <c r="D74" s="36">
        <v>0</v>
      </c>
      <c r="E74" s="37">
        <v>1212.38926947915</v>
      </c>
      <c r="F74" s="36">
        <v>336.54922806532045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0</v>
      </c>
      <c r="N74" s="38">
        <f t="shared" ref="N74:N81" si="5">+C74+G74+K74+L74+M74</f>
        <v>1548.9384975444705</v>
      </c>
      <c r="O74" s="33">
        <v>0</v>
      </c>
    </row>
    <row r="75" spans="1:15" ht="28.8" x14ac:dyDescent="0.3">
      <c r="A75" s="9" t="s">
        <v>130</v>
      </c>
      <c r="B75" s="10" t="s">
        <v>133</v>
      </c>
      <c r="C75" s="35">
        <v>6523.7738156010873</v>
      </c>
      <c r="D75" s="36">
        <v>0</v>
      </c>
      <c r="E75" s="37">
        <v>2744.610029318625</v>
      </c>
      <c r="F75" s="36">
        <v>3779.1637862824618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5"/>
        <v>6523.7738156010873</v>
      </c>
      <c r="O75" s="33">
        <v>0</v>
      </c>
    </row>
    <row r="76" spans="1:15" x14ac:dyDescent="0.3">
      <c r="A76" s="9" t="s">
        <v>132</v>
      </c>
      <c r="B76" s="10" t="s">
        <v>135</v>
      </c>
      <c r="C76" s="35">
        <v>6012.1631316316398</v>
      </c>
      <c r="D76" s="36">
        <v>0</v>
      </c>
      <c r="E76" s="37">
        <v>706.0755664867313</v>
      </c>
      <c r="F76" s="36">
        <v>5306.0875651449087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5"/>
        <v>6012.1631316316398</v>
      </c>
      <c r="O76" s="33">
        <v>0</v>
      </c>
    </row>
    <row r="77" spans="1:15" ht="28.8" x14ac:dyDescent="0.3">
      <c r="A77" s="9" t="s">
        <v>134</v>
      </c>
      <c r="B77" s="10" t="s">
        <v>137</v>
      </c>
      <c r="C77" s="35">
        <v>5464.9662701168809</v>
      </c>
      <c r="D77" s="36">
        <v>0</v>
      </c>
      <c r="E77" s="37">
        <v>4262.256511030906</v>
      </c>
      <c r="F77" s="36">
        <v>1202.7097590859751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1152.7119855615633</v>
      </c>
      <c r="M77" s="35">
        <v>0</v>
      </c>
      <c r="N77" s="38">
        <f t="shared" si="5"/>
        <v>6617.6782556784437</v>
      </c>
      <c r="O77" s="33">
        <v>0</v>
      </c>
    </row>
    <row r="78" spans="1:15" ht="28.8" x14ac:dyDescent="0.3">
      <c r="A78" s="9" t="s">
        <v>136</v>
      </c>
      <c r="B78" s="10" t="s">
        <v>139</v>
      </c>
      <c r="C78" s="35">
        <v>3402.5046578514844</v>
      </c>
      <c r="D78" s="36">
        <v>0</v>
      </c>
      <c r="E78" s="37">
        <v>236.33850247000004</v>
      </c>
      <c r="F78" s="36">
        <v>3166.1661553814843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5"/>
        <v>3402.5046578514844</v>
      </c>
      <c r="O78" s="33">
        <v>0</v>
      </c>
    </row>
    <row r="79" spans="1:15" x14ac:dyDescent="0.3">
      <c r="A79" s="9" t="s">
        <v>138</v>
      </c>
      <c r="B79" s="10" t="s">
        <v>141</v>
      </c>
      <c r="C79" s="35">
        <v>2112.6804955866623</v>
      </c>
      <c r="D79" s="36">
        <v>0</v>
      </c>
      <c r="E79" s="37">
        <v>93.747394066662167</v>
      </c>
      <c r="F79" s="36">
        <v>2018.93310152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5"/>
        <v>2112.6804955866623</v>
      </c>
      <c r="O79" s="33">
        <v>0</v>
      </c>
    </row>
    <row r="80" spans="1:15" x14ac:dyDescent="0.3">
      <c r="A80" s="9" t="s">
        <v>140</v>
      </c>
      <c r="B80" s="10" t="s">
        <v>142</v>
      </c>
      <c r="C80" s="35">
        <v>11697.97099456923</v>
      </c>
      <c r="D80" s="36">
        <v>0</v>
      </c>
      <c r="E80" s="37">
        <v>537.11310834557673</v>
      </c>
      <c r="F80" s="36">
        <v>11160.857886223654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5"/>
        <v>11697.97099456923</v>
      </c>
      <c r="O80" s="33">
        <v>0</v>
      </c>
    </row>
    <row r="81" spans="1:15" ht="43.2" x14ac:dyDescent="0.3">
      <c r="A81" s="9" t="s">
        <v>355</v>
      </c>
      <c r="B81" s="10" t="s">
        <v>356</v>
      </c>
      <c r="C81" s="35">
        <v>1121.7700136087449</v>
      </c>
      <c r="D81" s="36">
        <v>0</v>
      </c>
      <c r="E81" s="37">
        <v>432.56017173874505</v>
      </c>
      <c r="F81" s="36">
        <v>689.20984186999999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5"/>
        <v>1121.7700136087449</v>
      </c>
      <c r="O81" s="33">
        <v>-3.0908609005564358E-13</v>
      </c>
    </row>
    <row r="82" spans="1:15" x14ac:dyDescent="0.3">
      <c r="A82" s="9" t="s">
        <v>307</v>
      </c>
      <c r="B82" s="10" t="s">
        <v>144</v>
      </c>
      <c r="C82" s="35">
        <v>3854.0393429513074</v>
      </c>
      <c r="D82" s="36">
        <v>0</v>
      </c>
      <c r="E82" s="37">
        <v>3686.7166242892945</v>
      </c>
      <c r="F82" s="36">
        <v>167.3227186620129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603.90342273466558</v>
      </c>
      <c r="M82" s="35">
        <v>0</v>
      </c>
      <c r="N82" s="38">
        <f t="shared" ref="N82" si="6">+C82+G82+K82+L82+M82</f>
        <v>4457.9427656859734</v>
      </c>
      <c r="O82" s="33">
        <v>0</v>
      </c>
    </row>
    <row r="83" spans="1:15" x14ac:dyDescent="0.3">
      <c r="A83" s="9" t="s">
        <v>143</v>
      </c>
      <c r="B83" s="10" t="s">
        <v>146</v>
      </c>
      <c r="C83" s="35">
        <v>72564.25966634517</v>
      </c>
      <c r="D83" s="36">
        <v>0</v>
      </c>
      <c r="E83" s="37">
        <v>501.25465879516764</v>
      </c>
      <c r="F83" s="36">
        <v>72063.005007550004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ref="N83:N95" si="7">+C83+G83+K83+L83+M83</f>
        <v>72564.25966634517</v>
      </c>
      <c r="O83" s="33">
        <v>0</v>
      </c>
    </row>
    <row r="84" spans="1:15" x14ac:dyDescent="0.3">
      <c r="A84" s="9" t="s">
        <v>145</v>
      </c>
      <c r="B84" s="10" t="s">
        <v>148</v>
      </c>
      <c r="C84" s="35">
        <v>2611.7703986680817</v>
      </c>
      <c r="D84" s="36">
        <v>0</v>
      </c>
      <c r="E84" s="37">
        <v>1842.5491896980816</v>
      </c>
      <c r="F84" s="36">
        <v>769.22120897000002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4274.3883000000005</v>
      </c>
      <c r="M84" s="35">
        <v>0</v>
      </c>
      <c r="N84" s="38">
        <f t="shared" si="7"/>
        <v>6886.1586986680823</v>
      </c>
      <c r="O84" s="33">
        <v>0</v>
      </c>
    </row>
    <row r="85" spans="1:15" x14ac:dyDescent="0.3">
      <c r="A85" s="9" t="s">
        <v>147</v>
      </c>
      <c r="B85" s="10" t="s">
        <v>150</v>
      </c>
      <c r="C85" s="35">
        <v>3991.035906251172</v>
      </c>
      <c r="D85" s="36">
        <v>0</v>
      </c>
      <c r="E85" s="37">
        <v>3828.6176238811722</v>
      </c>
      <c r="F85" s="36">
        <v>162.41828237000001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51.615499999999997</v>
      </c>
      <c r="M85" s="35">
        <v>0</v>
      </c>
      <c r="N85" s="38">
        <f t="shared" si="7"/>
        <v>4042.6514062511719</v>
      </c>
      <c r="O85" s="33">
        <v>0</v>
      </c>
    </row>
    <row r="86" spans="1:15" x14ac:dyDescent="0.3">
      <c r="A86" s="9" t="s">
        <v>149</v>
      </c>
      <c r="B86" s="10" t="s">
        <v>152</v>
      </c>
      <c r="C86" s="35">
        <v>46369.051435318295</v>
      </c>
      <c r="D86" s="36">
        <v>41475.716824914816</v>
      </c>
      <c r="E86" s="37">
        <v>4552.0861458639765</v>
      </c>
      <c r="F86" s="36">
        <v>341.24846453950551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7"/>
        <v>46369.051435318295</v>
      </c>
      <c r="O86" s="33">
        <v>0</v>
      </c>
    </row>
    <row r="87" spans="1:15" x14ac:dyDescent="0.3">
      <c r="A87" s="9" t="s">
        <v>151</v>
      </c>
      <c r="B87" s="10" t="s">
        <v>283</v>
      </c>
      <c r="C87" s="35">
        <v>9314.0173230885157</v>
      </c>
      <c r="D87" s="36">
        <v>6943.1989230885156</v>
      </c>
      <c r="E87" s="37">
        <v>2370.8184000000001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7"/>
        <v>9314.0173230885157</v>
      </c>
      <c r="O87" s="33">
        <v>0</v>
      </c>
    </row>
    <row r="88" spans="1:15" x14ac:dyDescent="0.3">
      <c r="A88" s="9" t="s">
        <v>153</v>
      </c>
      <c r="B88" s="10" t="s">
        <v>284</v>
      </c>
      <c r="C88" s="35">
        <v>764.28027171615577</v>
      </c>
      <c r="D88" s="36">
        <v>634.96577171615581</v>
      </c>
      <c r="E88" s="37">
        <v>129.31449999999998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131.63200000000001</v>
      </c>
      <c r="M88" s="35">
        <v>0</v>
      </c>
      <c r="N88" s="38">
        <f t="shared" si="7"/>
        <v>895.91227171615583</v>
      </c>
      <c r="O88" s="33">
        <v>0</v>
      </c>
    </row>
    <row r="89" spans="1:15" x14ac:dyDescent="0.3">
      <c r="A89" s="9" t="s">
        <v>154</v>
      </c>
      <c r="B89" s="10" t="s">
        <v>285</v>
      </c>
      <c r="C89" s="35">
        <v>8341.8281087807427</v>
      </c>
      <c r="D89" s="36">
        <v>3.365967649004221</v>
      </c>
      <c r="E89" s="37">
        <v>7161.5576724440089</v>
      </c>
      <c r="F89" s="36">
        <v>1176.9044686877289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7"/>
        <v>8341.8281087807427</v>
      </c>
      <c r="O89" s="33">
        <v>0</v>
      </c>
    </row>
    <row r="90" spans="1:15" x14ac:dyDescent="0.3">
      <c r="A90" s="9" t="s">
        <v>155</v>
      </c>
      <c r="B90" s="10" t="s">
        <v>286</v>
      </c>
      <c r="C90" s="35">
        <v>34543.455129268004</v>
      </c>
      <c r="D90" s="36">
        <v>0</v>
      </c>
      <c r="E90" s="37">
        <v>34543.455129268004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478.51150000000001</v>
      </c>
      <c r="M90" s="35">
        <v>0</v>
      </c>
      <c r="N90" s="38">
        <f t="shared" si="7"/>
        <v>35021.966629268005</v>
      </c>
      <c r="O90" s="33">
        <v>0</v>
      </c>
    </row>
    <row r="91" spans="1:15" x14ac:dyDescent="0.3">
      <c r="A91" s="9" t="s">
        <v>156</v>
      </c>
      <c r="B91" s="10" t="s">
        <v>287</v>
      </c>
      <c r="C91" s="35">
        <v>23996.459794797469</v>
      </c>
      <c r="D91" s="36">
        <v>0</v>
      </c>
      <c r="E91" s="37">
        <v>23996.459794797469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143.12700000000001</v>
      </c>
      <c r="M91" s="35">
        <v>0</v>
      </c>
      <c r="N91" s="38">
        <f t="shared" si="7"/>
        <v>24139.586794797469</v>
      </c>
      <c r="O91" s="33">
        <v>0</v>
      </c>
    </row>
    <row r="92" spans="1:15" x14ac:dyDescent="0.3">
      <c r="A92" s="9" t="s">
        <v>158</v>
      </c>
      <c r="B92" s="10" t="s">
        <v>157</v>
      </c>
      <c r="C92" s="35">
        <v>10624.14962349206</v>
      </c>
      <c r="D92" s="36">
        <v>0</v>
      </c>
      <c r="E92" s="37">
        <v>10624.14962349206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7"/>
        <v>10624.14962349206</v>
      </c>
      <c r="O92" s="33">
        <v>0</v>
      </c>
    </row>
    <row r="93" spans="1:15" ht="28.8" x14ac:dyDescent="0.3">
      <c r="A93" s="9" t="s">
        <v>308</v>
      </c>
      <c r="B93" s="10" t="s">
        <v>159</v>
      </c>
      <c r="C93" s="35">
        <v>5481.8036896732847</v>
      </c>
      <c r="D93" s="36">
        <v>0</v>
      </c>
      <c r="E93" s="37">
        <v>3169.524716432169</v>
      </c>
      <c r="F93" s="36">
        <v>2312.2789732411156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7"/>
        <v>5481.8036896732847</v>
      </c>
      <c r="O93" s="33">
        <v>0</v>
      </c>
    </row>
    <row r="94" spans="1:15" x14ac:dyDescent="0.3">
      <c r="A94" s="9" t="s">
        <v>161</v>
      </c>
      <c r="B94" s="10" t="s">
        <v>160</v>
      </c>
      <c r="C94" s="35">
        <v>15155.808886193043</v>
      </c>
      <c r="D94" s="36">
        <v>0</v>
      </c>
      <c r="E94" s="37">
        <v>10068.412037003196</v>
      </c>
      <c r="F94" s="36">
        <v>5087.3968491898468</v>
      </c>
      <c r="G94" s="35">
        <v>0</v>
      </c>
      <c r="H94" s="36">
        <v>0</v>
      </c>
      <c r="I94" s="37">
        <v>0</v>
      </c>
      <c r="J94" s="36">
        <v>0</v>
      </c>
      <c r="K94" s="35">
        <v>562.7732507302137</v>
      </c>
      <c r="L94" s="35">
        <v>2414.1366822018267</v>
      </c>
      <c r="M94" s="35">
        <v>0</v>
      </c>
      <c r="N94" s="38">
        <f t="shared" si="7"/>
        <v>18132.718819125083</v>
      </c>
      <c r="O94" s="33">
        <v>0</v>
      </c>
    </row>
    <row r="95" spans="1:15" x14ac:dyDescent="0.3">
      <c r="A95" s="9" t="s">
        <v>163</v>
      </c>
      <c r="B95" s="10" t="s">
        <v>162</v>
      </c>
      <c r="C95" s="35">
        <v>200869.11748757382</v>
      </c>
      <c r="D95" s="36">
        <v>7434.6813228948249</v>
      </c>
      <c r="E95" s="37">
        <v>124970.46662368452</v>
      </c>
      <c r="F95" s="36">
        <v>68463.969540994469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2624.696102501649</v>
      </c>
      <c r="M95" s="35">
        <v>0</v>
      </c>
      <c r="N95" s="38">
        <f t="shared" si="7"/>
        <v>203493.81359007547</v>
      </c>
      <c r="O95" s="33">
        <v>0</v>
      </c>
    </row>
    <row r="96" spans="1:15" x14ac:dyDescent="0.3">
      <c r="A96" s="9" t="s">
        <v>165</v>
      </c>
      <c r="B96" s="10" t="s">
        <v>164</v>
      </c>
      <c r="C96" s="35">
        <v>7097.0263999999997</v>
      </c>
      <c r="D96" s="36">
        <v>0</v>
      </c>
      <c r="E96" s="37">
        <v>7047.3949999999995</v>
      </c>
      <c r="F96" s="36">
        <v>49.631399999999999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3019.0174999999999</v>
      </c>
      <c r="M96" s="35">
        <v>0</v>
      </c>
      <c r="N96" s="38">
        <f t="shared" ref="N96:N97" si="8">+C96+G96+K96+L96+M96</f>
        <v>10116.043900000001</v>
      </c>
      <c r="O96" s="33">
        <v>0</v>
      </c>
    </row>
    <row r="97" spans="1:15" x14ac:dyDescent="0.3">
      <c r="A97" s="9" t="s">
        <v>168</v>
      </c>
      <c r="B97" s="10" t="s">
        <v>167</v>
      </c>
      <c r="C97" s="35">
        <v>9369.9007496909435</v>
      </c>
      <c r="D97" s="36">
        <v>0</v>
      </c>
      <c r="E97" s="37">
        <v>9369.9007496909435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217.28749999999999</v>
      </c>
      <c r="M97" s="35">
        <v>0</v>
      </c>
      <c r="N97" s="38">
        <f t="shared" si="8"/>
        <v>9587.1882496909438</v>
      </c>
      <c r="O97" s="33">
        <v>0</v>
      </c>
    </row>
    <row r="98" spans="1:15" x14ac:dyDescent="0.3">
      <c r="A98" s="9" t="s">
        <v>170</v>
      </c>
      <c r="B98" s="10" t="s">
        <v>169</v>
      </c>
      <c r="C98" s="35">
        <v>16.575600000000001</v>
      </c>
      <c r="D98" s="36">
        <v>0</v>
      </c>
      <c r="E98" s="37">
        <v>16.575600000000001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8055.0019766586329</v>
      </c>
      <c r="M98" s="35">
        <v>0</v>
      </c>
      <c r="N98" s="38">
        <f t="shared" ref="N98:N143" si="9">+C98+G98+K98+L98+M98</f>
        <v>8071.577576658633</v>
      </c>
      <c r="O98" s="33">
        <v>0</v>
      </c>
    </row>
    <row r="99" spans="1:15" x14ac:dyDescent="0.3">
      <c r="A99" s="9" t="s">
        <v>171</v>
      </c>
      <c r="B99" s="10" t="s">
        <v>288</v>
      </c>
      <c r="C99" s="35">
        <v>17188.350282041683</v>
      </c>
      <c r="D99" s="36">
        <v>0</v>
      </c>
      <c r="E99" s="37">
        <v>13314.757275626798</v>
      </c>
      <c r="F99" s="36">
        <v>3873.5930064148861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2813.0276822443038</v>
      </c>
      <c r="M99" s="35">
        <v>0</v>
      </c>
      <c r="N99" s="38">
        <f t="shared" si="9"/>
        <v>20001.377964285988</v>
      </c>
      <c r="O99" s="33">
        <v>0</v>
      </c>
    </row>
    <row r="100" spans="1:15" x14ac:dyDescent="0.3">
      <c r="A100" s="9" t="s">
        <v>173</v>
      </c>
      <c r="B100" s="10" t="s">
        <v>289</v>
      </c>
      <c r="C100" s="35">
        <v>4268.6410169851733</v>
      </c>
      <c r="D100" s="36">
        <v>0</v>
      </c>
      <c r="E100" s="37">
        <v>236.64775682077402</v>
      </c>
      <c r="F100" s="36">
        <v>4031.9932601643991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51.955799999999996</v>
      </c>
      <c r="M100" s="35">
        <v>0</v>
      </c>
      <c r="N100" s="38">
        <f t="shared" si="9"/>
        <v>4320.5968169851731</v>
      </c>
      <c r="O100" s="33">
        <v>0</v>
      </c>
    </row>
    <row r="101" spans="1:15" x14ac:dyDescent="0.3">
      <c r="A101" s="9" t="s">
        <v>174</v>
      </c>
      <c r="B101" s="10" t="s">
        <v>172</v>
      </c>
      <c r="C101" s="35">
        <v>3563.7242810381008</v>
      </c>
      <c r="D101" s="36">
        <v>89.687099023130429</v>
      </c>
      <c r="E101" s="37">
        <v>2065.2839457098553</v>
      </c>
      <c r="F101" s="36">
        <v>1408.7532363051148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9"/>
        <v>3563.7242810381008</v>
      </c>
      <c r="O101" s="33">
        <v>0</v>
      </c>
    </row>
    <row r="102" spans="1:15" x14ac:dyDescent="0.3">
      <c r="A102" s="9" t="s">
        <v>175</v>
      </c>
      <c r="B102" s="10" t="s">
        <v>290</v>
      </c>
      <c r="C102" s="35">
        <v>24804.55579363415</v>
      </c>
      <c r="D102" s="36">
        <v>1432.3740243980251</v>
      </c>
      <c r="E102" s="37">
        <v>7940.6617147604875</v>
      </c>
      <c r="F102" s="36">
        <v>15431.520054475637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9"/>
        <v>24804.55579363415</v>
      </c>
      <c r="O102" s="33">
        <v>0</v>
      </c>
    </row>
    <row r="103" spans="1:15" x14ac:dyDescent="0.3">
      <c r="A103" s="9" t="s">
        <v>177</v>
      </c>
      <c r="B103" s="10" t="s">
        <v>176</v>
      </c>
      <c r="C103" s="35">
        <v>11644.502898672014</v>
      </c>
      <c r="D103" s="36">
        <v>2249.6605755695005</v>
      </c>
      <c r="E103" s="37">
        <v>5337.2226215935116</v>
      </c>
      <c r="F103" s="36">
        <v>4057.619701509002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9"/>
        <v>11644.502898672014</v>
      </c>
      <c r="O103" s="33">
        <v>0</v>
      </c>
    </row>
    <row r="104" spans="1:15" x14ac:dyDescent="0.3">
      <c r="A104" s="9" t="s">
        <v>179</v>
      </c>
      <c r="B104" s="10" t="s">
        <v>178</v>
      </c>
      <c r="C104" s="35">
        <v>23509.122222261049</v>
      </c>
      <c r="D104" s="36">
        <v>0</v>
      </c>
      <c r="E104" s="37">
        <v>14834.818480359545</v>
      </c>
      <c r="F104" s="36">
        <v>8674.3037419015036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330.8967614405027</v>
      </c>
      <c r="M104" s="35">
        <v>0</v>
      </c>
      <c r="N104" s="38">
        <f t="shared" si="9"/>
        <v>23840.01898370155</v>
      </c>
      <c r="O104" s="33">
        <v>0</v>
      </c>
    </row>
    <row r="105" spans="1:15" x14ac:dyDescent="0.3">
      <c r="A105" s="9" t="s">
        <v>181</v>
      </c>
      <c r="B105" s="10" t="s">
        <v>180</v>
      </c>
      <c r="C105" s="35">
        <v>26708.863634509835</v>
      </c>
      <c r="D105" s="36">
        <v>0</v>
      </c>
      <c r="E105" s="37">
        <v>22140.732300624797</v>
      </c>
      <c r="F105" s="36">
        <v>4568.1313338850377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5460.8676566099748</v>
      </c>
      <c r="M105" s="35">
        <v>0</v>
      </c>
      <c r="N105" s="38">
        <f t="shared" si="9"/>
        <v>32169.73129111981</v>
      </c>
      <c r="O105" s="33">
        <v>0</v>
      </c>
    </row>
    <row r="106" spans="1:15" ht="43.2" x14ac:dyDescent="0.3">
      <c r="A106" s="9" t="s">
        <v>183</v>
      </c>
      <c r="B106" s="10" t="s">
        <v>182</v>
      </c>
      <c r="C106" s="35">
        <v>5789.8220887967345</v>
      </c>
      <c r="D106" s="36">
        <v>0</v>
      </c>
      <c r="E106" s="37">
        <v>4490.3136486568919</v>
      </c>
      <c r="F106" s="36">
        <v>1299.5084401398431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9"/>
        <v>5789.8220887967345</v>
      </c>
      <c r="O106" s="33">
        <v>0</v>
      </c>
    </row>
    <row r="107" spans="1:15" x14ac:dyDescent="0.3">
      <c r="A107" s="9" t="s">
        <v>185</v>
      </c>
      <c r="B107" s="10" t="s">
        <v>184</v>
      </c>
      <c r="C107" s="35">
        <v>38667.274725607786</v>
      </c>
      <c r="D107" s="36">
        <v>29573.389805124563</v>
      </c>
      <c r="E107" s="37">
        <v>4941.0392398450986</v>
      </c>
      <c r="F107" s="36">
        <v>4152.8456806381273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9"/>
        <v>38667.274725607786</v>
      </c>
      <c r="O107" s="33">
        <v>0</v>
      </c>
    </row>
    <row r="108" spans="1:15" ht="28.8" x14ac:dyDescent="0.3">
      <c r="A108" s="9" t="s">
        <v>187</v>
      </c>
      <c r="B108" s="10" t="s">
        <v>186</v>
      </c>
      <c r="C108" s="35">
        <v>116490.86691222488</v>
      </c>
      <c r="D108" s="36">
        <v>395.24225434746631</v>
      </c>
      <c r="E108" s="37">
        <v>38884.031956465027</v>
      </c>
      <c r="F108" s="36">
        <v>77211.592701412388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288.10485304609387</v>
      </c>
      <c r="M108" s="35">
        <v>0</v>
      </c>
      <c r="N108" s="38">
        <f t="shared" si="9"/>
        <v>116778.97176527098</v>
      </c>
      <c r="O108" s="33">
        <v>0</v>
      </c>
    </row>
    <row r="109" spans="1:15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4779.7542030645509</v>
      </c>
      <c r="H109" s="36">
        <v>4779.7542030645509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9"/>
        <v>4779.7542030645509</v>
      </c>
      <c r="O109" s="33">
        <v>0</v>
      </c>
    </row>
    <row r="110" spans="1:15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114603.95997073647</v>
      </c>
      <c r="H110" s="36">
        <v>61739.129286882344</v>
      </c>
      <c r="I110" s="37">
        <v>22807.554706971154</v>
      </c>
      <c r="J110" s="36">
        <v>30057.275976882978</v>
      </c>
      <c r="K110" s="35">
        <v>0</v>
      </c>
      <c r="L110" s="35">
        <v>0</v>
      </c>
      <c r="M110" s="35">
        <v>0</v>
      </c>
      <c r="N110" s="38">
        <f t="shared" si="9"/>
        <v>114603.95997073647</v>
      </c>
      <c r="O110" s="33">
        <v>0</v>
      </c>
    </row>
    <row r="111" spans="1:15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6265.2527765753384</v>
      </c>
      <c r="H111" s="36">
        <v>492.47451059574473</v>
      </c>
      <c r="I111" s="37">
        <v>3665.5451689491365</v>
      </c>
      <c r="J111" s="36">
        <v>2107.2330970304579</v>
      </c>
      <c r="K111" s="35">
        <v>0</v>
      </c>
      <c r="L111" s="35">
        <v>0</v>
      </c>
      <c r="M111" s="35">
        <v>118.84056183409402</v>
      </c>
      <c r="N111" s="38">
        <f t="shared" si="9"/>
        <v>6384.0933384094324</v>
      </c>
      <c r="O111" s="33">
        <v>0</v>
      </c>
    </row>
    <row r="112" spans="1:15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29697.851771508904</v>
      </c>
      <c r="H112" s="36">
        <v>26947.76204099082</v>
      </c>
      <c r="I112" s="37">
        <v>207.37554737533702</v>
      </c>
      <c r="J112" s="36">
        <v>2542.7141831427471</v>
      </c>
      <c r="K112" s="35">
        <v>0</v>
      </c>
      <c r="L112" s="35">
        <v>0</v>
      </c>
      <c r="M112" s="35">
        <v>0</v>
      </c>
      <c r="N112" s="38">
        <f t="shared" si="9"/>
        <v>29697.851771508904</v>
      </c>
      <c r="O112" s="33">
        <v>0</v>
      </c>
    </row>
    <row r="113" spans="1:15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13068.622198089803</v>
      </c>
      <c r="H113" s="36">
        <v>6534.2252273457561</v>
      </c>
      <c r="I113" s="37">
        <v>4019.4524041060413</v>
      </c>
      <c r="J113" s="36">
        <v>2514.9445666380043</v>
      </c>
      <c r="K113" s="35">
        <v>0</v>
      </c>
      <c r="L113" s="35">
        <v>0</v>
      </c>
      <c r="M113" s="35">
        <v>0</v>
      </c>
      <c r="N113" s="38">
        <f t="shared" si="9"/>
        <v>13068.622198089803</v>
      </c>
      <c r="O113" s="33">
        <v>0</v>
      </c>
    </row>
    <row r="114" spans="1:15" x14ac:dyDescent="0.3">
      <c r="A114" s="9" t="s">
        <v>310</v>
      </c>
      <c r="B114" s="10" t="s">
        <v>293</v>
      </c>
      <c r="C114" s="35">
        <v>26227.652319087581</v>
      </c>
      <c r="D114" s="36">
        <v>0</v>
      </c>
      <c r="E114" s="37">
        <v>24431.985991153633</v>
      </c>
      <c r="F114" s="36">
        <v>1795.6663279339487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107.54879999999999</v>
      </c>
      <c r="M114" s="35">
        <v>0</v>
      </c>
      <c r="N114" s="38">
        <f t="shared" si="9"/>
        <v>26335.201119087582</v>
      </c>
      <c r="O114" s="33">
        <v>0</v>
      </c>
    </row>
    <row r="115" spans="1:15" x14ac:dyDescent="0.3">
      <c r="A115" s="9" t="s">
        <v>197</v>
      </c>
      <c r="B115" s="10" t="s">
        <v>195</v>
      </c>
      <c r="C115" s="35">
        <v>7964.219913043883</v>
      </c>
      <c r="D115" s="36">
        <v>0</v>
      </c>
      <c r="E115" s="37">
        <v>7491.9081926513163</v>
      </c>
      <c r="F115" s="36">
        <v>472.31172039256666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1640.1696234494809</v>
      </c>
      <c r="M115" s="35">
        <v>0</v>
      </c>
      <c r="N115" s="38">
        <f t="shared" si="9"/>
        <v>9604.3895364933633</v>
      </c>
      <c r="O115" s="33">
        <v>0</v>
      </c>
    </row>
    <row r="116" spans="1:15" ht="28.8" x14ac:dyDescent="0.3">
      <c r="A116" s="9" t="s">
        <v>198</v>
      </c>
      <c r="B116" s="10" t="s">
        <v>196</v>
      </c>
      <c r="C116" s="35">
        <v>13136.3240480943</v>
      </c>
      <c r="D116" s="36">
        <v>0</v>
      </c>
      <c r="E116" s="37">
        <v>12322.551186268711</v>
      </c>
      <c r="F116" s="36">
        <v>813.7728618255901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118.14211917231945</v>
      </c>
      <c r="M116" s="35">
        <v>0</v>
      </c>
      <c r="N116" s="38">
        <f t="shared" si="9"/>
        <v>13254.466167266621</v>
      </c>
      <c r="O116" s="33">
        <v>0</v>
      </c>
    </row>
    <row r="117" spans="1:15" ht="28.8" x14ac:dyDescent="0.3">
      <c r="A117" s="9" t="s">
        <v>311</v>
      </c>
      <c r="B117" s="10" t="s">
        <v>294</v>
      </c>
      <c r="C117" s="35">
        <v>190890.15480334772</v>
      </c>
      <c r="D117" s="36">
        <v>60.777392088566657</v>
      </c>
      <c r="E117" s="37">
        <v>14516.763957639305</v>
      </c>
      <c r="F117" s="36">
        <v>176312.61345361982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11.500599999999999</v>
      </c>
      <c r="M117" s="35">
        <v>0</v>
      </c>
      <c r="N117" s="38">
        <f t="shared" si="9"/>
        <v>190901.65540334772</v>
      </c>
      <c r="O117" s="33">
        <v>0</v>
      </c>
    </row>
    <row r="118" spans="1:15" ht="28.8" x14ac:dyDescent="0.3">
      <c r="A118" s="9" t="s">
        <v>201</v>
      </c>
      <c r="B118" s="10" t="s">
        <v>199</v>
      </c>
      <c r="C118" s="35">
        <v>18587.459085806706</v>
      </c>
      <c r="D118" s="36">
        <v>0</v>
      </c>
      <c r="E118" s="37">
        <v>14709.943657489534</v>
      </c>
      <c r="F118" s="36">
        <v>3877.5154283171723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2173.8177999999998</v>
      </c>
      <c r="M118" s="35">
        <v>0</v>
      </c>
      <c r="N118" s="38">
        <f t="shared" si="9"/>
        <v>20761.276885806707</v>
      </c>
      <c r="O118" s="33">
        <v>0</v>
      </c>
    </row>
    <row r="119" spans="1:15" x14ac:dyDescent="0.3">
      <c r="A119" s="9" t="s">
        <v>312</v>
      </c>
      <c r="B119" s="10" t="s">
        <v>200</v>
      </c>
      <c r="C119" s="35">
        <v>19377.975917149161</v>
      </c>
      <c r="D119" s="36">
        <v>0</v>
      </c>
      <c r="E119" s="37">
        <v>3555.9546029891576</v>
      </c>
      <c r="F119" s="36">
        <v>15822.021314160002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9"/>
        <v>19377.975917149161</v>
      </c>
      <c r="O119" s="33">
        <v>0</v>
      </c>
    </row>
    <row r="120" spans="1:15" x14ac:dyDescent="0.3">
      <c r="A120" s="9" t="s">
        <v>204</v>
      </c>
      <c r="B120" s="10" t="s">
        <v>202</v>
      </c>
      <c r="C120" s="35">
        <v>29591.586359656285</v>
      </c>
      <c r="D120" s="36">
        <v>0</v>
      </c>
      <c r="E120" s="37">
        <v>16353.54835216534</v>
      </c>
      <c r="F120" s="36">
        <v>13238.038007490946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93.909599999999998</v>
      </c>
      <c r="M120" s="35">
        <v>0</v>
      </c>
      <c r="N120" s="38">
        <f t="shared" si="9"/>
        <v>29685.495959656284</v>
      </c>
      <c r="O120" s="33">
        <v>0</v>
      </c>
    </row>
    <row r="121" spans="1:15" x14ac:dyDescent="0.3">
      <c r="A121" s="9" t="s">
        <v>206</v>
      </c>
      <c r="B121" s="10" t="s">
        <v>203</v>
      </c>
      <c r="C121" s="35">
        <v>20246.85569864709</v>
      </c>
      <c r="D121" s="36">
        <v>0</v>
      </c>
      <c r="E121" s="37">
        <v>4197.4111953070897</v>
      </c>
      <c r="F121" s="36">
        <v>16049.444503340001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795.05529999999999</v>
      </c>
      <c r="M121" s="35">
        <v>0</v>
      </c>
      <c r="N121" s="38">
        <f t="shared" si="9"/>
        <v>21041.91099864709</v>
      </c>
      <c r="O121" s="33">
        <v>0</v>
      </c>
    </row>
    <row r="122" spans="1:15" x14ac:dyDescent="0.3">
      <c r="A122" s="9" t="s">
        <v>207</v>
      </c>
      <c r="B122" s="10" t="s">
        <v>205</v>
      </c>
      <c r="C122" s="35">
        <v>1723.1217177400865</v>
      </c>
      <c r="D122" s="36">
        <v>0</v>
      </c>
      <c r="E122" s="37">
        <v>1723.1217177400865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224.58829999999998</v>
      </c>
      <c r="M122" s="35">
        <v>0</v>
      </c>
      <c r="N122" s="38">
        <f t="shared" si="9"/>
        <v>1947.7100177400864</v>
      </c>
      <c r="O122" s="33">
        <v>0</v>
      </c>
    </row>
    <row r="123" spans="1:15" x14ac:dyDescent="0.3">
      <c r="A123" s="9" t="s">
        <v>209</v>
      </c>
      <c r="B123" s="10" t="s">
        <v>295</v>
      </c>
      <c r="C123" s="35">
        <v>2404.1402928596362</v>
      </c>
      <c r="D123" s="36">
        <v>0</v>
      </c>
      <c r="E123" s="37">
        <v>1977.827242355962</v>
      </c>
      <c r="F123" s="36">
        <v>426.31305050367445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424.40225550320133</v>
      </c>
      <c r="M123" s="35">
        <v>0</v>
      </c>
      <c r="N123" s="38">
        <f t="shared" si="9"/>
        <v>2828.5425483628378</v>
      </c>
      <c r="O123" s="33">
        <v>0</v>
      </c>
    </row>
    <row r="124" spans="1:15" ht="28.8" x14ac:dyDescent="0.3">
      <c r="A124" s="9" t="s">
        <v>211</v>
      </c>
      <c r="B124" s="10" t="s">
        <v>296</v>
      </c>
      <c r="C124" s="35">
        <v>711.11064255734686</v>
      </c>
      <c r="D124" s="36">
        <v>0</v>
      </c>
      <c r="E124" s="37">
        <v>711.11064255734686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27.175599999999999</v>
      </c>
      <c r="M124" s="35">
        <v>0</v>
      </c>
      <c r="N124" s="38">
        <f t="shared" si="9"/>
        <v>738.2862425573469</v>
      </c>
      <c r="O124" s="33">
        <v>0</v>
      </c>
    </row>
    <row r="125" spans="1:15" ht="28.8" x14ac:dyDescent="0.3">
      <c r="A125" s="9" t="s">
        <v>213</v>
      </c>
      <c r="B125" s="10" t="s">
        <v>297</v>
      </c>
      <c r="C125" s="35">
        <v>4072.8216555002887</v>
      </c>
      <c r="D125" s="36">
        <v>165.03183291735814</v>
      </c>
      <c r="E125" s="37">
        <v>3756.7717225829306</v>
      </c>
      <c r="F125" s="36">
        <v>151.0181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435.9565825015967</v>
      </c>
      <c r="M125" s="35">
        <v>0</v>
      </c>
      <c r="N125" s="38">
        <f t="shared" si="9"/>
        <v>4508.7782380018853</v>
      </c>
      <c r="O125" s="33">
        <v>0</v>
      </c>
    </row>
    <row r="126" spans="1:15" ht="43.2" x14ac:dyDescent="0.3">
      <c r="A126" s="9" t="s">
        <v>215</v>
      </c>
      <c r="B126" s="10" t="s">
        <v>298</v>
      </c>
      <c r="C126" s="35">
        <v>27.616900000000001</v>
      </c>
      <c r="D126" s="36">
        <v>0</v>
      </c>
      <c r="E126" s="37">
        <v>27.616900000000001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9"/>
        <v>27.616900000000001</v>
      </c>
      <c r="O126" s="33">
        <v>0</v>
      </c>
    </row>
    <row r="127" spans="1:15" x14ac:dyDescent="0.3">
      <c r="A127" s="9" t="s">
        <v>239</v>
      </c>
      <c r="B127" s="10" t="s">
        <v>208</v>
      </c>
      <c r="C127" s="35">
        <v>20453.544290131467</v>
      </c>
      <c r="D127" s="36">
        <v>0</v>
      </c>
      <c r="E127" s="37">
        <v>15293.263800076558</v>
      </c>
      <c r="F127" s="36">
        <v>5160.2804900549108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9"/>
        <v>20453.544290131467</v>
      </c>
      <c r="O127" s="33">
        <v>0</v>
      </c>
    </row>
    <row r="128" spans="1:15" ht="28.8" x14ac:dyDescent="0.3">
      <c r="A128" s="9" t="s">
        <v>241</v>
      </c>
      <c r="B128" s="10" t="s">
        <v>210</v>
      </c>
      <c r="C128" s="35">
        <v>5160.4656952435735</v>
      </c>
      <c r="D128" s="36">
        <v>0</v>
      </c>
      <c r="E128" s="37">
        <v>4412.3042033847232</v>
      </c>
      <c r="F128" s="36">
        <v>748.16149185885047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18.192952143583497</v>
      </c>
      <c r="M128" s="35">
        <v>0</v>
      </c>
      <c r="N128" s="38">
        <f t="shared" si="9"/>
        <v>5178.6586473871566</v>
      </c>
      <c r="O128" s="33">
        <v>0</v>
      </c>
    </row>
    <row r="129" spans="1:15" x14ac:dyDescent="0.3">
      <c r="A129" s="9" t="s">
        <v>243</v>
      </c>
      <c r="B129" s="10" t="s">
        <v>212</v>
      </c>
      <c r="C129" s="35">
        <v>32119.861992286624</v>
      </c>
      <c r="D129" s="36">
        <v>0</v>
      </c>
      <c r="E129" s="37">
        <v>25352.534077925062</v>
      </c>
      <c r="F129" s="36">
        <v>6767.3279143615628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28.664400000000001</v>
      </c>
      <c r="M129" s="35">
        <v>0</v>
      </c>
      <c r="N129" s="38">
        <f t="shared" si="9"/>
        <v>32148.526392286625</v>
      </c>
      <c r="O129" s="33">
        <v>0</v>
      </c>
    </row>
    <row r="130" spans="1:15" x14ac:dyDescent="0.3">
      <c r="A130" s="9" t="s">
        <v>313</v>
      </c>
      <c r="B130" s="10" t="s">
        <v>214</v>
      </c>
      <c r="C130" s="35">
        <v>15340.046333965309</v>
      </c>
      <c r="D130" s="36">
        <v>0</v>
      </c>
      <c r="E130" s="37">
        <v>13055.856327990716</v>
      </c>
      <c r="F130" s="36">
        <v>2284.1900059745935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179.00501721267753</v>
      </c>
      <c r="M130" s="35">
        <v>0</v>
      </c>
      <c r="N130" s="38">
        <f t="shared" si="9"/>
        <v>15519.051351177986</v>
      </c>
      <c r="O130" s="33">
        <v>0</v>
      </c>
    </row>
    <row r="131" spans="1:15" ht="28.8" x14ac:dyDescent="0.3">
      <c r="A131" s="9" t="s">
        <v>314</v>
      </c>
      <c r="B131" s="10" t="s">
        <v>216</v>
      </c>
      <c r="C131" s="35">
        <v>87598.698869667758</v>
      </c>
      <c r="D131" s="36">
        <v>2129.7934031175005</v>
      </c>
      <c r="E131" s="37">
        <v>26903.174633051349</v>
      </c>
      <c r="F131" s="36">
        <v>58565.730833498907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0</v>
      </c>
      <c r="N131" s="38">
        <f t="shared" si="9"/>
        <v>87598.698869667758</v>
      </c>
      <c r="O131" s="33">
        <v>0</v>
      </c>
    </row>
    <row r="132" spans="1:15" x14ac:dyDescent="0.3">
      <c r="A132" s="9" t="s">
        <v>315</v>
      </c>
      <c r="B132" s="10" t="s">
        <v>217</v>
      </c>
      <c r="C132" s="35">
        <v>68905.725687659171</v>
      </c>
      <c r="D132" s="36">
        <v>0</v>
      </c>
      <c r="E132" s="37">
        <v>57256.599368415082</v>
      </c>
      <c r="F132" s="36">
        <v>11649.126319244082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4741.7187947620696</v>
      </c>
      <c r="M132" s="35">
        <v>0</v>
      </c>
      <c r="N132" s="38">
        <f t="shared" si="9"/>
        <v>73647.444482421241</v>
      </c>
      <c r="O132" s="33">
        <v>0</v>
      </c>
    </row>
    <row r="133" spans="1:15" x14ac:dyDescent="0.3">
      <c r="A133" s="9" t="s">
        <v>316</v>
      </c>
      <c r="B133" s="10" t="s">
        <v>218</v>
      </c>
      <c r="C133" s="35">
        <v>54592.943485288342</v>
      </c>
      <c r="D133" s="36">
        <v>4163.0420280298749</v>
      </c>
      <c r="E133" s="37">
        <v>45526.428987763342</v>
      </c>
      <c r="F133" s="36">
        <v>4903.4724694951319</v>
      </c>
      <c r="G133" s="35">
        <v>1850.7376655199989</v>
      </c>
      <c r="H133" s="36">
        <v>1850.7376655199989</v>
      </c>
      <c r="I133" s="37">
        <v>0</v>
      </c>
      <c r="J133" s="36">
        <v>0</v>
      </c>
      <c r="K133" s="35">
        <v>0</v>
      </c>
      <c r="L133" s="35">
        <v>7930.2024999999994</v>
      </c>
      <c r="M133" s="35">
        <v>0</v>
      </c>
      <c r="N133" s="38">
        <f t="shared" si="9"/>
        <v>64373.88365080834</v>
      </c>
      <c r="O133" s="33">
        <v>0</v>
      </c>
    </row>
    <row r="134" spans="1:15" x14ac:dyDescent="0.3">
      <c r="A134" s="9" t="s">
        <v>225</v>
      </c>
      <c r="B134" s="10" t="s">
        <v>299</v>
      </c>
      <c r="C134" s="35">
        <v>740.64408470352896</v>
      </c>
      <c r="D134" s="36">
        <v>0</v>
      </c>
      <c r="E134" s="37">
        <v>739.12188470352896</v>
      </c>
      <c r="F134" s="36">
        <v>1.5221999999999998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55.986610394879108</v>
      </c>
      <c r="M134" s="35">
        <v>0</v>
      </c>
      <c r="N134" s="38">
        <f t="shared" si="9"/>
        <v>796.63069509840807</v>
      </c>
      <c r="O134" s="33">
        <v>0</v>
      </c>
    </row>
    <row r="135" spans="1:15" ht="28.8" x14ac:dyDescent="0.3">
      <c r="A135" s="9" t="s">
        <v>227</v>
      </c>
      <c r="B135" s="10" t="s">
        <v>300</v>
      </c>
      <c r="C135" s="35">
        <v>840.6540182002376</v>
      </c>
      <c r="D135" s="36">
        <v>0</v>
      </c>
      <c r="E135" s="37">
        <v>823.08620645023757</v>
      </c>
      <c r="F135" s="36">
        <v>17.567811750000001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9.4356399999999994</v>
      </c>
      <c r="M135" s="35">
        <v>0</v>
      </c>
      <c r="N135" s="38">
        <f t="shared" si="9"/>
        <v>850.08965820023764</v>
      </c>
      <c r="O135" s="33">
        <v>0</v>
      </c>
    </row>
    <row r="136" spans="1:15" x14ac:dyDescent="0.3">
      <c r="A136" s="9" t="s">
        <v>234</v>
      </c>
      <c r="B136" s="10" t="s">
        <v>301</v>
      </c>
      <c r="C136" s="35">
        <v>5952.5953850589094</v>
      </c>
      <c r="D136" s="36">
        <v>3092.3775809318945</v>
      </c>
      <c r="E136" s="37">
        <v>2588.0951579337634</v>
      </c>
      <c r="F136" s="36">
        <v>272.12264619325151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195.6975205469823</v>
      </c>
      <c r="M136" s="35">
        <v>0</v>
      </c>
      <c r="N136" s="38">
        <f t="shared" si="9"/>
        <v>6148.292905605892</v>
      </c>
      <c r="O136" s="33">
        <v>0</v>
      </c>
    </row>
    <row r="137" spans="1:15" x14ac:dyDescent="0.3">
      <c r="A137" s="9" t="s">
        <v>317</v>
      </c>
      <c r="B137" s="10" t="s">
        <v>302</v>
      </c>
      <c r="C137" s="35">
        <v>11701.507452321586</v>
      </c>
      <c r="D137" s="36">
        <v>0</v>
      </c>
      <c r="E137" s="82">
        <v>11322.900533962002</v>
      </c>
      <c r="F137" s="36">
        <v>378.60691835958437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164.33953721746076</v>
      </c>
      <c r="M137" s="35">
        <v>0</v>
      </c>
      <c r="N137" s="38">
        <f t="shared" si="9"/>
        <v>11865.846989539046</v>
      </c>
      <c r="O137" s="33">
        <v>0</v>
      </c>
    </row>
    <row r="138" spans="1:15" x14ac:dyDescent="0.3">
      <c r="A138" s="9" t="s">
        <v>318</v>
      </c>
      <c r="B138" s="10" t="s">
        <v>220</v>
      </c>
      <c r="C138" s="35">
        <v>2778.5060052254448</v>
      </c>
      <c r="D138" s="36">
        <v>0</v>
      </c>
      <c r="E138" s="82">
        <v>2778.5060052254448</v>
      </c>
      <c r="F138" s="36">
        <v>0</v>
      </c>
      <c r="G138" s="35">
        <v>164.00365005896313</v>
      </c>
      <c r="H138" s="36">
        <v>0</v>
      </c>
      <c r="I138" s="82">
        <v>164.00365005896313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9"/>
        <v>2942.5096552844079</v>
      </c>
      <c r="O138" s="33">
        <v>0</v>
      </c>
    </row>
    <row r="139" spans="1:15" ht="28.8" x14ac:dyDescent="0.3">
      <c r="A139" s="9" t="s">
        <v>319</v>
      </c>
      <c r="B139" s="10" t="s">
        <v>222</v>
      </c>
      <c r="C139" s="35">
        <v>7583.1193106265528</v>
      </c>
      <c r="D139" s="36">
        <v>0</v>
      </c>
      <c r="E139" s="82">
        <v>4847.1013419265528</v>
      </c>
      <c r="F139" s="36">
        <v>2736.0179687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235.80039999999997</v>
      </c>
      <c r="M139" s="35">
        <v>0</v>
      </c>
      <c r="N139" s="38">
        <f t="shared" si="9"/>
        <v>7818.9197106265528</v>
      </c>
      <c r="O139" s="33">
        <v>0</v>
      </c>
    </row>
    <row r="140" spans="1:15" ht="28.8" x14ac:dyDescent="0.3">
      <c r="A140" s="9" t="s">
        <v>320</v>
      </c>
      <c r="B140" s="10" t="s">
        <v>223</v>
      </c>
      <c r="C140" s="35">
        <v>933.1288867317736</v>
      </c>
      <c r="D140" s="36">
        <v>0</v>
      </c>
      <c r="E140" s="82">
        <v>721.37028718845659</v>
      </c>
      <c r="F140" s="36">
        <v>211.75859954331699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17.438200000000002</v>
      </c>
      <c r="M140" s="35">
        <v>0</v>
      </c>
      <c r="N140" s="38">
        <f t="shared" si="9"/>
        <v>950.56708673177366</v>
      </c>
      <c r="O140" s="33">
        <v>0</v>
      </c>
    </row>
    <row r="141" spans="1:15" x14ac:dyDescent="0.3">
      <c r="A141" s="9" t="s">
        <v>321</v>
      </c>
      <c r="B141" s="10" t="s">
        <v>224</v>
      </c>
      <c r="C141" s="35">
        <v>1870.5321666532375</v>
      </c>
      <c r="D141" s="36">
        <v>0</v>
      </c>
      <c r="E141" s="82">
        <v>1669.3414110290564</v>
      </c>
      <c r="F141" s="36">
        <v>201.19075562418098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715.79076469426093</v>
      </c>
      <c r="M141" s="35">
        <v>0</v>
      </c>
      <c r="N141" s="38">
        <f t="shared" si="9"/>
        <v>2586.3229313474985</v>
      </c>
      <c r="O141" s="33">
        <v>0</v>
      </c>
    </row>
    <row r="142" spans="1:15" x14ac:dyDescent="0.3">
      <c r="A142" s="9" t="s">
        <v>322</v>
      </c>
      <c r="B142" s="10" t="s">
        <v>226</v>
      </c>
      <c r="C142" s="35">
        <v>1353.1962006781991</v>
      </c>
      <c r="D142" s="36">
        <v>0</v>
      </c>
      <c r="E142" s="82">
        <v>1353.1962006781991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9"/>
        <v>1353.1962006781991</v>
      </c>
      <c r="O142" s="33">
        <v>0</v>
      </c>
    </row>
    <row r="143" spans="1:15" ht="14.25" customHeight="1" x14ac:dyDescent="0.3">
      <c r="A143" s="9" t="s">
        <v>323</v>
      </c>
      <c r="B143" s="10" t="s">
        <v>228</v>
      </c>
      <c r="C143" s="35">
        <v>833.64334235954607</v>
      </c>
      <c r="D143" s="36">
        <v>0</v>
      </c>
      <c r="E143" s="82">
        <v>833.64334235954607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9"/>
        <v>833.64334235954607</v>
      </c>
      <c r="O143" s="33">
        <v>0</v>
      </c>
    </row>
    <row r="144" spans="1:15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>
        <v>0</v>
      </c>
    </row>
    <row r="145" spans="1:15" x14ac:dyDescent="0.3">
      <c r="A145" s="11"/>
      <c r="B145" s="12" t="s">
        <v>229</v>
      </c>
      <c r="C145" s="45">
        <f t="shared" ref="C145:M145" si="10">SUM(C12:C144)</f>
        <v>1657513.6365330426</v>
      </c>
      <c r="D145" s="45">
        <f t="shared" si="10"/>
        <v>100057.02384616311</v>
      </c>
      <c r="E145" s="83">
        <f t="shared" si="10"/>
        <v>824654.67399552243</v>
      </c>
      <c r="F145" s="45">
        <f t="shared" si="10"/>
        <v>729660.48910260748</v>
      </c>
      <c r="G145" s="45">
        <f t="shared" si="10"/>
        <v>170430.18223555404</v>
      </c>
      <c r="H145" s="45">
        <f t="shared" si="10"/>
        <v>102344.08293439922</v>
      </c>
      <c r="I145" s="83">
        <f t="shared" si="10"/>
        <v>30863.931477460632</v>
      </c>
      <c r="J145" s="45">
        <f t="shared" si="10"/>
        <v>37222.167823694188</v>
      </c>
      <c r="K145" s="45">
        <f t="shared" si="10"/>
        <v>562.7732507302137</v>
      </c>
      <c r="L145" s="45">
        <f t="shared" si="10"/>
        <v>60883.47799427955</v>
      </c>
      <c r="M145" s="45">
        <f t="shared" si="10"/>
        <v>118.84056183409402</v>
      </c>
      <c r="N145" s="45">
        <f t="shared" ref="N145" si="11">+C145+G145+K145+L145+M145</f>
        <v>1889508.9105754406</v>
      </c>
      <c r="O145" s="33">
        <v>0</v>
      </c>
    </row>
    <row r="146" spans="1:15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>
        <v>0</v>
      </c>
    </row>
    <row r="147" spans="1:15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33.990299999999998</v>
      </c>
      <c r="M147" s="35">
        <v>0</v>
      </c>
      <c r="N147" s="38">
        <f t="shared" ref="N147:N153" si="12">+C147+G147+K147+L147+M147</f>
        <v>33.990299999999998</v>
      </c>
      <c r="O147" s="33">
        <v>0</v>
      </c>
    </row>
    <row r="148" spans="1:15" x14ac:dyDescent="0.3">
      <c r="A148" s="9" t="s">
        <v>232</v>
      </c>
      <c r="B148" s="15" t="s">
        <v>287</v>
      </c>
      <c r="C148" s="35">
        <v>8.4345331955774654</v>
      </c>
      <c r="D148" s="40">
        <v>8.4345331955774654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2"/>
        <v>8.4345331955774654</v>
      </c>
      <c r="O148" s="33">
        <v>0</v>
      </c>
    </row>
    <row r="149" spans="1:15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5508.5183260896392</v>
      </c>
      <c r="L149" s="35">
        <v>0</v>
      </c>
      <c r="M149" s="35">
        <v>0</v>
      </c>
      <c r="N149" s="38">
        <f t="shared" si="12"/>
        <v>5508.5183260896392</v>
      </c>
      <c r="O149" s="33">
        <v>0</v>
      </c>
    </row>
    <row r="150" spans="1:15" x14ac:dyDescent="0.3">
      <c r="A150" s="9" t="s">
        <v>324</v>
      </c>
      <c r="B150" s="16" t="s">
        <v>159</v>
      </c>
      <c r="C150" s="35">
        <v>2955.1712534085636</v>
      </c>
      <c r="D150" s="40">
        <v>2955.1712534085636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2028.9019216684283</v>
      </c>
      <c r="L150" s="35">
        <v>0</v>
      </c>
      <c r="M150" s="35">
        <v>0</v>
      </c>
      <c r="N150" s="38">
        <f t="shared" si="12"/>
        <v>4984.0731750769919</v>
      </c>
      <c r="O150" s="33">
        <v>0</v>
      </c>
    </row>
    <row r="151" spans="1:15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2"/>
        <v>0</v>
      </c>
      <c r="O151" s="33">
        <v>0</v>
      </c>
    </row>
    <row r="152" spans="1:15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6441.5971969653892</v>
      </c>
      <c r="L152" s="35">
        <v>0</v>
      </c>
      <c r="M152" s="35">
        <v>0</v>
      </c>
      <c r="N152" s="38">
        <f t="shared" si="12"/>
        <v>6441.5971969653892</v>
      </c>
      <c r="O152" s="33">
        <v>0</v>
      </c>
    </row>
    <row r="153" spans="1:15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9506.8518717553725</v>
      </c>
      <c r="M153" s="35">
        <v>0</v>
      </c>
      <c r="N153" s="38">
        <f t="shared" si="12"/>
        <v>9506.8518717553725</v>
      </c>
      <c r="O153" s="33">
        <v>0</v>
      </c>
    </row>
    <row r="154" spans="1:15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>
        <v>0</v>
      </c>
    </row>
    <row r="155" spans="1:15" x14ac:dyDescent="0.3">
      <c r="A155" s="11"/>
      <c r="B155" s="12" t="s">
        <v>236</v>
      </c>
      <c r="C155" s="46">
        <f>SUM(C147:C154)</f>
        <v>2963.605786604141</v>
      </c>
      <c r="D155" s="46">
        <f t="shared" ref="D155:K155" si="13">SUM(D147:D154)</f>
        <v>2963.605786604141</v>
      </c>
      <c r="E155" s="46">
        <f t="shared" si="13"/>
        <v>0</v>
      </c>
      <c r="F155" s="46">
        <f t="shared" ref="F155" si="14">SUM(F147:F154)</f>
        <v>0</v>
      </c>
      <c r="G155" s="46">
        <f t="shared" si="13"/>
        <v>0</v>
      </c>
      <c r="H155" s="46">
        <f t="shared" ref="H155:I155" si="15">SUM(H147:H154)</f>
        <v>0</v>
      </c>
      <c r="I155" s="46">
        <f t="shared" si="15"/>
        <v>0</v>
      </c>
      <c r="J155" s="46">
        <f t="shared" ref="J155" si="16">SUM(J147:J154)</f>
        <v>0</v>
      </c>
      <c r="K155" s="46">
        <f t="shared" si="13"/>
        <v>13979.017444723457</v>
      </c>
      <c r="L155" s="46">
        <f>SUM(L147:L154)</f>
        <v>9540.842171755372</v>
      </c>
      <c r="M155" s="46">
        <f t="shared" ref="M155:N155" si="17">SUM(M147:M154)</f>
        <v>0</v>
      </c>
      <c r="N155" s="46">
        <f t="shared" si="17"/>
        <v>26483.46540308297</v>
      </c>
      <c r="O155" s="33">
        <v>0</v>
      </c>
    </row>
    <row r="156" spans="1:15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>
        <v>0</v>
      </c>
    </row>
    <row r="157" spans="1:15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282.87002691726815</v>
      </c>
      <c r="N157" s="38">
        <f t="shared" ref="N157:N166" si="18">+C157+G157+K157+L157+M157</f>
        <v>282.87002691726815</v>
      </c>
      <c r="O157" s="33">
        <v>0</v>
      </c>
    </row>
    <row r="158" spans="1:15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si="18"/>
        <v>0</v>
      </c>
      <c r="O158" s="33">
        <v>0</v>
      </c>
    </row>
    <row r="159" spans="1:15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159.47649266000002</v>
      </c>
      <c r="L159" s="35">
        <v>0</v>
      </c>
      <c r="M159" s="35">
        <v>0</v>
      </c>
      <c r="N159" s="38">
        <f t="shared" si="18"/>
        <v>159.47649266000002</v>
      </c>
      <c r="O159" s="33">
        <v>0</v>
      </c>
    </row>
    <row r="160" spans="1:15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187.82976347510586</v>
      </c>
      <c r="N160" s="38">
        <f t="shared" si="18"/>
        <v>187.82976347510586</v>
      </c>
      <c r="O160" s="33">
        <v>0</v>
      </c>
    </row>
    <row r="161" spans="1:15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118317.91978582824</v>
      </c>
      <c r="L161" s="35">
        <v>0</v>
      </c>
      <c r="M161" s="35">
        <v>0</v>
      </c>
      <c r="N161" s="38">
        <f t="shared" si="18"/>
        <v>118317.91978582824</v>
      </c>
      <c r="O161" s="33">
        <v>0</v>
      </c>
    </row>
    <row r="162" spans="1:15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137276.0486144865</v>
      </c>
      <c r="L162" s="35">
        <v>0</v>
      </c>
      <c r="M162" s="35">
        <v>0</v>
      </c>
      <c r="N162" s="38">
        <f t="shared" si="18"/>
        <v>137276.0486144865</v>
      </c>
      <c r="O162" s="33">
        <v>0</v>
      </c>
    </row>
    <row r="163" spans="1:15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2244.1849667855849</v>
      </c>
      <c r="L163" s="35">
        <v>0</v>
      </c>
      <c r="M163" s="35">
        <v>0</v>
      </c>
      <c r="N163" s="38">
        <f t="shared" si="18"/>
        <v>2244.1849667855849</v>
      </c>
      <c r="O163" s="33">
        <v>0</v>
      </c>
    </row>
    <row r="164" spans="1:15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305230.60522934457</v>
      </c>
      <c r="L164" s="35">
        <v>0</v>
      </c>
      <c r="M164" s="35">
        <v>2888.520324216202</v>
      </c>
      <c r="N164" s="38">
        <f t="shared" si="18"/>
        <v>308119.12555356079</v>
      </c>
      <c r="O164" s="33">
        <v>0</v>
      </c>
    </row>
    <row r="165" spans="1:15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244378.14242607431</v>
      </c>
      <c r="L165" s="35">
        <v>0</v>
      </c>
      <c r="M165" s="35">
        <v>9941.1423504846007</v>
      </c>
      <c r="N165" s="38">
        <f t="shared" si="18"/>
        <v>254319.2847765589</v>
      </c>
      <c r="O165" s="33">
        <v>0</v>
      </c>
    </row>
    <row r="166" spans="1:15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12094.736811341776</v>
      </c>
      <c r="N166" s="38">
        <f t="shared" si="18"/>
        <v>12094.736811341776</v>
      </c>
      <c r="O166" s="33">
        <v>0</v>
      </c>
    </row>
    <row r="167" spans="1:15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>
        <v>0</v>
      </c>
    </row>
    <row r="168" spans="1:15" x14ac:dyDescent="0.3">
      <c r="A168" s="19"/>
      <c r="B168" s="12" t="s">
        <v>245</v>
      </c>
      <c r="C168" s="45">
        <f>SUM(C157:C167)</f>
        <v>0</v>
      </c>
      <c r="D168" s="45">
        <f t="shared" ref="D168:N168" si="19">SUM(D157:D167)</f>
        <v>0</v>
      </c>
      <c r="E168" s="45">
        <f t="shared" si="19"/>
        <v>0</v>
      </c>
      <c r="F168" s="45">
        <f t="shared" ref="F168" si="20">SUM(F157:F167)</f>
        <v>0</v>
      </c>
      <c r="G168" s="45">
        <f t="shared" si="19"/>
        <v>0</v>
      </c>
      <c r="H168" s="45">
        <f t="shared" ref="H168:I168" si="21">SUM(H157:H167)</f>
        <v>0</v>
      </c>
      <c r="I168" s="45">
        <f t="shared" si="21"/>
        <v>0</v>
      </c>
      <c r="J168" s="45">
        <f t="shared" ref="J168" si="22">SUM(J157:J167)</f>
        <v>0</v>
      </c>
      <c r="K168" s="45">
        <f t="shared" si="19"/>
        <v>807606.37751517911</v>
      </c>
      <c r="L168" s="45">
        <f t="shared" si="19"/>
        <v>0</v>
      </c>
      <c r="M168" s="45">
        <f t="shared" si="19"/>
        <v>25395.09927643495</v>
      </c>
      <c r="N168" s="45">
        <f t="shared" si="19"/>
        <v>833001.4767916142</v>
      </c>
      <c r="O168" s="33">
        <v>0</v>
      </c>
    </row>
    <row r="169" spans="1:15" x14ac:dyDescent="0.3">
      <c r="A169" s="19" t="s">
        <v>339</v>
      </c>
      <c r="B169" s="20" t="s">
        <v>274</v>
      </c>
      <c r="C169" s="45">
        <f>+C155+C168+C145</f>
        <v>1660477.2423196468</v>
      </c>
      <c r="D169" s="45">
        <f t="shared" ref="D169:N169" si="23">+D155+D168+D145</f>
        <v>103020.62963276725</v>
      </c>
      <c r="E169" s="45">
        <f t="shared" si="23"/>
        <v>824654.67399552243</v>
      </c>
      <c r="F169" s="45">
        <f t="shared" ref="F169" si="24">+F155+F168+F145</f>
        <v>729660.48910260748</v>
      </c>
      <c r="G169" s="45">
        <f t="shared" si="23"/>
        <v>170430.18223555404</v>
      </c>
      <c r="H169" s="45">
        <f t="shared" ref="H169:I169" si="25">+H155+H168+H145</f>
        <v>102344.08293439922</v>
      </c>
      <c r="I169" s="45">
        <f t="shared" si="25"/>
        <v>30863.931477460632</v>
      </c>
      <c r="J169" s="45">
        <f t="shared" ref="J169" si="26">+J155+J168+J145</f>
        <v>37222.167823694188</v>
      </c>
      <c r="K169" s="45">
        <f t="shared" si="23"/>
        <v>822148.16821063275</v>
      </c>
      <c r="L169" s="45">
        <f t="shared" si="23"/>
        <v>70424.320166034915</v>
      </c>
      <c r="M169" s="45">
        <f t="shared" si="23"/>
        <v>25513.939838269045</v>
      </c>
      <c r="N169" s="45">
        <f t="shared" si="23"/>
        <v>2748993.8527701376</v>
      </c>
      <c r="O169" s="33">
        <v>0</v>
      </c>
    </row>
    <row r="170" spans="1:15" x14ac:dyDescent="0.3">
      <c r="A170" t="s">
        <v>276</v>
      </c>
    </row>
    <row r="171" spans="1:15" x14ac:dyDescent="0.3">
      <c r="A171" s="28"/>
      <c r="N171" s="106"/>
    </row>
    <row r="172" spans="1:15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6:E167">
    <cfRule type="cellIs" dxfId="37" priority="11" stopIfTrue="1" operator="lessThan">
      <formula>0</formula>
    </cfRule>
  </conditionalFormatting>
  <conditionalFormatting sqref="E146:E154">
    <cfRule type="cellIs" dxfId="36" priority="12" stopIfTrue="1" operator="lessThan">
      <formula>0</formula>
    </cfRule>
  </conditionalFormatting>
  <conditionalFormatting sqref="F156:F167">
    <cfRule type="cellIs" dxfId="35" priority="9" stopIfTrue="1" operator="lessThan">
      <formula>0</formula>
    </cfRule>
  </conditionalFormatting>
  <conditionalFormatting sqref="F146:F154">
    <cfRule type="cellIs" dxfId="34" priority="10" stopIfTrue="1" operator="lessThan">
      <formula>0</formula>
    </cfRule>
  </conditionalFormatting>
  <conditionalFormatting sqref="I156:I167">
    <cfRule type="cellIs" dxfId="33" priority="3" stopIfTrue="1" operator="lessThan">
      <formula>0</formula>
    </cfRule>
  </conditionalFormatting>
  <conditionalFormatting sqref="I146:I154">
    <cfRule type="cellIs" dxfId="32" priority="4" stopIfTrue="1" operator="lessThan">
      <formula>0</formula>
    </cfRule>
  </conditionalFormatting>
  <conditionalFormatting sqref="J156:J167">
    <cfRule type="cellIs" dxfId="31" priority="1" stopIfTrue="1" operator="lessThan">
      <formula>0</formula>
    </cfRule>
  </conditionalFormatting>
  <conditionalFormatting sqref="J146:J154">
    <cfRule type="cellIs" dxfId="30" priority="2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2:O709"/>
  <sheetViews>
    <sheetView showGridLines="0" zoomScale="70" zoomScaleNormal="70" workbookViewId="0">
      <pane xSplit="2" ySplit="10" topLeftCell="C41" activePane="bottomRight" state="frozen"/>
      <selection pane="topRight" activeCell="C1" sqref="C1"/>
      <selection pane="bottomLeft" activeCell="A11" sqref="A11"/>
      <selection pane="bottomRight" activeCell="B5" sqref="B5:N5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6" max="16" width="12.6640625" bestFit="1" customWidth="1"/>
  </cols>
  <sheetData>
    <row r="2" spans="1:15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 ht="18" x14ac:dyDescent="0.35">
      <c r="B3" s="109" t="s">
        <v>260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5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5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5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3">
      <c r="A7" s="28" t="s">
        <v>259</v>
      </c>
      <c r="E7" s="27"/>
      <c r="F7" s="27"/>
    </row>
    <row r="8" spans="1:15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3">
      <c r="A11" s="9" t="s">
        <v>20</v>
      </c>
      <c r="B11" s="10" t="s">
        <v>21</v>
      </c>
      <c r="C11" s="35">
        <v>0</v>
      </c>
      <c r="D11" s="36">
        <v>0</v>
      </c>
      <c r="E11" s="37">
        <v>0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0</v>
      </c>
      <c r="N11" s="38">
        <f t="shared" ref="N11:N35" si="0">+C11+G11+K11+L11+M11</f>
        <v>0</v>
      </c>
      <c r="O11" s="33">
        <v>0</v>
      </c>
    </row>
    <row r="12" spans="1:15" x14ac:dyDescent="0.3">
      <c r="A12" s="9" t="s">
        <v>22</v>
      </c>
      <c r="B12" s="10" t="s">
        <v>23</v>
      </c>
      <c r="C12" s="35">
        <v>0</v>
      </c>
      <c r="D12" s="36">
        <v>0</v>
      </c>
      <c r="E12" s="37">
        <v>0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</v>
      </c>
      <c r="M12" s="35">
        <v>0</v>
      </c>
      <c r="N12" s="38">
        <f t="shared" si="0"/>
        <v>0</v>
      </c>
      <c r="O12" s="33">
        <v>0</v>
      </c>
    </row>
    <row r="13" spans="1:15" x14ac:dyDescent="0.3">
      <c r="A13" s="9" t="s">
        <v>24</v>
      </c>
      <c r="B13" s="10" t="s">
        <v>25</v>
      </c>
      <c r="C13" s="35">
        <v>0</v>
      </c>
      <c r="D13" s="36">
        <v>0</v>
      </c>
      <c r="E13" s="37">
        <v>0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0</v>
      </c>
      <c r="N13" s="38">
        <f t="shared" si="0"/>
        <v>0</v>
      </c>
      <c r="O13" s="33">
        <v>0</v>
      </c>
    </row>
    <row r="14" spans="1:15" x14ac:dyDescent="0.3">
      <c r="A14" s="9" t="s">
        <v>26</v>
      </c>
      <c r="B14" s="10" t="s">
        <v>27</v>
      </c>
      <c r="C14" s="35">
        <v>52.70837787181685</v>
      </c>
      <c r="D14" s="36">
        <v>0</v>
      </c>
      <c r="E14" s="37">
        <v>52.70837787181685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68.106513656296244</v>
      </c>
      <c r="M14" s="35">
        <v>0</v>
      </c>
      <c r="N14" s="38">
        <f t="shared" si="0"/>
        <v>120.81489152811309</v>
      </c>
      <c r="O14" s="33">
        <v>0</v>
      </c>
    </row>
    <row r="15" spans="1:15" x14ac:dyDescent="0.3">
      <c r="A15" s="9" t="s">
        <v>28</v>
      </c>
      <c r="B15" s="10" t="s">
        <v>30</v>
      </c>
      <c r="C15" s="35">
        <v>0</v>
      </c>
      <c r="D15" s="36">
        <v>0</v>
      </c>
      <c r="E15" s="37">
        <v>0</v>
      </c>
      <c r="F15" s="36">
        <v>0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2.2648481569208747</v>
      </c>
      <c r="M15" s="35">
        <v>0</v>
      </c>
      <c r="N15" s="38">
        <f t="shared" si="0"/>
        <v>2.2648481569208747</v>
      </c>
      <c r="O15" s="33">
        <v>0</v>
      </c>
    </row>
    <row r="16" spans="1:15" x14ac:dyDescent="0.3">
      <c r="A16" s="9" t="s">
        <v>29</v>
      </c>
      <c r="B16" s="10" t="s">
        <v>32</v>
      </c>
      <c r="C16" s="35">
        <v>63.8165757465881</v>
      </c>
      <c r="D16" s="36">
        <v>0</v>
      </c>
      <c r="E16" s="37">
        <v>63.8165757465881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0</v>
      </c>
      <c r="N16" s="38">
        <f t="shared" si="0"/>
        <v>63.8165757465881</v>
      </c>
      <c r="O16" s="33">
        <v>0</v>
      </c>
    </row>
    <row r="17" spans="1:15" x14ac:dyDescent="0.3">
      <c r="A17" s="9" t="s">
        <v>31</v>
      </c>
      <c r="B17" s="10" t="s">
        <v>34</v>
      </c>
      <c r="C17" s="35">
        <v>0</v>
      </c>
      <c r="D17" s="36">
        <v>0</v>
      </c>
      <c r="E17" s="37">
        <v>0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0</v>
      </c>
      <c r="N17" s="38">
        <f t="shared" si="0"/>
        <v>0</v>
      </c>
      <c r="O17" s="33">
        <v>0</v>
      </c>
    </row>
    <row r="18" spans="1:15" x14ac:dyDescent="0.3">
      <c r="A18" s="9" t="s">
        <v>33</v>
      </c>
      <c r="B18" s="10" t="s">
        <v>36</v>
      </c>
      <c r="C18" s="35">
        <v>0</v>
      </c>
      <c r="D18" s="36">
        <v>0</v>
      </c>
      <c r="E18" s="37">
        <v>0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0</v>
      </c>
      <c r="N18" s="38">
        <f t="shared" si="0"/>
        <v>0</v>
      </c>
      <c r="O18" s="33">
        <v>0</v>
      </c>
    </row>
    <row r="19" spans="1:15" x14ac:dyDescent="0.3">
      <c r="A19" s="9" t="s">
        <v>35</v>
      </c>
      <c r="B19" s="10" t="s">
        <v>277</v>
      </c>
      <c r="C19" s="35">
        <v>0</v>
      </c>
      <c r="D19" s="36">
        <v>0</v>
      </c>
      <c r="E19" s="37">
        <v>0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0</v>
      </c>
      <c r="N19" s="38">
        <f t="shared" si="0"/>
        <v>0</v>
      </c>
      <c r="O19" s="33">
        <v>0</v>
      </c>
    </row>
    <row r="20" spans="1:15" x14ac:dyDescent="0.3">
      <c r="A20" s="9" t="s">
        <v>37</v>
      </c>
      <c r="B20" s="10" t="s">
        <v>278</v>
      </c>
      <c r="C20" s="35">
        <v>0</v>
      </c>
      <c r="D20" s="36">
        <v>0</v>
      </c>
      <c r="E20" s="37">
        <v>0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0</v>
      </c>
      <c r="M20" s="35">
        <v>0</v>
      </c>
      <c r="N20" s="38">
        <f t="shared" si="0"/>
        <v>0</v>
      </c>
      <c r="O20" s="33">
        <v>0</v>
      </c>
    </row>
    <row r="21" spans="1:15" x14ac:dyDescent="0.3">
      <c r="A21" s="9" t="s">
        <v>38</v>
      </c>
      <c r="B21" s="10" t="s">
        <v>39</v>
      </c>
      <c r="C21" s="35">
        <v>0</v>
      </c>
      <c r="D21" s="36">
        <v>0</v>
      </c>
      <c r="E21" s="37">
        <v>0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0</v>
      </c>
      <c r="M21" s="35">
        <v>0</v>
      </c>
      <c r="N21" s="38">
        <f t="shared" si="0"/>
        <v>0</v>
      </c>
      <c r="O21" s="33">
        <v>0</v>
      </c>
    </row>
    <row r="22" spans="1:15" x14ac:dyDescent="0.3">
      <c r="A22" s="9" t="s">
        <v>40</v>
      </c>
      <c r="B22" s="10" t="s">
        <v>41</v>
      </c>
      <c r="C22" s="35">
        <v>322.74030860945487</v>
      </c>
      <c r="D22" s="36">
        <v>0</v>
      </c>
      <c r="E22" s="37">
        <v>275.53544063736592</v>
      </c>
      <c r="F22" s="36">
        <v>47.204867972088941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0</v>
      </c>
      <c r="N22" s="38">
        <f t="shared" si="0"/>
        <v>322.74030860945487</v>
      </c>
      <c r="O22" s="33">
        <v>0</v>
      </c>
    </row>
    <row r="23" spans="1:15" x14ac:dyDescent="0.3">
      <c r="A23" s="9" t="s">
        <v>42</v>
      </c>
      <c r="B23" s="10" t="s">
        <v>43</v>
      </c>
      <c r="C23" s="35">
        <v>392.84748087337954</v>
      </c>
      <c r="D23" s="36">
        <v>0</v>
      </c>
      <c r="E23" s="37">
        <v>303.58008449641875</v>
      </c>
      <c r="F23" s="36">
        <v>89.267396376960789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152.66536703784311</v>
      </c>
      <c r="M23" s="35">
        <v>0</v>
      </c>
      <c r="N23" s="38">
        <f t="shared" si="0"/>
        <v>545.51284791122271</v>
      </c>
      <c r="O23" s="33">
        <v>0</v>
      </c>
    </row>
    <row r="24" spans="1:15" x14ac:dyDescent="0.3">
      <c r="A24" s="9" t="s">
        <v>44</v>
      </c>
      <c r="B24" s="10" t="s">
        <v>45</v>
      </c>
      <c r="C24" s="35">
        <v>17.992113303477566</v>
      </c>
      <c r="D24" s="36">
        <v>0</v>
      </c>
      <c r="E24" s="37">
        <v>9.0175361447807845</v>
      </c>
      <c r="F24" s="36">
        <v>8.9745771586967837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0</v>
      </c>
      <c r="N24" s="38">
        <f t="shared" si="0"/>
        <v>17.992113303477566</v>
      </c>
      <c r="O24" s="33">
        <v>0</v>
      </c>
    </row>
    <row r="25" spans="1:15" x14ac:dyDescent="0.3">
      <c r="A25" s="9" t="s">
        <v>46</v>
      </c>
      <c r="B25" s="10" t="s">
        <v>47</v>
      </c>
      <c r="C25" s="35">
        <v>0</v>
      </c>
      <c r="D25" s="36">
        <v>0</v>
      </c>
      <c r="E25" s="37">
        <v>0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0</v>
      </c>
      <c r="N25" s="38">
        <f t="shared" si="0"/>
        <v>0</v>
      </c>
      <c r="O25" s="33">
        <v>0</v>
      </c>
    </row>
    <row r="26" spans="1:15" x14ac:dyDescent="0.3">
      <c r="A26" s="9" t="s">
        <v>48</v>
      </c>
      <c r="B26" s="10" t="s">
        <v>49</v>
      </c>
      <c r="C26" s="35">
        <v>0</v>
      </c>
      <c r="D26" s="36">
        <v>0</v>
      </c>
      <c r="E26" s="37">
        <v>0</v>
      </c>
      <c r="F26" s="36">
        <v>0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0</v>
      </c>
      <c r="M26" s="35">
        <v>0</v>
      </c>
      <c r="N26" s="38">
        <f t="shared" si="0"/>
        <v>0</v>
      </c>
      <c r="O26" s="33">
        <v>0</v>
      </c>
    </row>
    <row r="27" spans="1:15" x14ac:dyDescent="0.3">
      <c r="A27" s="9" t="s">
        <v>50</v>
      </c>
      <c r="B27" s="10" t="s">
        <v>51</v>
      </c>
      <c r="C27" s="35">
        <v>817.78126682873335</v>
      </c>
      <c r="D27" s="36">
        <v>0</v>
      </c>
      <c r="E27" s="37">
        <v>817.78126682873335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96.471689630733209</v>
      </c>
      <c r="M27" s="35">
        <v>0</v>
      </c>
      <c r="N27" s="38">
        <f t="shared" si="0"/>
        <v>914.25295645946653</v>
      </c>
      <c r="O27" s="33">
        <v>0</v>
      </c>
    </row>
    <row r="28" spans="1:15" x14ac:dyDescent="0.3">
      <c r="A28" s="9" t="s">
        <v>52</v>
      </c>
      <c r="B28" s="10" t="s">
        <v>53</v>
      </c>
      <c r="C28" s="35">
        <v>395.3727622078174</v>
      </c>
      <c r="D28" s="36">
        <v>0</v>
      </c>
      <c r="E28" s="37">
        <v>395.3727622078174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0</v>
      </c>
      <c r="N28" s="38">
        <f t="shared" si="0"/>
        <v>395.3727622078174</v>
      </c>
      <c r="O28" s="33">
        <v>0</v>
      </c>
    </row>
    <row r="29" spans="1:15" x14ac:dyDescent="0.3">
      <c r="A29" s="9" t="s">
        <v>54</v>
      </c>
      <c r="B29" s="10" t="s">
        <v>55</v>
      </c>
      <c r="C29" s="35">
        <v>142.30170862512458</v>
      </c>
      <c r="D29" s="36">
        <v>0</v>
      </c>
      <c r="E29" s="37">
        <v>142.30170862512458</v>
      </c>
      <c r="F29" s="36">
        <v>0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75.026513253312615</v>
      </c>
      <c r="M29" s="35">
        <v>0</v>
      </c>
      <c r="N29" s="38">
        <f t="shared" si="0"/>
        <v>217.3282218784372</v>
      </c>
      <c r="O29" s="33">
        <v>0</v>
      </c>
    </row>
    <row r="30" spans="1:15" x14ac:dyDescent="0.3">
      <c r="A30" s="9" t="s">
        <v>56</v>
      </c>
      <c r="B30" s="10" t="s">
        <v>57</v>
      </c>
      <c r="C30" s="35">
        <v>25.43727371446921</v>
      </c>
      <c r="D30" s="36">
        <v>0</v>
      </c>
      <c r="E30" s="37">
        <v>25.43727371446921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0</v>
      </c>
      <c r="N30" s="38">
        <f t="shared" si="0"/>
        <v>25.43727371446921</v>
      </c>
      <c r="O30" s="33">
        <v>0</v>
      </c>
    </row>
    <row r="31" spans="1:15" x14ac:dyDescent="0.3">
      <c r="A31" s="9" t="s">
        <v>58</v>
      </c>
      <c r="B31" s="10" t="s">
        <v>59</v>
      </c>
      <c r="C31" s="35">
        <v>534.77715711002134</v>
      </c>
      <c r="D31" s="36">
        <v>0</v>
      </c>
      <c r="E31" s="37">
        <v>360.1624743175534</v>
      </c>
      <c r="F31" s="36">
        <v>174.61468279246799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0</v>
      </c>
      <c r="N31" s="38">
        <f t="shared" si="0"/>
        <v>534.77715711002134</v>
      </c>
      <c r="O31" s="33">
        <v>0</v>
      </c>
    </row>
    <row r="32" spans="1:15" x14ac:dyDescent="0.3">
      <c r="A32" s="9" t="s">
        <v>60</v>
      </c>
      <c r="B32" s="10" t="s">
        <v>61</v>
      </c>
      <c r="C32" s="35">
        <v>0</v>
      </c>
      <c r="D32" s="36">
        <v>0</v>
      </c>
      <c r="E32" s="37">
        <v>0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0</v>
      </c>
      <c r="N32" s="38">
        <f t="shared" si="0"/>
        <v>0</v>
      </c>
      <c r="O32" s="33">
        <v>0</v>
      </c>
    </row>
    <row r="33" spans="1:15" x14ac:dyDescent="0.3">
      <c r="A33" s="9" t="s">
        <v>62</v>
      </c>
      <c r="B33" s="10" t="s">
        <v>63</v>
      </c>
      <c r="C33" s="35">
        <v>86.834353036374779</v>
      </c>
      <c r="D33" s="36">
        <v>0</v>
      </c>
      <c r="E33" s="37">
        <v>86.834353036374779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16.226284780478931</v>
      </c>
      <c r="M33" s="35">
        <v>0</v>
      </c>
      <c r="N33" s="38">
        <f t="shared" si="0"/>
        <v>103.06063781685371</v>
      </c>
      <c r="O33" s="33">
        <v>0</v>
      </c>
    </row>
    <row r="34" spans="1:15" x14ac:dyDescent="0.3">
      <c r="A34" s="9" t="s">
        <v>64</v>
      </c>
      <c r="B34" s="10" t="s">
        <v>65</v>
      </c>
      <c r="C34" s="35">
        <v>0</v>
      </c>
      <c r="D34" s="36">
        <v>0</v>
      </c>
      <c r="E34" s="37">
        <v>0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0</v>
      </c>
      <c r="N34" s="38">
        <f t="shared" si="0"/>
        <v>0</v>
      </c>
      <c r="O34" s="33">
        <v>0</v>
      </c>
    </row>
    <row r="35" spans="1:15" x14ac:dyDescent="0.3">
      <c r="A35" s="9" t="s">
        <v>66</v>
      </c>
      <c r="B35" s="10" t="s">
        <v>67</v>
      </c>
      <c r="C35" s="35">
        <v>36.920504980775029</v>
      </c>
      <c r="D35" s="36">
        <v>0</v>
      </c>
      <c r="E35" s="37">
        <v>36.920504980775029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37.808339658884606</v>
      </c>
      <c r="M35" s="35">
        <v>0</v>
      </c>
      <c r="N35" s="38">
        <f t="shared" si="0"/>
        <v>74.728844639659627</v>
      </c>
      <c r="O35" s="33">
        <v>0</v>
      </c>
    </row>
    <row r="36" spans="1:15" ht="28.8" x14ac:dyDescent="0.3">
      <c r="A36" s="9" t="s">
        <v>68</v>
      </c>
      <c r="B36" s="10" t="s">
        <v>69</v>
      </c>
      <c r="C36" s="35">
        <v>0</v>
      </c>
      <c r="D36" s="36">
        <v>0</v>
      </c>
      <c r="E36" s="37">
        <v>0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ref="N36:N42" si="1">+C36+G36+K36+L36+M36</f>
        <v>0</v>
      </c>
      <c r="O36" s="33">
        <v>0</v>
      </c>
    </row>
    <row r="37" spans="1:15" x14ac:dyDescent="0.3">
      <c r="A37" s="9" t="s">
        <v>70</v>
      </c>
      <c r="B37" s="10" t="s">
        <v>71</v>
      </c>
      <c r="C37" s="35">
        <v>104.19436623478985</v>
      </c>
      <c r="D37" s="36">
        <v>0</v>
      </c>
      <c r="E37" s="37">
        <v>104.19436623478985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9.8553624672351425</v>
      </c>
      <c r="M37" s="35">
        <v>0</v>
      </c>
      <c r="N37" s="38">
        <f t="shared" si="1"/>
        <v>114.04972870202499</v>
      </c>
      <c r="O37" s="33">
        <v>0</v>
      </c>
    </row>
    <row r="38" spans="1:15" x14ac:dyDescent="0.3">
      <c r="A38" s="9" t="s">
        <v>72</v>
      </c>
      <c r="B38" s="10" t="s">
        <v>73</v>
      </c>
      <c r="C38" s="35">
        <v>4.2281683258071183</v>
      </c>
      <c r="D38" s="36">
        <v>0</v>
      </c>
      <c r="E38" s="37">
        <v>4.2281683258071183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1"/>
        <v>4.2281683258071183</v>
      </c>
      <c r="O38" s="33">
        <v>0</v>
      </c>
    </row>
    <row r="39" spans="1:15" x14ac:dyDescent="0.3">
      <c r="A39" s="9" t="s">
        <v>74</v>
      </c>
      <c r="B39" s="10" t="s">
        <v>75</v>
      </c>
      <c r="C39" s="35">
        <v>130.49514330172565</v>
      </c>
      <c r="D39" s="36">
        <v>0</v>
      </c>
      <c r="E39" s="37">
        <v>130.49514330172565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0</v>
      </c>
      <c r="N39" s="38">
        <f t="shared" si="1"/>
        <v>130.49514330172565</v>
      </c>
      <c r="O39" s="33">
        <v>0</v>
      </c>
    </row>
    <row r="40" spans="1:15" x14ac:dyDescent="0.3">
      <c r="A40" s="9" t="s">
        <v>76</v>
      </c>
      <c r="B40" s="10" t="s">
        <v>77</v>
      </c>
      <c r="C40" s="35">
        <v>44.238885420521356</v>
      </c>
      <c r="D40" s="36">
        <v>0</v>
      </c>
      <c r="E40" s="37">
        <v>43.030434860080632</v>
      </c>
      <c r="F40" s="36">
        <v>1.2084505604407219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508.69397121028737</v>
      </c>
      <c r="M40" s="35">
        <v>0</v>
      </c>
      <c r="N40" s="38">
        <f t="shared" si="1"/>
        <v>552.93285663080871</v>
      </c>
      <c r="O40" s="33">
        <v>0</v>
      </c>
    </row>
    <row r="41" spans="1:15" x14ac:dyDescent="0.3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0</v>
      </c>
      <c r="M41" s="35">
        <v>0</v>
      </c>
      <c r="N41" s="38">
        <f t="shared" si="1"/>
        <v>0</v>
      </c>
      <c r="O41" s="33">
        <v>0</v>
      </c>
    </row>
    <row r="42" spans="1:15" x14ac:dyDescent="0.3">
      <c r="A42" s="9" t="s">
        <v>80</v>
      </c>
      <c r="B42" s="10" t="s">
        <v>81</v>
      </c>
      <c r="C42" s="35">
        <v>19.003841498644</v>
      </c>
      <c r="D42" s="36">
        <v>0</v>
      </c>
      <c r="E42" s="37">
        <v>0</v>
      </c>
      <c r="F42" s="36">
        <v>19.003841498644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1"/>
        <v>19.003841498644</v>
      </c>
      <c r="O42" s="33">
        <v>0</v>
      </c>
    </row>
    <row r="43" spans="1:15" ht="43.2" x14ac:dyDescent="0.3">
      <c r="A43" s="9" t="s">
        <v>347</v>
      </c>
      <c r="B43" s="10" t="s">
        <v>348</v>
      </c>
      <c r="C43" s="35">
        <v>898.78060128913137</v>
      </c>
      <c r="D43" s="36">
        <v>0</v>
      </c>
      <c r="E43" s="37">
        <v>638.84554480595557</v>
      </c>
      <c r="F43" s="36">
        <v>259.9350564831758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154.6189</v>
      </c>
      <c r="M43" s="35">
        <v>0</v>
      </c>
      <c r="N43" s="38">
        <f t="shared" ref="N43" si="2">+C43+G43+K43+L43+M43</f>
        <v>1053.3995012891314</v>
      </c>
      <c r="O43" s="33">
        <v>0</v>
      </c>
    </row>
    <row r="44" spans="1:15" ht="28.8" x14ac:dyDescent="0.3">
      <c r="A44" s="9" t="s">
        <v>82</v>
      </c>
      <c r="B44" s="10" t="s">
        <v>83</v>
      </c>
      <c r="C44" s="35">
        <v>63.839028399999997</v>
      </c>
      <c r="D44" s="36">
        <v>0</v>
      </c>
      <c r="E44" s="37">
        <v>63.519528399999999</v>
      </c>
      <c r="F44" s="36">
        <v>0.31950000000000001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ref="N44:N59" si="3">+C44+G44+K44+L44+M44</f>
        <v>63.839028399999997</v>
      </c>
      <c r="O44" s="33">
        <v>0</v>
      </c>
    </row>
    <row r="45" spans="1:15" x14ac:dyDescent="0.3">
      <c r="A45" s="9" t="s">
        <v>84</v>
      </c>
      <c r="B45" s="10" t="s">
        <v>85</v>
      </c>
      <c r="C45" s="35">
        <v>1125.2789180467428</v>
      </c>
      <c r="D45" s="36">
        <v>0</v>
      </c>
      <c r="E45" s="37">
        <v>909.15246350224481</v>
      </c>
      <c r="F45" s="36">
        <v>216.12645454449788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0</v>
      </c>
      <c r="M45" s="35">
        <v>0</v>
      </c>
      <c r="N45" s="38">
        <f t="shared" si="3"/>
        <v>1125.2789180467428</v>
      </c>
      <c r="O45" s="33">
        <v>0</v>
      </c>
    </row>
    <row r="46" spans="1:15" x14ac:dyDescent="0.3">
      <c r="A46" s="9" t="s">
        <v>86</v>
      </c>
      <c r="B46" s="10" t="s">
        <v>87</v>
      </c>
      <c r="C46" s="35">
        <v>137.50055390611874</v>
      </c>
      <c r="D46" s="36">
        <v>0</v>
      </c>
      <c r="E46" s="37">
        <v>136.01992214611874</v>
      </c>
      <c r="F46" s="36">
        <v>1.4806317600000001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ref="N46:N48" si="4">+C46+G46+K46+L46+M46</f>
        <v>137.50055390611874</v>
      </c>
      <c r="O46" s="33">
        <v>0</v>
      </c>
    </row>
    <row r="47" spans="1:15" x14ac:dyDescent="0.3">
      <c r="A47" s="9" t="s">
        <v>88</v>
      </c>
      <c r="B47" s="10" t="s">
        <v>89</v>
      </c>
      <c r="C47" s="35">
        <v>3621.8383559098806</v>
      </c>
      <c r="D47" s="36">
        <v>0</v>
      </c>
      <c r="E47" s="37">
        <v>3513.7717639238617</v>
      </c>
      <c r="F47" s="36">
        <v>108.06659198601898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0</v>
      </c>
      <c r="M47" s="35">
        <v>0</v>
      </c>
      <c r="N47" s="38">
        <f t="shared" si="4"/>
        <v>3621.8383559098806</v>
      </c>
      <c r="O47" s="33">
        <v>0</v>
      </c>
    </row>
    <row r="48" spans="1:15" x14ac:dyDescent="0.3">
      <c r="A48" s="9" t="s">
        <v>90</v>
      </c>
      <c r="B48" s="34" t="s">
        <v>91</v>
      </c>
      <c r="C48" s="35">
        <v>485.23792194791281</v>
      </c>
      <c r="D48" s="36">
        <v>0</v>
      </c>
      <c r="E48" s="37">
        <v>332.53948369010351</v>
      </c>
      <c r="F48" s="36">
        <v>152.69843825780927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4"/>
        <v>485.23792194791281</v>
      </c>
      <c r="O48" s="33">
        <v>0</v>
      </c>
    </row>
    <row r="49" spans="1:15" ht="43.2" x14ac:dyDescent="0.3">
      <c r="A49" s="9" t="s">
        <v>350</v>
      </c>
      <c r="B49" s="10" t="s">
        <v>349</v>
      </c>
      <c r="C49" s="35">
        <v>1754.5576712282907</v>
      </c>
      <c r="D49" s="36">
        <v>0</v>
      </c>
      <c r="E49" s="37">
        <v>263.38631816908759</v>
      </c>
      <c r="F49" s="36">
        <v>1491.1713530592031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ref="N49:N50" si="5">+C49+G49+K49+L49+M49</f>
        <v>1754.5576712282907</v>
      </c>
      <c r="O49" s="33">
        <v>0</v>
      </c>
    </row>
    <row r="50" spans="1:15" x14ac:dyDescent="0.3">
      <c r="A50" s="9" t="s">
        <v>92</v>
      </c>
      <c r="B50" s="10" t="s">
        <v>93</v>
      </c>
      <c r="C50" s="35">
        <v>2019.2636682565221</v>
      </c>
      <c r="D50" s="36">
        <v>0</v>
      </c>
      <c r="E50" s="37">
        <v>817.4347141349308</v>
      </c>
      <c r="F50" s="36">
        <v>1201.8289541215913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0</v>
      </c>
      <c r="M50" s="35">
        <v>0</v>
      </c>
      <c r="N50" s="38">
        <f t="shared" si="5"/>
        <v>2019.2636682565221</v>
      </c>
      <c r="O50" s="33">
        <v>0</v>
      </c>
    </row>
    <row r="51" spans="1:15" x14ac:dyDescent="0.3">
      <c r="A51" s="9" t="s">
        <v>94</v>
      </c>
      <c r="B51" s="10" t="s">
        <v>95</v>
      </c>
      <c r="C51" s="35">
        <v>1318.7676060610588</v>
      </c>
      <c r="D51" s="36">
        <v>0</v>
      </c>
      <c r="E51" s="37">
        <v>652.50652723115195</v>
      </c>
      <c r="F51" s="36">
        <v>666.26107882990675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ref="N51:N52" si="6">+C51+G51+K51+L51+M51</f>
        <v>1318.7676060610588</v>
      </c>
      <c r="O51" s="33">
        <v>0</v>
      </c>
    </row>
    <row r="52" spans="1:15" x14ac:dyDescent="0.3">
      <c r="A52" s="9" t="s">
        <v>96</v>
      </c>
      <c r="B52" s="10" t="s">
        <v>97</v>
      </c>
      <c r="C52" s="35">
        <v>222.18261071223901</v>
      </c>
      <c r="D52" s="36">
        <v>0</v>
      </c>
      <c r="E52" s="37">
        <v>114.05705663092014</v>
      </c>
      <c r="F52" s="36">
        <v>108.12555408131888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0</v>
      </c>
      <c r="M52" s="35">
        <v>0</v>
      </c>
      <c r="N52" s="38">
        <f t="shared" si="6"/>
        <v>222.18261071223901</v>
      </c>
      <c r="O52" s="33">
        <v>0</v>
      </c>
    </row>
    <row r="53" spans="1:15" x14ac:dyDescent="0.3">
      <c r="A53" s="9" t="s">
        <v>98</v>
      </c>
      <c r="B53" s="10" t="s">
        <v>99</v>
      </c>
      <c r="C53" s="35">
        <v>44.586234991574266</v>
      </c>
      <c r="D53" s="36">
        <v>0</v>
      </c>
      <c r="E53" s="37">
        <v>15.899974619711839</v>
      </c>
      <c r="F53" s="36">
        <v>28.686260371862424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3"/>
        <v>44.586234991574266</v>
      </c>
      <c r="O53" s="33">
        <v>0</v>
      </c>
    </row>
    <row r="54" spans="1:15" x14ac:dyDescent="0.3">
      <c r="A54" s="9" t="s">
        <v>100</v>
      </c>
      <c r="B54" s="10" t="s">
        <v>101</v>
      </c>
      <c r="C54" s="35">
        <v>532.03020472457069</v>
      </c>
      <c r="D54" s="36">
        <v>0</v>
      </c>
      <c r="E54" s="37">
        <v>138.46450663378721</v>
      </c>
      <c r="F54" s="36">
        <v>393.56569809078348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7">+C54+G54+K54+L54+M54</f>
        <v>532.03020472457069</v>
      </c>
      <c r="O54" s="33">
        <v>0</v>
      </c>
    </row>
    <row r="55" spans="1:15" ht="28.8" x14ac:dyDescent="0.3">
      <c r="A55" s="9" t="s">
        <v>102</v>
      </c>
      <c r="B55" s="34" t="s">
        <v>103</v>
      </c>
      <c r="C55" s="35">
        <v>1227.8395252316716</v>
      </c>
      <c r="D55" s="36">
        <v>0</v>
      </c>
      <c r="E55" s="37">
        <v>1225.3029117716717</v>
      </c>
      <c r="F55" s="36">
        <v>2.5366134599999999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0</v>
      </c>
      <c r="N55" s="38">
        <f t="shared" si="7"/>
        <v>1227.8395252316716</v>
      </c>
      <c r="O55" s="33">
        <v>0</v>
      </c>
    </row>
    <row r="56" spans="1:15" x14ac:dyDescent="0.3">
      <c r="A56" s="9" t="s">
        <v>104</v>
      </c>
      <c r="B56" s="10" t="s">
        <v>105</v>
      </c>
      <c r="C56" s="35">
        <v>1087.3355105877765</v>
      </c>
      <c r="D56" s="36">
        <v>0</v>
      </c>
      <c r="E56" s="37">
        <v>988.66048273237584</v>
      </c>
      <c r="F56" s="36">
        <v>98.675027855400742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7"/>
        <v>1087.3355105877765</v>
      </c>
      <c r="O56" s="33">
        <v>0</v>
      </c>
    </row>
    <row r="57" spans="1:15" ht="57.6" x14ac:dyDescent="0.3">
      <c r="A57" s="9" t="s">
        <v>351</v>
      </c>
      <c r="B57" s="10" t="s">
        <v>352</v>
      </c>
      <c r="C57" s="35">
        <v>3216.338055305298</v>
      </c>
      <c r="D57" s="36">
        <v>0.87263749999999995</v>
      </c>
      <c r="E57" s="37">
        <v>2726.6746422337142</v>
      </c>
      <c r="F57" s="36">
        <v>488.79077557158371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ref="N57" si="8">+C57+G57+K57+L57+M57</f>
        <v>3216.338055305298</v>
      </c>
      <c r="O57" s="33">
        <v>3.1308289294429414E-14</v>
      </c>
    </row>
    <row r="58" spans="1:15" x14ac:dyDescent="0.3">
      <c r="A58" s="9" t="s">
        <v>106</v>
      </c>
      <c r="B58" s="10" t="s">
        <v>107</v>
      </c>
      <c r="C58" s="35">
        <v>153.29461279554192</v>
      </c>
      <c r="D58" s="36">
        <v>0</v>
      </c>
      <c r="E58" s="37">
        <v>150.25237768554192</v>
      </c>
      <c r="F58" s="36">
        <v>3.04223511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0</v>
      </c>
      <c r="M58" s="35">
        <v>0</v>
      </c>
      <c r="N58" s="38">
        <f t="shared" si="3"/>
        <v>153.29461279554192</v>
      </c>
      <c r="O58" s="33">
        <v>0</v>
      </c>
    </row>
    <row r="59" spans="1:15" x14ac:dyDescent="0.3">
      <c r="A59" s="9" t="s">
        <v>108</v>
      </c>
      <c r="B59" s="10" t="s">
        <v>109</v>
      </c>
      <c r="C59" s="35">
        <v>5.5237093947893943</v>
      </c>
      <c r="D59" s="36">
        <v>0</v>
      </c>
      <c r="E59" s="37">
        <v>4.0348032507334697</v>
      </c>
      <c r="F59" s="36">
        <v>1.4889061440559244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0</v>
      </c>
      <c r="M59" s="35">
        <v>0</v>
      </c>
      <c r="N59" s="38">
        <f t="shared" si="3"/>
        <v>5.5237093947893943</v>
      </c>
      <c r="O59" s="33">
        <v>0</v>
      </c>
    </row>
    <row r="60" spans="1:15" x14ac:dyDescent="0.3">
      <c r="A60" s="9" t="s">
        <v>110</v>
      </c>
      <c r="B60" s="10" t="s">
        <v>111</v>
      </c>
      <c r="C60" s="35">
        <v>6.976179263541364</v>
      </c>
      <c r="D60" s="36">
        <v>0</v>
      </c>
      <c r="E60" s="37">
        <v>6.976179263541364</v>
      </c>
      <c r="F60" s="36">
        <v>0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0</v>
      </c>
      <c r="M60" s="35">
        <v>0</v>
      </c>
      <c r="N60" s="38">
        <f t="shared" ref="N60:N66" si="9">+C60+G60+K60+L60+M60</f>
        <v>6.976179263541364</v>
      </c>
      <c r="O60" s="33">
        <v>0</v>
      </c>
    </row>
    <row r="61" spans="1:15" x14ac:dyDescent="0.3">
      <c r="A61" s="9" t="s">
        <v>112</v>
      </c>
      <c r="B61" s="34" t="s">
        <v>113</v>
      </c>
      <c r="C61" s="35">
        <v>1.3957139030600001</v>
      </c>
      <c r="D61" s="36">
        <v>0</v>
      </c>
      <c r="E61" s="37">
        <v>1.3957139030600001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0</v>
      </c>
      <c r="M61" s="35">
        <v>0</v>
      </c>
      <c r="N61" s="38">
        <f t="shared" si="9"/>
        <v>1.3957139030600001</v>
      </c>
      <c r="O61" s="33">
        <v>0</v>
      </c>
    </row>
    <row r="62" spans="1:15" ht="43.2" x14ac:dyDescent="0.3">
      <c r="A62" s="9" t="s">
        <v>114</v>
      </c>
      <c r="B62" s="34" t="s">
        <v>115</v>
      </c>
      <c r="C62" s="35">
        <v>504.45562283109223</v>
      </c>
      <c r="D62" s="36">
        <v>0</v>
      </c>
      <c r="E62" s="37">
        <v>482.34126350599553</v>
      </c>
      <c r="F62" s="36">
        <v>22.114359325096693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0</v>
      </c>
      <c r="M62" s="35">
        <v>0</v>
      </c>
      <c r="N62" s="38">
        <f t="shared" si="9"/>
        <v>504.45562283109223</v>
      </c>
      <c r="O62" s="33">
        <v>0</v>
      </c>
    </row>
    <row r="63" spans="1:15" x14ac:dyDescent="0.3">
      <c r="A63" s="9" t="s">
        <v>116</v>
      </c>
      <c r="B63" s="10" t="s">
        <v>117</v>
      </c>
      <c r="C63" s="35">
        <v>1533.4929081116397</v>
      </c>
      <c r="D63" s="36">
        <v>0</v>
      </c>
      <c r="E63" s="37">
        <v>933.758427600495</v>
      </c>
      <c r="F63" s="36">
        <v>599.73448051114462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9"/>
        <v>1533.4929081116397</v>
      </c>
      <c r="O63" s="33">
        <v>0</v>
      </c>
    </row>
    <row r="64" spans="1:15" ht="28.8" x14ac:dyDescent="0.3">
      <c r="A64" s="9" t="s">
        <v>118</v>
      </c>
      <c r="B64" s="10" t="s">
        <v>119</v>
      </c>
      <c r="C64" s="35">
        <v>325.29305562931927</v>
      </c>
      <c r="D64" s="36">
        <v>0</v>
      </c>
      <c r="E64" s="37">
        <v>312.18152961510668</v>
      </c>
      <c r="F64" s="36">
        <v>13.111526014212592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0</v>
      </c>
      <c r="M64" s="35">
        <v>0</v>
      </c>
      <c r="N64" s="38">
        <f t="shared" si="9"/>
        <v>325.29305562931927</v>
      </c>
      <c r="O64" s="33">
        <v>0</v>
      </c>
    </row>
    <row r="65" spans="1:15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9"/>
        <v>0</v>
      </c>
      <c r="O65" s="33">
        <v>0</v>
      </c>
    </row>
    <row r="66" spans="1:15" ht="43.2" x14ac:dyDescent="0.3">
      <c r="A66" s="9" t="s">
        <v>304</v>
      </c>
      <c r="B66" s="10" t="s">
        <v>281</v>
      </c>
      <c r="C66" s="35">
        <v>1276.3710109140779</v>
      </c>
      <c r="D66" s="36">
        <v>0</v>
      </c>
      <c r="E66" s="37">
        <v>235.6247452219763</v>
      </c>
      <c r="F66" s="36">
        <v>1040.7462656921016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9"/>
        <v>1276.3710109140779</v>
      </c>
      <c r="O66" s="33">
        <v>0</v>
      </c>
    </row>
    <row r="67" spans="1:15" ht="28.8" x14ac:dyDescent="0.3">
      <c r="A67" s="9" t="s">
        <v>353</v>
      </c>
      <c r="B67" s="10" t="s">
        <v>354</v>
      </c>
      <c r="C67" s="35">
        <v>2323.2410076107326</v>
      </c>
      <c r="D67" s="36">
        <v>0</v>
      </c>
      <c r="E67" s="37">
        <v>1294.0458502901172</v>
      </c>
      <c r="F67" s="36">
        <v>1029.1951573206156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ref="N67:N125" si="10">+C67+G67+K67+L67+M67</f>
        <v>2323.2410076107326</v>
      </c>
      <c r="O67" s="33">
        <v>0</v>
      </c>
    </row>
    <row r="68" spans="1:15" ht="28.8" x14ac:dyDescent="0.3">
      <c r="A68" s="9" t="s">
        <v>120</v>
      </c>
      <c r="B68" s="10" t="s">
        <v>122</v>
      </c>
      <c r="C68" s="35">
        <v>179.89402602364981</v>
      </c>
      <c r="D68" s="36">
        <v>0</v>
      </c>
      <c r="E68" s="37">
        <v>80.492529533055347</v>
      </c>
      <c r="F68" s="36">
        <v>99.401496490594454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10"/>
        <v>179.89402602364981</v>
      </c>
      <c r="O68" s="33">
        <v>0</v>
      </c>
    </row>
    <row r="69" spans="1:15" ht="28.8" x14ac:dyDescent="0.3">
      <c r="A69" s="9" t="s">
        <v>121</v>
      </c>
      <c r="B69" s="10" t="s">
        <v>124</v>
      </c>
      <c r="C69" s="35">
        <v>583.67895698455334</v>
      </c>
      <c r="D69" s="36">
        <v>0</v>
      </c>
      <c r="E69" s="37">
        <v>579.98947842860935</v>
      </c>
      <c r="F69" s="36">
        <v>3.6894785559439986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ref="N69:N72" si="11">+C69+G69+K69+L69+M69</f>
        <v>583.67895698455334</v>
      </c>
      <c r="O69" s="33">
        <v>0</v>
      </c>
    </row>
    <row r="70" spans="1:15" ht="28.8" x14ac:dyDescent="0.3">
      <c r="A70" s="9" t="s">
        <v>123</v>
      </c>
      <c r="B70" s="10" t="s">
        <v>282</v>
      </c>
      <c r="C70" s="35">
        <v>9.2201709867712456</v>
      </c>
      <c r="D70" s="36">
        <v>0</v>
      </c>
      <c r="E70" s="37">
        <v>9.2201709867712456</v>
      </c>
      <c r="F70" s="36">
        <v>0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11"/>
        <v>9.2201709867712456</v>
      </c>
      <c r="O70" s="33">
        <v>0</v>
      </c>
    </row>
    <row r="71" spans="1:15" ht="28.8" x14ac:dyDescent="0.3">
      <c r="A71" s="9" t="s">
        <v>305</v>
      </c>
      <c r="B71" s="10" t="s">
        <v>126</v>
      </c>
      <c r="C71" s="35">
        <v>1362.6478414095116</v>
      </c>
      <c r="D71" s="36">
        <v>0</v>
      </c>
      <c r="E71" s="37">
        <v>1153.6586948569907</v>
      </c>
      <c r="F71" s="36">
        <v>208.98914655252082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11"/>
        <v>1362.6478414095116</v>
      </c>
      <c r="O71" s="33">
        <v>0</v>
      </c>
    </row>
    <row r="72" spans="1:15" x14ac:dyDescent="0.3">
      <c r="A72" s="9" t="s">
        <v>125</v>
      </c>
      <c r="B72" s="10" t="s">
        <v>127</v>
      </c>
      <c r="C72" s="35">
        <v>137.01885394497995</v>
      </c>
      <c r="D72" s="36">
        <v>0</v>
      </c>
      <c r="E72" s="37">
        <v>3.8664265445953721</v>
      </c>
      <c r="F72" s="36">
        <v>133.15242740038457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si="11"/>
        <v>137.01885394497995</v>
      </c>
      <c r="O72" s="33">
        <v>0</v>
      </c>
    </row>
    <row r="73" spans="1:15" x14ac:dyDescent="0.3">
      <c r="A73" s="9" t="s">
        <v>306</v>
      </c>
      <c r="B73" s="10" t="s">
        <v>129</v>
      </c>
      <c r="C73" s="35">
        <v>485.04525627502574</v>
      </c>
      <c r="D73" s="36">
        <v>0</v>
      </c>
      <c r="E73" s="37">
        <v>0.28658404286027922</v>
      </c>
      <c r="F73" s="36">
        <v>484.75867223216545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0"/>
        <v>485.04525627502574</v>
      </c>
      <c r="O73" s="33">
        <v>0</v>
      </c>
    </row>
    <row r="74" spans="1:15" ht="28.8" x14ac:dyDescent="0.3">
      <c r="A74" s="9" t="s">
        <v>128</v>
      </c>
      <c r="B74" s="10" t="s">
        <v>131</v>
      </c>
      <c r="C74" s="35">
        <v>205.76454541917823</v>
      </c>
      <c r="D74" s="36">
        <v>0</v>
      </c>
      <c r="E74" s="37">
        <v>161.55196232386734</v>
      </c>
      <c r="F74" s="36">
        <v>44.212583095310897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0</v>
      </c>
      <c r="N74" s="38">
        <f t="shared" ref="N74" si="12">+C74+G74+K74+L74+M74</f>
        <v>205.76454541917823</v>
      </c>
      <c r="O74" s="33">
        <v>0</v>
      </c>
    </row>
    <row r="75" spans="1:15" ht="28.8" x14ac:dyDescent="0.3">
      <c r="A75" s="9" t="s">
        <v>130</v>
      </c>
      <c r="B75" s="10" t="s">
        <v>133</v>
      </c>
      <c r="C75" s="35">
        <v>1737.9336330153487</v>
      </c>
      <c r="D75" s="36">
        <v>0</v>
      </c>
      <c r="E75" s="37">
        <v>957.27116572618445</v>
      </c>
      <c r="F75" s="36">
        <v>780.66246728916428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10"/>
        <v>1737.9336330153487</v>
      </c>
      <c r="O75" s="33">
        <v>0</v>
      </c>
    </row>
    <row r="76" spans="1:15" x14ac:dyDescent="0.3">
      <c r="A76" s="9" t="s">
        <v>132</v>
      </c>
      <c r="B76" s="10" t="s">
        <v>135</v>
      </c>
      <c r="C76" s="35">
        <v>348.9151816253019</v>
      </c>
      <c r="D76" s="36">
        <v>0</v>
      </c>
      <c r="E76" s="37">
        <v>253.25933419683025</v>
      </c>
      <c r="F76" s="36">
        <v>95.65584742847166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ref="N76:N80" si="13">+C76+G76+K76+L76+M76</f>
        <v>348.9151816253019</v>
      </c>
      <c r="O76" s="33">
        <v>0</v>
      </c>
    </row>
    <row r="77" spans="1:15" ht="28.8" x14ac:dyDescent="0.3">
      <c r="A77" s="9" t="s">
        <v>134</v>
      </c>
      <c r="B77" s="10" t="s">
        <v>137</v>
      </c>
      <c r="C77" s="35">
        <v>1889.1567690331929</v>
      </c>
      <c r="D77" s="36">
        <v>0</v>
      </c>
      <c r="E77" s="37">
        <v>1808.9172451437892</v>
      </c>
      <c r="F77" s="36">
        <v>80.239523889403614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0</v>
      </c>
      <c r="M77" s="35">
        <v>0</v>
      </c>
      <c r="N77" s="38">
        <f t="shared" si="13"/>
        <v>1889.1567690331929</v>
      </c>
      <c r="O77" s="33">
        <v>0</v>
      </c>
    </row>
    <row r="78" spans="1:15" ht="28.8" x14ac:dyDescent="0.3">
      <c r="A78" s="9" t="s">
        <v>136</v>
      </c>
      <c r="B78" s="10" t="s">
        <v>139</v>
      </c>
      <c r="C78" s="35">
        <v>39.118787070000003</v>
      </c>
      <c r="D78" s="36">
        <v>0</v>
      </c>
      <c r="E78" s="37">
        <v>0</v>
      </c>
      <c r="F78" s="36">
        <v>39.118787070000003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3"/>
        <v>39.118787070000003</v>
      </c>
      <c r="O78" s="33">
        <v>0</v>
      </c>
    </row>
    <row r="79" spans="1:15" x14ac:dyDescent="0.3">
      <c r="A79" s="9" t="s">
        <v>138</v>
      </c>
      <c r="B79" s="10" t="s">
        <v>141</v>
      </c>
      <c r="C79" s="35">
        <v>35.320296607469736</v>
      </c>
      <c r="D79" s="36">
        <v>0</v>
      </c>
      <c r="E79" s="37">
        <v>35.320296607469736</v>
      </c>
      <c r="F79" s="36">
        <v>0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3"/>
        <v>35.320296607469736</v>
      </c>
      <c r="O79" s="33">
        <v>0</v>
      </c>
    </row>
    <row r="80" spans="1:15" x14ac:dyDescent="0.3">
      <c r="A80" s="9" t="s">
        <v>140</v>
      </c>
      <c r="B80" s="10" t="s">
        <v>142</v>
      </c>
      <c r="C80" s="35">
        <v>265.23724697049892</v>
      </c>
      <c r="D80" s="36">
        <v>0</v>
      </c>
      <c r="E80" s="37">
        <v>168.95231102359094</v>
      </c>
      <c r="F80" s="36">
        <v>96.284935946907979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3"/>
        <v>265.23724697049892</v>
      </c>
      <c r="O80" s="33">
        <v>0</v>
      </c>
    </row>
    <row r="81" spans="1:15" ht="43.2" x14ac:dyDescent="0.3">
      <c r="A81" s="9" t="s">
        <v>355</v>
      </c>
      <c r="B81" s="10" t="s">
        <v>356</v>
      </c>
      <c r="C81" s="35">
        <v>88.418813050982465</v>
      </c>
      <c r="D81" s="36">
        <v>0</v>
      </c>
      <c r="E81" s="37">
        <v>88.418813050982465</v>
      </c>
      <c r="F81" s="36">
        <v>0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ref="N81" si="14">+C81+G81+K81+L81+M81</f>
        <v>88.418813050982465</v>
      </c>
      <c r="O81" s="33">
        <v>0</v>
      </c>
    </row>
    <row r="82" spans="1:15" x14ac:dyDescent="0.3">
      <c r="A82" s="9" t="s">
        <v>307</v>
      </c>
      <c r="B82" s="10" t="s">
        <v>144</v>
      </c>
      <c r="C82" s="35">
        <v>493.27695464511839</v>
      </c>
      <c r="D82" s="36">
        <v>0</v>
      </c>
      <c r="E82" s="37">
        <v>492.13042164511842</v>
      </c>
      <c r="F82" s="36">
        <v>1.146533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0</v>
      </c>
      <c r="M82" s="35">
        <v>0</v>
      </c>
      <c r="N82" s="38">
        <f t="shared" si="10"/>
        <v>493.27695464511839</v>
      </c>
      <c r="O82" s="33">
        <v>0</v>
      </c>
    </row>
    <row r="83" spans="1:15" x14ac:dyDescent="0.3">
      <c r="A83" s="9" t="s">
        <v>143</v>
      </c>
      <c r="B83" s="10" t="s">
        <v>146</v>
      </c>
      <c r="C83" s="35">
        <v>196.05340404999998</v>
      </c>
      <c r="D83" s="36">
        <v>0</v>
      </c>
      <c r="E83" s="37">
        <v>115.356926</v>
      </c>
      <c r="F83" s="36">
        <v>80.696478049999996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0"/>
        <v>196.05340404999998</v>
      </c>
      <c r="O83" s="33">
        <v>0</v>
      </c>
    </row>
    <row r="84" spans="1:15" x14ac:dyDescent="0.3">
      <c r="A84" s="9" t="s">
        <v>145</v>
      </c>
      <c r="B84" s="10" t="s">
        <v>148</v>
      </c>
      <c r="C84" s="35">
        <v>301.02474567473939</v>
      </c>
      <c r="D84" s="36">
        <v>0</v>
      </c>
      <c r="E84" s="37">
        <v>299.74346567473941</v>
      </c>
      <c r="F84" s="36">
        <v>1.28128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0</v>
      </c>
      <c r="M84" s="35">
        <v>0</v>
      </c>
      <c r="N84" s="38">
        <f t="shared" si="10"/>
        <v>301.02474567473939</v>
      </c>
      <c r="O84" s="33">
        <v>0</v>
      </c>
    </row>
    <row r="85" spans="1:15" x14ac:dyDescent="0.3">
      <c r="A85" s="9" t="s">
        <v>147</v>
      </c>
      <c r="B85" s="10" t="s">
        <v>150</v>
      </c>
      <c r="C85" s="35">
        <v>362.89805298556979</v>
      </c>
      <c r="D85" s="36">
        <v>0</v>
      </c>
      <c r="E85" s="37">
        <v>362.89805298556979</v>
      </c>
      <c r="F85" s="36">
        <v>0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0</v>
      </c>
      <c r="M85" s="35">
        <v>0</v>
      </c>
      <c r="N85" s="38">
        <f t="shared" si="10"/>
        <v>362.89805298556979</v>
      </c>
      <c r="O85" s="33">
        <v>0</v>
      </c>
    </row>
    <row r="86" spans="1:15" x14ac:dyDescent="0.3">
      <c r="A86" s="9" t="s">
        <v>149</v>
      </c>
      <c r="B86" s="10" t="s">
        <v>152</v>
      </c>
      <c r="C86" s="35">
        <v>548.39748692805597</v>
      </c>
      <c r="D86" s="36">
        <v>89.482023530000006</v>
      </c>
      <c r="E86" s="37">
        <v>453.91258595062737</v>
      </c>
      <c r="F86" s="36">
        <v>5.0028774474286237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0"/>
        <v>548.39748692805597</v>
      </c>
      <c r="O86" s="33">
        <v>0</v>
      </c>
    </row>
    <row r="87" spans="1:15" x14ac:dyDescent="0.3">
      <c r="A87" s="9" t="s">
        <v>151</v>
      </c>
      <c r="B87" s="10" t="s">
        <v>283</v>
      </c>
      <c r="C87" s="35">
        <v>1135.3773163075468</v>
      </c>
      <c r="D87" s="36">
        <v>174.55281630754692</v>
      </c>
      <c r="E87" s="37">
        <v>960.82449999999994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0"/>
        <v>1135.3773163075468</v>
      </c>
      <c r="O87" s="33">
        <v>0</v>
      </c>
    </row>
    <row r="88" spans="1:15" x14ac:dyDescent="0.3">
      <c r="A88" s="9" t="s">
        <v>153</v>
      </c>
      <c r="B88" s="10" t="s">
        <v>284</v>
      </c>
      <c r="C88" s="35">
        <v>16.653707767557695</v>
      </c>
      <c r="D88" s="36">
        <v>16.653707767557695</v>
      </c>
      <c r="E88" s="37">
        <v>0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0</v>
      </c>
      <c r="M88" s="35">
        <v>0</v>
      </c>
      <c r="N88" s="38">
        <f t="shared" si="10"/>
        <v>16.653707767557695</v>
      </c>
      <c r="O88" s="33">
        <v>0</v>
      </c>
    </row>
    <row r="89" spans="1:15" x14ac:dyDescent="0.3">
      <c r="A89" s="9" t="s">
        <v>154</v>
      </c>
      <c r="B89" s="10" t="s">
        <v>285</v>
      </c>
      <c r="C89" s="35">
        <v>758.73187575886243</v>
      </c>
      <c r="D89" s="36">
        <v>0</v>
      </c>
      <c r="E89" s="37">
        <v>756.07487575886239</v>
      </c>
      <c r="F89" s="36">
        <v>2.657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0"/>
        <v>758.73187575886243</v>
      </c>
      <c r="O89" s="33">
        <v>0</v>
      </c>
    </row>
    <row r="90" spans="1:15" x14ac:dyDescent="0.3">
      <c r="A90" s="9" t="s">
        <v>155</v>
      </c>
      <c r="B90" s="10" t="s">
        <v>286</v>
      </c>
      <c r="C90" s="35">
        <v>0</v>
      </c>
      <c r="D90" s="36">
        <v>0</v>
      </c>
      <c r="E90" s="37">
        <v>0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0</v>
      </c>
      <c r="M90" s="35">
        <v>0</v>
      </c>
      <c r="N90" s="38">
        <f t="shared" si="10"/>
        <v>0</v>
      </c>
      <c r="O90" s="33">
        <v>0</v>
      </c>
    </row>
    <row r="91" spans="1:15" x14ac:dyDescent="0.3">
      <c r="A91" s="9" t="s">
        <v>156</v>
      </c>
      <c r="B91" s="10" t="s">
        <v>287</v>
      </c>
      <c r="C91" s="35">
        <v>0</v>
      </c>
      <c r="D91" s="36">
        <v>0</v>
      </c>
      <c r="E91" s="37">
        <v>0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0</v>
      </c>
      <c r="N91" s="38">
        <f t="shared" si="10"/>
        <v>0</v>
      </c>
      <c r="O91" s="33">
        <v>0</v>
      </c>
    </row>
    <row r="92" spans="1:15" x14ac:dyDescent="0.3">
      <c r="A92" s="9" t="s">
        <v>158</v>
      </c>
      <c r="B92" s="10" t="s">
        <v>157</v>
      </c>
      <c r="C92" s="35">
        <v>0</v>
      </c>
      <c r="D92" s="36">
        <v>0</v>
      </c>
      <c r="E92" s="37">
        <v>0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0"/>
        <v>0</v>
      </c>
      <c r="O92" s="33">
        <v>0</v>
      </c>
    </row>
    <row r="93" spans="1:15" ht="28.8" x14ac:dyDescent="0.3">
      <c r="A93" s="9" t="s">
        <v>308</v>
      </c>
      <c r="B93" s="10" t="s">
        <v>159</v>
      </c>
      <c r="C93" s="35">
        <v>0</v>
      </c>
      <c r="D93" s="36">
        <v>0</v>
      </c>
      <c r="E93" s="37">
        <v>0</v>
      </c>
      <c r="F93" s="36">
        <v>0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0"/>
        <v>0</v>
      </c>
      <c r="O93" s="33">
        <v>0</v>
      </c>
    </row>
    <row r="94" spans="1:15" x14ac:dyDescent="0.3">
      <c r="A94" s="9" t="s">
        <v>161</v>
      </c>
      <c r="B94" s="10" t="s">
        <v>160</v>
      </c>
      <c r="C94" s="35">
        <v>171.2405</v>
      </c>
      <c r="D94" s="36">
        <v>0</v>
      </c>
      <c r="E94" s="37">
        <v>0</v>
      </c>
      <c r="F94" s="36">
        <v>171.2405</v>
      </c>
      <c r="G94" s="35">
        <v>0</v>
      </c>
      <c r="H94" s="36">
        <v>0</v>
      </c>
      <c r="I94" s="37">
        <v>0</v>
      </c>
      <c r="J94" s="36">
        <v>0</v>
      </c>
      <c r="K94" s="35">
        <v>124.70033117999998</v>
      </c>
      <c r="L94" s="35">
        <v>0</v>
      </c>
      <c r="M94" s="35">
        <v>0</v>
      </c>
      <c r="N94" s="38">
        <f t="shared" si="10"/>
        <v>295.94083117999998</v>
      </c>
      <c r="O94" s="33">
        <v>0</v>
      </c>
    </row>
    <row r="95" spans="1:15" x14ac:dyDescent="0.3">
      <c r="A95" s="9" t="s">
        <v>163</v>
      </c>
      <c r="B95" s="10" t="s">
        <v>162</v>
      </c>
      <c r="C95" s="35">
        <v>5236.476045584297</v>
      </c>
      <c r="D95" s="36">
        <v>0</v>
      </c>
      <c r="E95" s="37">
        <v>2798.2120336659541</v>
      </c>
      <c r="F95" s="36">
        <v>2438.2640119183425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0</v>
      </c>
      <c r="M95" s="35">
        <v>0</v>
      </c>
      <c r="N95" s="38">
        <f t="shared" si="10"/>
        <v>5236.476045584297</v>
      </c>
      <c r="O95" s="33">
        <v>0</v>
      </c>
    </row>
    <row r="96" spans="1:15" x14ac:dyDescent="0.3">
      <c r="A96" s="9" t="s">
        <v>165</v>
      </c>
      <c r="B96" s="10" t="s">
        <v>164</v>
      </c>
      <c r="C96" s="35">
        <v>33.106900000000003</v>
      </c>
      <c r="D96" s="36">
        <v>0</v>
      </c>
      <c r="E96" s="37">
        <v>30.555700000000002</v>
      </c>
      <c r="F96" s="36">
        <v>2.5512000000000001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0</v>
      </c>
      <c r="M96" s="35">
        <v>0</v>
      </c>
      <c r="N96" s="38">
        <f t="shared" si="10"/>
        <v>33.106900000000003</v>
      </c>
      <c r="O96" s="33">
        <v>0</v>
      </c>
    </row>
    <row r="97" spans="1:15" x14ac:dyDescent="0.3">
      <c r="A97" s="9" t="s">
        <v>168</v>
      </c>
      <c r="B97" s="10" t="s">
        <v>167</v>
      </c>
      <c r="C97" s="35">
        <v>312.97031307237074</v>
      </c>
      <c r="D97" s="36">
        <v>0</v>
      </c>
      <c r="E97" s="37">
        <v>312.97031307237074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0</v>
      </c>
      <c r="M97" s="35">
        <v>0</v>
      </c>
      <c r="N97" s="38">
        <f t="shared" si="10"/>
        <v>312.97031307237074</v>
      </c>
      <c r="O97" s="33">
        <v>0</v>
      </c>
    </row>
    <row r="98" spans="1:15" x14ac:dyDescent="0.3">
      <c r="A98" s="9" t="s">
        <v>170</v>
      </c>
      <c r="B98" s="10" t="s">
        <v>169</v>
      </c>
      <c r="C98" s="35">
        <v>0</v>
      </c>
      <c r="D98" s="36">
        <v>0</v>
      </c>
      <c r="E98" s="37">
        <v>0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0</v>
      </c>
      <c r="M98" s="35">
        <v>0</v>
      </c>
      <c r="N98" s="38">
        <f t="shared" si="10"/>
        <v>0</v>
      </c>
      <c r="O98" s="33">
        <v>0</v>
      </c>
    </row>
    <row r="99" spans="1:15" x14ac:dyDescent="0.3">
      <c r="A99" s="9" t="s">
        <v>171</v>
      </c>
      <c r="B99" s="10" t="s">
        <v>288</v>
      </c>
      <c r="C99" s="35">
        <v>1448.8035566560818</v>
      </c>
      <c r="D99" s="36">
        <v>0</v>
      </c>
      <c r="E99" s="37">
        <v>1433.8233058356777</v>
      </c>
      <c r="F99" s="36">
        <v>14.980250820404089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0</v>
      </c>
      <c r="M99" s="35">
        <v>0</v>
      </c>
      <c r="N99" s="38">
        <f t="shared" si="10"/>
        <v>1448.8035566560818</v>
      </c>
      <c r="O99" s="33">
        <v>0</v>
      </c>
    </row>
    <row r="100" spans="1:15" x14ac:dyDescent="0.3">
      <c r="A100" s="9" t="s">
        <v>173</v>
      </c>
      <c r="B100" s="10" t="s">
        <v>289</v>
      </c>
      <c r="C100" s="35">
        <v>28.613919497410436</v>
      </c>
      <c r="D100" s="36">
        <v>0</v>
      </c>
      <c r="E100" s="37">
        <v>0</v>
      </c>
      <c r="F100" s="36">
        <v>28.613919497410436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14.857200000000001</v>
      </c>
      <c r="M100" s="35">
        <v>0</v>
      </c>
      <c r="N100" s="38">
        <f t="shared" si="10"/>
        <v>43.471119497410434</v>
      </c>
      <c r="O100" s="33">
        <v>0</v>
      </c>
    </row>
    <row r="101" spans="1:15" x14ac:dyDescent="0.3">
      <c r="A101" s="9" t="s">
        <v>174</v>
      </c>
      <c r="B101" s="10" t="s">
        <v>172</v>
      </c>
      <c r="C101" s="35">
        <v>11.433750098871061</v>
      </c>
      <c r="D101" s="36">
        <v>0</v>
      </c>
      <c r="E101" s="37">
        <v>6.7997439925736982</v>
      </c>
      <c r="F101" s="36">
        <v>4.6340061062973623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0"/>
        <v>11.433750098871061</v>
      </c>
      <c r="O101" s="33">
        <v>0</v>
      </c>
    </row>
    <row r="102" spans="1:15" x14ac:dyDescent="0.3">
      <c r="A102" s="9" t="s">
        <v>175</v>
      </c>
      <c r="B102" s="10" t="s">
        <v>290</v>
      </c>
      <c r="C102" s="35">
        <v>1458.0310486397047</v>
      </c>
      <c r="D102" s="36">
        <v>674.09721345000003</v>
      </c>
      <c r="E102" s="37">
        <v>48.481099999999998</v>
      </c>
      <c r="F102" s="36">
        <v>735.45273518970464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10"/>
        <v>1458.0310486397047</v>
      </c>
      <c r="O102" s="33">
        <v>0</v>
      </c>
    </row>
    <row r="103" spans="1:15" x14ac:dyDescent="0.3">
      <c r="A103" s="9" t="s">
        <v>177</v>
      </c>
      <c r="B103" s="10" t="s">
        <v>176</v>
      </c>
      <c r="C103" s="35">
        <v>824.02913885556325</v>
      </c>
      <c r="D103" s="36">
        <v>811.79781971</v>
      </c>
      <c r="E103" s="37">
        <v>0</v>
      </c>
      <c r="F103" s="36">
        <v>12.231319145563207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10"/>
        <v>824.02913885556325</v>
      </c>
      <c r="O103" s="33">
        <v>0</v>
      </c>
    </row>
    <row r="104" spans="1:15" x14ac:dyDescent="0.3">
      <c r="A104" s="9" t="s">
        <v>179</v>
      </c>
      <c r="B104" s="10" t="s">
        <v>178</v>
      </c>
      <c r="C104" s="35">
        <v>176.11248265178864</v>
      </c>
      <c r="D104" s="36">
        <v>0</v>
      </c>
      <c r="E104" s="37">
        <v>93.883777331425762</v>
      </c>
      <c r="F104" s="36">
        <v>82.228705320362877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0</v>
      </c>
      <c r="N104" s="38">
        <f t="shared" si="10"/>
        <v>176.11248265178864</v>
      </c>
      <c r="O104" s="33">
        <v>0</v>
      </c>
    </row>
    <row r="105" spans="1:15" x14ac:dyDescent="0.3">
      <c r="A105" s="9" t="s">
        <v>181</v>
      </c>
      <c r="B105" s="10" t="s">
        <v>180</v>
      </c>
      <c r="C105" s="35">
        <v>86.238717380852179</v>
      </c>
      <c r="D105" s="36">
        <v>0</v>
      </c>
      <c r="E105" s="37">
        <v>16.059940929741192</v>
      </c>
      <c r="F105" s="36">
        <v>70.178776451110991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0</v>
      </c>
      <c r="M105" s="35">
        <v>0</v>
      </c>
      <c r="N105" s="38">
        <f t="shared" si="10"/>
        <v>86.238717380852179</v>
      </c>
      <c r="O105" s="33">
        <v>0</v>
      </c>
    </row>
    <row r="106" spans="1:15" ht="43.2" x14ac:dyDescent="0.3">
      <c r="A106" s="9" t="s">
        <v>183</v>
      </c>
      <c r="B106" s="10" t="s">
        <v>182</v>
      </c>
      <c r="C106" s="35">
        <v>35.313422054975604</v>
      </c>
      <c r="D106" s="36">
        <v>0</v>
      </c>
      <c r="E106" s="37">
        <v>25.052054267063369</v>
      </c>
      <c r="F106" s="36">
        <v>10.261367787912233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10"/>
        <v>35.313422054975604</v>
      </c>
      <c r="O106" s="33">
        <v>0</v>
      </c>
    </row>
    <row r="107" spans="1:15" x14ac:dyDescent="0.3">
      <c r="A107" s="9" t="s">
        <v>185</v>
      </c>
      <c r="B107" s="10" t="s">
        <v>184</v>
      </c>
      <c r="C107" s="35">
        <v>293.22483643752673</v>
      </c>
      <c r="D107" s="36">
        <v>0</v>
      </c>
      <c r="E107" s="37">
        <v>154.08930591592352</v>
      </c>
      <c r="F107" s="36">
        <v>139.13553052160324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0"/>
        <v>293.22483643752673</v>
      </c>
      <c r="O107" s="33">
        <v>0</v>
      </c>
    </row>
    <row r="108" spans="1:15" ht="28.8" x14ac:dyDescent="0.3">
      <c r="A108" s="9" t="s">
        <v>187</v>
      </c>
      <c r="B108" s="10" t="s">
        <v>186</v>
      </c>
      <c r="C108" s="35">
        <v>1098.837911978864</v>
      </c>
      <c r="D108" s="36">
        <v>0</v>
      </c>
      <c r="E108" s="37">
        <v>58.613059594096185</v>
      </c>
      <c r="F108" s="36">
        <v>1040.2248523847677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0</v>
      </c>
      <c r="N108" s="38">
        <f t="shared" si="10"/>
        <v>1098.837911978864</v>
      </c>
      <c r="O108" s="33">
        <v>0</v>
      </c>
    </row>
    <row r="109" spans="1:15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377.98633669071455</v>
      </c>
      <c r="H109" s="36">
        <v>377.98633669071455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0"/>
        <v>377.98633669071455</v>
      </c>
      <c r="O109" s="33">
        <v>0</v>
      </c>
    </row>
    <row r="110" spans="1:15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1549.5835696737508</v>
      </c>
      <c r="H110" s="36">
        <v>314.264049</v>
      </c>
      <c r="I110" s="37">
        <v>1184.276640673751</v>
      </c>
      <c r="J110" s="36">
        <v>51.042880000000004</v>
      </c>
      <c r="K110" s="35">
        <v>0</v>
      </c>
      <c r="L110" s="35">
        <v>0</v>
      </c>
      <c r="M110" s="35">
        <v>0</v>
      </c>
      <c r="N110" s="38">
        <f t="shared" si="10"/>
        <v>1549.5835696737508</v>
      </c>
      <c r="O110" s="33">
        <v>0</v>
      </c>
    </row>
    <row r="111" spans="1:15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505.44460712</v>
      </c>
      <c r="H111" s="36">
        <v>0</v>
      </c>
      <c r="I111" s="37">
        <v>177.26969061</v>
      </c>
      <c r="J111" s="36">
        <v>328.17491651</v>
      </c>
      <c r="K111" s="35">
        <v>0</v>
      </c>
      <c r="L111" s="35">
        <v>0</v>
      </c>
      <c r="M111" s="35">
        <v>0</v>
      </c>
      <c r="N111" s="38">
        <f t="shared" si="10"/>
        <v>505.44460712</v>
      </c>
      <c r="O111" s="33">
        <v>0</v>
      </c>
    </row>
    <row r="112" spans="1:15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1887.3742074200002</v>
      </c>
      <c r="H112" s="36">
        <v>1680.8037288300002</v>
      </c>
      <c r="I112" s="37">
        <v>0.41999998999999999</v>
      </c>
      <c r="J112" s="36">
        <v>206.15047860000001</v>
      </c>
      <c r="K112" s="35">
        <v>0</v>
      </c>
      <c r="L112" s="35">
        <v>0</v>
      </c>
      <c r="M112" s="35">
        <v>0</v>
      </c>
      <c r="N112" s="38">
        <f t="shared" si="10"/>
        <v>1887.3742074200002</v>
      </c>
      <c r="O112" s="33">
        <v>0</v>
      </c>
    </row>
    <row r="113" spans="1:15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86.566066226685408</v>
      </c>
      <c r="H113" s="36">
        <v>80.239692226685406</v>
      </c>
      <c r="I113" s="37">
        <v>0</v>
      </c>
      <c r="J113" s="36">
        <v>6.3263740000000004</v>
      </c>
      <c r="K113" s="35">
        <v>0</v>
      </c>
      <c r="L113" s="35">
        <v>0</v>
      </c>
      <c r="M113" s="35">
        <v>0</v>
      </c>
      <c r="N113" s="38">
        <f t="shared" si="10"/>
        <v>86.566066226685408</v>
      </c>
      <c r="O113" s="33">
        <v>0</v>
      </c>
    </row>
    <row r="114" spans="1:15" x14ac:dyDescent="0.3">
      <c r="A114" s="9" t="s">
        <v>310</v>
      </c>
      <c r="B114" s="10" t="s">
        <v>293</v>
      </c>
      <c r="C114" s="35">
        <v>51.197332009673161</v>
      </c>
      <c r="D114" s="36">
        <v>0</v>
      </c>
      <c r="E114" s="37">
        <v>51.197332009673161</v>
      </c>
      <c r="F114" s="36">
        <v>0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0</v>
      </c>
      <c r="M114" s="35">
        <v>0</v>
      </c>
      <c r="N114" s="38">
        <f t="shared" si="10"/>
        <v>51.197332009673161</v>
      </c>
      <c r="O114" s="33">
        <v>0</v>
      </c>
    </row>
    <row r="115" spans="1:15" x14ac:dyDescent="0.3">
      <c r="A115" s="9" t="s">
        <v>197</v>
      </c>
      <c r="B115" s="10" t="s">
        <v>195</v>
      </c>
      <c r="C115" s="35">
        <v>2.2165965006161326</v>
      </c>
      <c r="D115" s="36">
        <v>0</v>
      </c>
      <c r="E115" s="37">
        <v>2.2165965006161326</v>
      </c>
      <c r="F115" s="36">
        <v>0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0</v>
      </c>
      <c r="M115" s="35">
        <v>0</v>
      </c>
      <c r="N115" s="38">
        <f t="shared" si="10"/>
        <v>2.2165965006161326</v>
      </c>
      <c r="O115" s="33">
        <v>0</v>
      </c>
    </row>
    <row r="116" spans="1:15" ht="28.8" x14ac:dyDescent="0.3">
      <c r="A116" s="9" t="s">
        <v>198</v>
      </c>
      <c r="B116" s="10" t="s">
        <v>196</v>
      </c>
      <c r="C116" s="35">
        <v>488.36103589898232</v>
      </c>
      <c r="D116" s="36">
        <v>0</v>
      </c>
      <c r="E116" s="37">
        <v>488.36103589898232</v>
      </c>
      <c r="F116" s="36">
        <v>0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0</v>
      </c>
      <c r="M116" s="35">
        <v>0</v>
      </c>
      <c r="N116" s="38">
        <f t="shared" si="10"/>
        <v>488.36103589898232</v>
      </c>
      <c r="O116" s="33">
        <v>0</v>
      </c>
    </row>
    <row r="117" spans="1:15" ht="28.8" x14ac:dyDescent="0.3">
      <c r="A117" s="9" t="s">
        <v>311</v>
      </c>
      <c r="B117" s="10" t="s">
        <v>294</v>
      </c>
      <c r="C117" s="35">
        <v>3599.4910925980116</v>
      </c>
      <c r="D117" s="36">
        <v>0</v>
      </c>
      <c r="E117" s="37">
        <v>62.144788654160799</v>
      </c>
      <c r="F117" s="36">
        <v>3537.3463039438507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0</v>
      </c>
      <c r="M117" s="35">
        <v>0</v>
      </c>
      <c r="N117" s="38">
        <f t="shared" si="10"/>
        <v>3599.4910925980116</v>
      </c>
      <c r="O117" s="33">
        <v>0</v>
      </c>
    </row>
    <row r="118" spans="1:15" ht="28.8" x14ac:dyDescent="0.3">
      <c r="A118" s="9" t="s">
        <v>201</v>
      </c>
      <c r="B118" s="10" t="s">
        <v>199</v>
      </c>
      <c r="C118" s="35">
        <v>59.608790785267153</v>
      </c>
      <c r="D118" s="36">
        <v>0</v>
      </c>
      <c r="E118" s="37">
        <v>33.400990785267155</v>
      </c>
      <c r="F118" s="36">
        <v>26.207799999999999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0</v>
      </c>
      <c r="M118" s="35">
        <v>0</v>
      </c>
      <c r="N118" s="38">
        <f t="shared" si="10"/>
        <v>59.608790785267153</v>
      </c>
      <c r="O118" s="33">
        <v>0</v>
      </c>
    </row>
    <row r="119" spans="1:15" x14ac:dyDescent="0.3">
      <c r="A119" s="9" t="s">
        <v>312</v>
      </c>
      <c r="B119" s="10" t="s">
        <v>200</v>
      </c>
      <c r="C119" s="35">
        <v>79.56607941</v>
      </c>
      <c r="D119" s="36">
        <v>0</v>
      </c>
      <c r="E119" s="37">
        <v>0</v>
      </c>
      <c r="F119" s="36">
        <v>79.56607941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10"/>
        <v>79.56607941</v>
      </c>
      <c r="O119" s="33">
        <v>0</v>
      </c>
    </row>
    <row r="120" spans="1:15" x14ac:dyDescent="0.3">
      <c r="A120" s="9" t="s">
        <v>204</v>
      </c>
      <c r="B120" s="10" t="s">
        <v>202</v>
      </c>
      <c r="C120" s="35">
        <v>165.30138461022426</v>
      </c>
      <c r="D120" s="36">
        <v>0</v>
      </c>
      <c r="E120" s="37">
        <v>0</v>
      </c>
      <c r="F120" s="36">
        <v>165.30138461022426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0</v>
      </c>
      <c r="M120" s="35">
        <v>0</v>
      </c>
      <c r="N120" s="38">
        <f t="shared" si="10"/>
        <v>165.30138461022426</v>
      </c>
      <c r="O120" s="33">
        <v>0</v>
      </c>
    </row>
    <row r="121" spans="1:15" x14ac:dyDescent="0.3">
      <c r="A121" s="9" t="s">
        <v>206</v>
      </c>
      <c r="B121" s="10" t="s">
        <v>203</v>
      </c>
      <c r="C121" s="35">
        <v>524.67293366700505</v>
      </c>
      <c r="D121" s="36">
        <v>0</v>
      </c>
      <c r="E121" s="37">
        <v>524.65333885700511</v>
      </c>
      <c r="F121" s="36">
        <v>1.9594810000000001E-2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0</v>
      </c>
      <c r="M121" s="35">
        <v>0</v>
      </c>
      <c r="N121" s="38">
        <f t="shared" si="10"/>
        <v>524.67293366700505</v>
      </c>
      <c r="O121" s="33">
        <v>0</v>
      </c>
    </row>
    <row r="122" spans="1:15" x14ac:dyDescent="0.3">
      <c r="A122" s="9" t="s">
        <v>207</v>
      </c>
      <c r="B122" s="10" t="s">
        <v>205</v>
      </c>
      <c r="C122" s="35">
        <v>0</v>
      </c>
      <c r="D122" s="36">
        <v>0</v>
      </c>
      <c r="E122" s="37">
        <v>0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0</v>
      </c>
      <c r="M122" s="35">
        <v>0</v>
      </c>
      <c r="N122" s="38">
        <f t="shared" si="10"/>
        <v>0</v>
      </c>
      <c r="O122" s="33">
        <v>0</v>
      </c>
    </row>
    <row r="123" spans="1:15" x14ac:dyDescent="0.3">
      <c r="A123" s="9" t="s">
        <v>209</v>
      </c>
      <c r="B123" s="10" t="s">
        <v>295</v>
      </c>
      <c r="C123" s="35">
        <v>29.9481</v>
      </c>
      <c r="D123" s="36">
        <v>0</v>
      </c>
      <c r="E123" s="37">
        <v>29.9481</v>
      </c>
      <c r="F123" s="36">
        <v>0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0</v>
      </c>
      <c r="M123" s="35">
        <v>0</v>
      </c>
      <c r="N123" s="38">
        <f t="shared" si="10"/>
        <v>29.9481</v>
      </c>
      <c r="O123" s="33">
        <v>0</v>
      </c>
    </row>
    <row r="124" spans="1:15" ht="28.8" x14ac:dyDescent="0.3">
      <c r="A124" s="9" t="s">
        <v>211</v>
      </c>
      <c r="B124" s="10" t="s">
        <v>296</v>
      </c>
      <c r="C124" s="35">
        <v>602.13104913592417</v>
      </c>
      <c r="D124" s="36">
        <v>0</v>
      </c>
      <c r="E124" s="37">
        <v>602.13104913592417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0</v>
      </c>
      <c r="M124" s="35">
        <v>0</v>
      </c>
      <c r="N124" s="38">
        <f t="shared" si="10"/>
        <v>602.13104913592417</v>
      </c>
      <c r="O124" s="33">
        <v>0</v>
      </c>
    </row>
    <row r="125" spans="1:15" ht="28.8" x14ac:dyDescent="0.3">
      <c r="A125" s="9" t="s">
        <v>213</v>
      </c>
      <c r="B125" s="10" t="s">
        <v>297</v>
      </c>
      <c r="C125" s="35">
        <v>7.66891203582942</v>
      </c>
      <c r="D125" s="36">
        <v>0</v>
      </c>
      <c r="E125" s="37">
        <v>7.66891203582942</v>
      </c>
      <c r="F125" s="36">
        <v>0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0</v>
      </c>
      <c r="M125" s="35">
        <v>0</v>
      </c>
      <c r="N125" s="38">
        <f t="shared" si="10"/>
        <v>7.66891203582942</v>
      </c>
      <c r="O125" s="33">
        <v>0</v>
      </c>
    </row>
    <row r="126" spans="1:15" ht="43.2" x14ac:dyDescent="0.3">
      <c r="A126" s="9" t="s">
        <v>215</v>
      </c>
      <c r="B126" s="10" t="s">
        <v>298</v>
      </c>
      <c r="C126" s="35">
        <v>37.024900000000002</v>
      </c>
      <c r="D126" s="36">
        <v>0</v>
      </c>
      <c r="E126" s="37">
        <v>37.024900000000002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ref="N126:N136" si="15">+C126+G126+K126+L126+M126</f>
        <v>37.024900000000002</v>
      </c>
      <c r="O126" s="33">
        <v>0</v>
      </c>
    </row>
    <row r="127" spans="1:15" x14ac:dyDescent="0.3">
      <c r="A127" s="9" t="s">
        <v>239</v>
      </c>
      <c r="B127" s="10" t="s">
        <v>208</v>
      </c>
      <c r="C127" s="35">
        <v>229.25700437546465</v>
      </c>
      <c r="D127" s="36">
        <v>0</v>
      </c>
      <c r="E127" s="37">
        <v>204.41970951546463</v>
      </c>
      <c r="F127" s="36">
        <v>24.83729486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5"/>
        <v>229.25700437546465</v>
      </c>
      <c r="O127" s="33">
        <v>0</v>
      </c>
    </row>
    <row r="128" spans="1:15" ht="28.8" x14ac:dyDescent="0.3">
      <c r="A128" s="9" t="s">
        <v>241</v>
      </c>
      <c r="B128" s="10" t="s">
        <v>210</v>
      </c>
      <c r="C128" s="35">
        <v>826.73611994363262</v>
      </c>
      <c r="D128" s="36">
        <v>0</v>
      </c>
      <c r="E128" s="37">
        <v>826.72094567309261</v>
      </c>
      <c r="F128" s="36">
        <v>1.517427054E-2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8">
        <f t="shared" si="15"/>
        <v>826.73611994363262</v>
      </c>
      <c r="O128" s="33">
        <v>0</v>
      </c>
    </row>
    <row r="129" spans="1:15" x14ac:dyDescent="0.3">
      <c r="A129" s="9" t="s">
        <v>243</v>
      </c>
      <c r="B129" s="10" t="s">
        <v>212</v>
      </c>
      <c r="C129" s="35">
        <v>145.03262096492043</v>
      </c>
      <c r="D129" s="36">
        <v>0</v>
      </c>
      <c r="E129" s="37">
        <v>143.32149544062784</v>
      </c>
      <c r="F129" s="36">
        <v>1.7111255242925907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0</v>
      </c>
      <c r="M129" s="35">
        <v>0</v>
      </c>
      <c r="N129" s="38">
        <f t="shared" si="15"/>
        <v>145.03262096492043</v>
      </c>
      <c r="O129" s="33">
        <v>0</v>
      </c>
    </row>
    <row r="130" spans="1:15" x14ac:dyDescent="0.3">
      <c r="A130" s="9" t="s">
        <v>313</v>
      </c>
      <c r="B130" s="10" t="s">
        <v>214</v>
      </c>
      <c r="C130" s="35">
        <v>80.830591645944565</v>
      </c>
      <c r="D130" s="36">
        <v>0</v>
      </c>
      <c r="E130" s="37">
        <v>76.94289164594457</v>
      </c>
      <c r="F130" s="36">
        <v>3.8877000000000002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0</v>
      </c>
      <c r="M130" s="35">
        <v>0</v>
      </c>
      <c r="N130" s="38">
        <f t="shared" si="15"/>
        <v>80.830591645944565</v>
      </c>
      <c r="O130" s="33">
        <v>0</v>
      </c>
    </row>
    <row r="131" spans="1:15" ht="28.8" x14ac:dyDescent="0.3">
      <c r="A131" s="9" t="s">
        <v>314</v>
      </c>
      <c r="B131" s="10" t="s">
        <v>216</v>
      </c>
      <c r="C131" s="35">
        <v>860.08686352224879</v>
      </c>
      <c r="D131" s="36">
        <v>0</v>
      </c>
      <c r="E131" s="37">
        <v>548.48095425224881</v>
      </c>
      <c r="F131" s="36">
        <v>311.60590926999998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0</v>
      </c>
      <c r="N131" s="38">
        <f t="shared" si="15"/>
        <v>860.08686352224879</v>
      </c>
      <c r="O131" s="33">
        <v>0</v>
      </c>
    </row>
    <row r="132" spans="1:15" x14ac:dyDescent="0.3">
      <c r="A132" s="9" t="s">
        <v>315</v>
      </c>
      <c r="B132" s="10" t="s">
        <v>217</v>
      </c>
      <c r="C132" s="35">
        <v>217.35716279467306</v>
      </c>
      <c r="D132" s="36">
        <v>0</v>
      </c>
      <c r="E132" s="37">
        <v>136.0127442032848</v>
      </c>
      <c r="F132" s="36">
        <v>81.344418591388248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0</v>
      </c>
      <c r="M132" s="35">
        <v>0</v>
      </c>
      <c r="N132" s="38">
        <f t="shared" si="15"/>
        <v>217.35716279467306</v>
      </c>
      <c r="O132" s="33">
        <v>0</v>
      </c>
    </row>
    <row r="133" spans="1:15" x14ac:dyDescent="0.3">
      <c r="A133" s="9" t="s">
        <v>316</v>
      </c>
      <c r="B133" s="10" t="s">
        <v>218</v>
      </c>
      <c r="C133" s="35">
        <v>967.09366640584608</v>
      </c>
      <c r="D133" s="36">
        <v>90.164812919577855</v>
      </c>
      <c r="E133" s="37">
        <v>853.59115348626813</v>
      </c>
      <c r="F133" s="36">
        <v>23.337700000000002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0</v>
      </c>
      <c r="M133" s="35">
        <v>0</v>
      </c>
      <c r="N133" s="38">
        <f t="shared" si="15"/>
        <v>967.09366640584608</v>
      </c>
      <c r="O133" s="33">
        <v>0</v>
      </c>
    </row>
    <row r="134" spans="1:15" x14ac:dyDescent="0.3">
      <c r="A134" s="9" t="s">
        <v>225</v>
      </c>
      <c r="B134" s="10" t="s">
        <v>299</v>
      </c>
      <c r="C134" s="35">
        <v>46.396299999999997</v>
      </c>
      <c r="D134" s="36">
        <v>0</v>
      </c>
      <c r="E134" s="37">
        <v>46.396299999999997</v>
      </c>
      <c r="F134" s="36">
        <v>0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15.105948172543346</v>
      </c>
      <c r="M134" s="35">
        <v>0</v>
      </c>
      <c r="N134" s="38">
        <f t="shared" si="15"/>
        <v>61.502248172543347</v>
      </c>
      <c r="O134" s="33">
        <v>0</v>
      </c>
    </row>
    <row r="135" spans="1:15" ht="28.8" x14ac:dyDescent="0.3">
      <c r="A135" s="9" t="s">
        <v>227</v>
      </c>
      <c r="B135" s="10" t="s">
        <v>300</v>
      </c>
      <c r="C135" s="35">
        <v>6.6933710927776522</v>
      </c>
      <c r="D135" s="36">
        <v>0</v>
      </c>
      <c r="E135" s="37">
        <v>6.6933710927776522</v>
      </c>
      <c r="F135" s="36">
        <v>0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0</v>
      </c>
      <c r="M135" s="35">
        <v>0</v>
      </c>
      <c r="N135" s="38">
        <f t="shared" si="15"/>
        <v>6.6933710927776522</v>
      </c>
      <c r="O135" s="33">
        <v>0</v>
      </c>
    </row>
    <row r="136" spans="1:15" x14ac:dyDescent="0.3">
      <c r="A136" s="9" t="s">
        <v>234</v>
      </c>
      <c r="B136" s="10" t="s">
        <v>301</v>
      </c>
      <c r="C136" s="35">
        <v>27.856771515909355</v>
      </c>
      <c r="D136" s="36">
        <v>0</v>
      </c>
      <c r="E136" s="82">
        <v>27.856771515909355</v>
      </c>
      <c r="F136" s="36">
        <v>0</v>
      </c>
      <c r="G136" s="35">
        <v>0</v>
      </c>
      <c r="H136" s="36">
        <v>0</v>
      </c>
      <c r="I136" s="82">
        <v>0</v>
      </c>
      <c r="J136" s="36">
        <v>0</v>
      </c>
      <c r="K136" s="35">
        <v>0</v>
      </c>
      <c r="L136" s="35">
        <v>55.080091342692384</v>
      </c>
      <c r="M136" s="35">
        <v>0</v>
      </c>
      <c r="N136" s="38">
        <f t="shared" si="15"/>
        <v>82.936862858601742</v>
      </c>
      <c r="O136" s="33">
        <v>0</v>
      </c>
    </row>
    <row r="137" spans="1:15" x14ac:dyDescent="0.3">
      <c r="A137" s="9" t="s">
        <v>317</v>
      </c>
      <c r="B137" s="10" t="s">
        <v>302</v>
      </c>
      <c r="C137" s="35">
        <v>57.101382684437112</v>
      </c>
      <c r="D137" s="36">
        <v>0</v>
      </c>
      <c r="E137" s="82">
        <v>57.101382684437112</v>
      </c>
      <c r="F137" s="36">
        <v>0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0</v>
      </c>
      <c r="M137" s="35">
        <v>0</v>
      </c>
      <c r="N137" s="38">
        <f t="shared" ref="N137:N143" si="16">+C137+G137+K137+L137+M137</f>
        <v>57.101382684437112</v>
      </c>
      <c r="O137" s="33">
        <v>0</v>
      </c>
    </row>
    <row r="138" spans="1:15" x14ac:dyDescent="0.3">
      <c r="A138" s="9" t="s">
        <v>318</v>
      </c>
      <c r="B138" s="10" t="s">
        <v>220</v>
      </c>
      <c r="C138" s="35">
        <v>2.0553603575598367</v>
      </c>
      <c r="D138" s="36">
        <v>0</v>
      </c>
      <c r="E138" s="82">
        <v>2.0553603575598367</v>
      </c>
      <c r="F138" s="36">
        <v>0</v>
      </c>
      <c r="G138" s="35">
        <v>6.5881729296874845</v>
      </c>
      <c r="H138" s="36">
        <v>0</v>
      </c>
      <c r="I138" s="82">
        <v>6.5881729296874845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6"/>
        <v>8.6435332872473207</v>
      </c>
      <c r="O138" s="33">
        <v>0</v>
      </c>
    </row>
    <row r="139" spans="1:15" ht="28.8" x14ac:dyDescent="0.3">
      <c r="A139" s="9" t="s">
        <v>319</v>
      </c>
      <c r="B139" s="10" t="s">
        <v>222</v>
      </c>
      <c r="C139" s="35">
        <v>0.56902085999999996</v>
      </c>
      <c r="D139" s="36">
        <v>0</v>
      </c>
      <c r="E139" s="82">
        <v>0</v>
      </c>
      <c r="F139" s="36">
        <v>0.56902085999999996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0</v>
      </c>
      <c r="M139" s="35">
        <v>0</v>
      </c>
      <c r="N139" s="38">
        <f t="shared" si="16"/>
        <v>0.56902085999999996</v>
      </c>
      <c r="O139" s="33">
        <v>0</v>
      </c>
    </row>
    <row r="140" spans="1:15" ht="28.8" x14ac:dyDescent="0.3">
      <c r="A140" s="9" t="s">
        <v>320</v>
      </c>
      <c r="B140" s="10" t="s">
        <v>223</v>
      </c>
      <c r="C140" s="35">
        <v>13.855752605517306</v>
      </c>
      <c r="D140" s="36">
        <v>0</v>
      </c>
      <c r="E140" s="82">
        <v>13.855752605517306</v>
      </c>
      <c r="F140" s="36">
        <v>0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6.4953000000000003</v>
      </c>
      <c r="M140" s="35">
        <v>0</v>
      </c>
      <c r="N140" s="38">
        <f t="shared" si="16"/>
        <v>20.351052605517307</v>
      </c>
      <c r="O140" s="33">
        <v>0</v>
      </c>
    </row>
    <row r="141" spans="1:15" x14ac:dyDescent="0.3">
      <c r="A141" s="9" t="s">
        <v>321</v>
      </c>
      <c r="B141" s="10" t="s">
        <v>224</v>
      </c>
      <c r="C141" s="35">
        <v>321.68707121531048</v>
      </c>
      <c r="D141" s="36">
        <v>0</v>
      </c>
      <c r="E141" s="82">
        <v>314.1775287243658</v>
      </c>
      <c r="F141" s="36">
        <v>7.5095424909446997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0</v>
      </c>
      <c r="M141" s="35">
        <v>0</v>
      </c>
      <c r="N141" s="38">
        <f t="shared" si="16"/>
        <v>321.68707121531048</v>
      </c>
      <c r="O141" s="33">
        <v>0</v>
      </c>
    </row>
    <row r="142" spans="1:15" x14ac:dyDescent="0.3">
      <c r="A142" s="9" t="s">
        <v>322</v>
      </c>
      <c r="B142" s="10" t="s">
        <v>226</v>
      </c>
      <c r="C142" s="35">
        <v>12.202917652745173</v>
      </c>
      <c r="D142" s="36">
        <v>0</v>
      </c>
      <c r="E142" s="82">
        <v>12.202917652745173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6"/>
        <v>12.202917652745173</v>
      </c>
      <c r="O142" s="33">
        <v>0</v>
      </c>
    </row>
    <row r="143" spans="1:15" ht="14.25" customHeight="1" x14ac:dyDescent="0.3">
      <c r="A143" s="9" t="s">
        <v>323</v>
      </c>
      <c r="B143" s="10" t="s">
        <v>228</v>
      </c>
      <c r="C143" s="35">
        <v>305.66082405855065</v>
      </c>
      <c r="D143" s="36">
        <v>0</v>
      </c>
      <c r="E143" s="82">
        <v>305.66082405855065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16"/>
        <v>305.66082405855065</v>
      </c>
      <c r="O143" s="33">
        <v>0</v>
      </c>
    </row>
    <row r="144" spans="1:15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>
        <v>0</v>
      </c>
    </row>
    <row r="145" spans="1:15" x14ac:dyDescent="0.3">
      <c r="A145" s="11"/>
      <c r="B145" s="12" t="s">
        <v>229</v>
      </c>
      <c r="C145" s="45">
        <f t="shared" ref="C145:M145" si="17">SUM(C11:C144)</f>
        <v>59238.988048531399</v>
      </c>
      <c r="D145" s="45">
        <f t="shared" si="17"/>
        <v>1857.6210311846826</v>
      </c>
      <c r="E145" s="83">
        <f t="shared" si="17"/>
        <v>37943.186524163997</v>
      </c>
      <c r="F145" s="45">
        <f t="shared" si="17"/>
        <v>19438.180493182695</v>
      </c>
      <c r="G145" s="45">
        <f t="shared" si="17"/>
        <v>4413.5429600608377</v>
      </c>
      <c r="H145" s="45">
        <f t="shared" si="17"/>
        <v>2453.2938067474001</v>
      </c>
      <c r="I145" s="83">
        <f t="shared" si="17"/>
        <v>1368.5545042034385</v>
      </c>
      <c r="J145" s="45">
        <f t="shared" si="17"/>
        <v>591.69464911</v>
      </c>
      <c r="K145" s="45">
        <f t="shared" si="17"/>
        <v>124.70033117999998</v>
      </c>
      <c r="L145" s="45">
        <f t="shared" si="17"/>
        <v>1213.2763293672278</v>
      </c>
      <c r="M145" s="45">
        <f t="shared" si="17"/>
        <v>0</v>
      </c>
      <c r="N145" s="45">
        <f t="shared" ref="N145" si="18">+C145+G145+K145+L145+M145</f>
        <v>64990.507669139464</v>
      </c>
      <c r="O145" s="33">
        <v>0</v>
      </c>
    </row>
    <row r="146" spans="1:15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>
        <v>0</v>
      </c>
    </row>
    <row r="147" spans="1:15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0</v>
      </c>
      <c r="M147" s="35">
        <v>0</v>
      </c>
      <c r="N147" s="38">
        <f t="shared" ref="N147:N153" si="19">+C147+G147+K147+L147+M147</f>
        <v>0</v>
      </c>
      <c r="O147" s="33">
        <v>0</v>
      </c>
    </row>
    <row r="148" spans="1:15" x14ac:dyDescent="0.3">
      <c r="A148" s="9" t="s">
        <v>232</v>
      </c>
      <c r="B148" s="15" t="s">
        <v>287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9"/>
        <v>0</v>
      </c>
      <c r="O148" s="33">
        <v>0</v>
      </c>
    </row>
    <row r="149" spans="1:15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995.17833537999991</v>
      </c>
      <c r="L149" s="35">
        <v>0</v>
      </c>
      <c r="M149" s="35">
        <v>0</v>
      </c>
      <c r="N149" s="38">
        <f t="shared" si="19"/>
        <v>995.17833537999991</v>
      </c>
      <c r="O149" s="33">
        <v>0</v>
      </c>
    </row>
    <row r="150" spans="1:15" x14ac:dyDescent="0.3">
      <c r="A150" s="9" t="s">
        <v>324</v>
      </c>
      <c r="B150" s="16" t="s">
        <v>159</v>
      </c>
      <c r="C150" s="35">
        <v>108.16356958489538</v>
      </c>
      <c r="D150" s="40">
        <v>108.16356958489538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193.23053699000002</v>
      </c>
      <c r="L150" s="35">
        <v>0</v>
      </c>
      <c r="M150" s="35">
        <v>0</v>
      </c>
      <c r="N150" s="38">
        <f t="shared" si="19"/>
        <v>301.39410657489543</v>
      </c>
      <c r="O150" s="33">
        <v>0</v>
      </c>
    </row>
    <row r="151" spans="1:15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0</v>
      </c>
      <c r="M151" s="35">
        <v>0</v>
      </c>
      <c r="N151" s="38">
        <f t="shared" si="19"/>
        <v>0</v>
      </c>
      <c r="O151" s="33">
        <v>0</v>
      </c>
    </row>
    <row r="152" spans="1:15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1054.3361177356624</v>
      </c>
      <c r="L152" s="35">
        <v>0</v>
      </c>
      <c r="M152" s="35">
        <v>0</v>
      </c>
      <c r="N152" s="38">
        <f t="shared" si="19"/>
        <v>1054.3361177356624</v>
      </c>
      <c r="O152" s="33">
        <v>0</v>
      </c>
    </row>
    <row r="153" spans="1:15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0</v>
      </c>
      <c r="N153" s="38">
        <f t="shared" si="19"/>
        <v>0</v>
      </c>
      <c r="O153" s="33">
        <v>0</v>
      </c>
    </row>
    <row r="154" spans="1:15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>
        <v>0</v>
      </c>
    </row>
    <row r="155" spans="1:15" x14ac:dyDescent="0.3">
      <c r="A155" s="11"/>
      <c r="B155" s="12" t="s">
        <v>236</v>
      </c>
      <c r="C155" s="46">
        <f>SUM(C147:C154)</f>
        <v>108.16356958489538</v>
      </c>
      <c r="D155" s="46">
        <f t="shared" ref="D155:K155" si="20">SUM(D147:D154)</f>
        <v>108.16356958489538</v>
      </c>
      <c r="E155" s="46">
        <f t="shared" si="20"/>
        <v>0</v>
      </c>
      <c r="F155" s="46">
        <f t="shared" ref="F155" si="21">SUM(F147:F154)</f>
        <v>0</v>
      </c>
      <c r="G155" s="46">
        <f t="shared" si="20"/>
        <v>0</v>
      </c>
      <c r="H155" s="46">
        <f t="shared" ref="H155:I155" si="22">SUM(H147:H154)</f>
        <v>0</v>
      </c>
      <c r="I155" s="46">
        <f t="shared" si="22"/>
        <v>0</v>
      </c>
      <c r="J155" s="46">
        <f t="shared" ref="J155" si="23">SUM(J147:J154)</f>
        <v>0</v>
      </c>
      <c r="K155" s="46">
        <f t="shared" si="20"/>
        <v>2242.7449901056625</v>
      </c>
      <c r="L155" s="46">
        <f>SUM(L147:L154)</f>
        <v>0</v>
      </c>
      <c r="M155" s="46">
        <f t="shared" ref="M155:N155" si="24">SUM(M147:M154)</f>
        <v>0</v>
      </c>
      <c r="N155" s="46">
        <f t="shared" si="24"/>
        <v>2350.9085596905579</v>
      </c>
      <c r="O155" s="33">
        <v>0</v>
      </c>
    </row>
    <row r="156" spans="1:15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>
        <v>0</v>
      </c>
    </row>
    <row r="157" spans="1:15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0</v>
      </c>
      <c r="N157" s="38">
        <f t="shared" ref="N157" si="25">+C157+G157+K157+L157+M157</f>
        <v>0</v>
      </c>
      <c r="O157" s="33">
        <v>0</v>
      </c>
    </row>
    <row r="158" spans="1:15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26">+C158+G158+K158+L158+M158</f>
        <v>0</v>
      </c>
      <c r="O158" s="33">
        <v>0</v>
      </c>
    </row>
    <row r="159" spans="1:15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45.357738189999999</v>
      </c>
      <c r="L159" s="35">
        <v>0</v>
      </c>
      <c r="M159" s="35">
        <v>0</v>
      </c>
      <c r="N159" s="38">
        <f t="shared" si="26"/>
        <v>45.357738189999999</v>
      </c>
      <c r="O159" s="33">
        <v>0</v>
      </c>
    </row>
    <row r="160" spans="1:15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0</v>
      </c>
      <c r="N160" s="38">
        <f t="shared" si="26"/>
        <v>0</v>
      </c>
      <c r="O160" s="33">
        <v>0</v>
      </c>
    </row>
    <row r="161" spans="1:15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37935.876109399258</v>
      </c>
      <c r="L161" s="35">
        <v>0</v>
      </c>
      <c r="M161" s="35">
        <v>0</v>
      </c>
      <c r="N161" s="38">
        <f t="shared" si="26"/>
        <v>37935.876109399258</v>
      </c>
      <c r="O161" s="33">
        <v>0</v>
      </c>
    </row>
    <row r="162" spans="1:15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1985.6999126599999</v>
      </c>
      <c r="L162" s="35">
        <v>0</v>
      </c>
      <c r="M162" s="35">
        <v>0</v>
      </c>
      <c r="N162" s="38">
        <f t="shared" si="26"/>
        <v>1985.6999126599999</v>
      </c>
      <c r="O162" s="33">
        <v>0</v>
      </c>
    </row>
    <row r="163" spans="1:15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71.278145069999994</v>
      </c>
      <c r="L163" s="35">
        <v>0</v>
      </c>
      <c r="M163" s="35">
        <v>0</v>
      </c>
      <c r="N163" s="38">
        <f t="shared" si="26"/>
        <v>71.278145069999994</v>
      </c>
      <c r="O163" s="33">
        <v>0</v>
      </c>
    </row>
    <row r="164" spans="1:15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27663.395060516137</v>
      </c>
      <c r="L164" s="35">
        <v>0</v>
      </c>
      <c r="M164" s="35">
        <v>0.2936610314316811</v>
      </c>
      <c r="N164" s="38">
        <f t="shared" si="26"/>
        <v>27663.688721547569</v>
      </c>
      <c r="O164" s="33">
        <v>0</v>
      </c>
    </row>
    <row r="165" spans="1:15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88.486646280000002</v>
      </c>
      <c r="L165" s="35">
        <v>0</v>
      </c>
      <c r="M165" s="35">
        <v>140.83150731880437</v>
      </c>
      <c r="N165" s="38">
        <f t="shared" si="26"/>
        <v>229.31815359880437</v>
      </c>
      <c r="O165" s="33">
        <v>0</v>
      </c>
    </row>
    <row r="166" spans="1:15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2424.7731377868727</v>
      </c>
      <c r="N166" s="38">
        <f t="shared" si="26"/>
        <v>2424.7731377868727</v>
      </c>
      <c r="O166" s="33">
        <v>0</v>
      </c>
    </row>
    <row r="167" spans="1:15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>
        <v>0</v>
      </c>
    </row>
    <row r="168" spans="1:15" x14ac:dyDescent="0.3">
      <c r="A168" s="19"/>
      <c r="B168" s="12" t="s">
        <v>245</v>
      </c>
      <c r="C168" s="45">
        <f>SUM(C157:C167)</f>
        <v>0</v>
      </c>
      <c r="D168" s="45">
        <f t="shared" ref="D168:N168" si="27">SUM(D157:D167)</f>
        <v>0</v>
      </c>
      <c r="E168" s="45">
        <f t="shared" si="27"/>
        <v>0</v>
      </c>
      <c r="F168" s="45">
        <f t="shared" ref="F168" si="28">SUM(F157:F167)</f>
        <v>0</v>
      </c>
      <c r="G168" s="45">
        <f t="shared" si="27"/>
        <v>0</v>
      </c>
      <c r="H168" s="45">
        <f t="shared" ref="H168:I168" si="29">SUM(H157:H167)</f>
        <v>0</v>
      </c>
      <c r="I168" s="45">
        <f t="shared" si="29"/>
        <v>0</v>
      </c>
      <c r="J168" s="45">
        <f t="shared" ref="J168" si="30">SUM(J157:J167)</f>
        <v>0</v>
      </c>
      <c r="K168" s="45">
        <f t="shared" si="27"/>
        <v>67790.093612115394</v>
      </c>
      <c r="L168" s="45">
        <f t="shared" si="27"/>
        <v>0</v>
      </c>
      <c r="M168" s="45">
        <f t="shared" si="27"/>
        <v>2565.8983061371086</v>
      </c>
      <c r="N168" s="45">
        <f t="shared" si="27"/>
        <v>70355.991918252519</v>
      </c>
      <c r="O168" s="33">
        <v>0</v>
      </c>
    </row>
    <row r="169" spans="1:15" x14ac:dyDescent="0.3">
      <c r="A169" s="19" t="s">
        <v>340</v>
      </c>
      <c r="B169" s="20" t="s">
        <v>275</v>
      </c>
      <c r="C169" s="45">
        <f>+C155+C168+C145</f>
        <v>59347.151618116295</v>
      </c>
      <c r="D169" s="45">
        <f t="shared" ref="D169:N169" si="31">+D155+D168+D145</f>
        <v>1965.784600769578</v>
      </c>
      <c r="E169" s="45">
        <f t="shared" si="31"/>
        <v>37943.186524163997</v>
      </c>
      <c r="F169" s="45">
        <f t="shared" ref="F169" si="32">+F155+F168+F145</f>
        <v>19438.180493182695</v>
      </c>
      <c r="G169" s="45">
        <f t="shared" si="31"/>
        <v>4413.5429600608377</v>
      </c>
      <c r="H169" s="45">
        <f t="shared" ref="H169:I169" si="33">+H155+H168+H145</f>
        <v>2453.2938067474001</v>
      </c>
      <c r="I169" s="45">
        <f t="shared" si="33"/>
        <v>1368.5545042034385</v>
      </c>
      <c r="J169" s="45">
        <f t="shared" ref="J169" si="34">+J155+J168+J145</f>
        <v>591.69464911</v>
      </c>
      <c r="K169" s="45">
        <f t="shared" si="31"/>
        <v>70157.538933401069</v>
      </c>
      <c r="L169" s="45">
        <f t="shared" si="31"/>
        <v>1213.2763293672278</v>
      </c>
      <c r="M169" s="45">
        <f t="shared" si="31"/>
        <v>2565.8983061371086</v>
      </c>
      <c r="N169" s="45">
        <f t="shared" si="31"/>
        <v>137697.40814708255</v>
      </c>
      <c r="O169" s="33">
        <v>0</v>
      </c>
    </row>
    <row r="170" spans="1:15" x14ac:dyDescent="0.3">
      <c r="A170" t="s">
        <v>276</v>
      </c>
      <c r="N170" s="27"/>
      <c r="O170" s="33"/>
    </row>
    <row r="171" spans="1:15" x14ac:dyDescent="0.3">
      <c r="A171" s="28"/>
      <c r="O171" s="33"/>
    </row>
    <row r="172" spans="1:15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33"/>
    </row>
    <row r="173" spans="1:15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33"/>
    </row>
    <row r="174" spans="1:15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33"/>
    </row>
    <row r="175" spans="1:15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33"/>
    </row>
    <row r="176" spans="1:15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33"/>
    </row>
    <row r="177" spans="3:15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33"/>
    </row>
    <row r="178" spans="3:15" x14ac:dyDescent="0.3">
      <c r="O178" s="33"/>
    </row>
    <row r="179" spans="3:15" x14ac:dyDescent="0.3">
      <c r="O179" s="33"/>
    </row>
    <row r="180" spans="3:15" x14ac:dyDescent="0.3">
      <c r="O180" s="33"/>
    </row>
    <row r="181" spans="3:15" x14ac:dyDescent="0.3">
      <c r="O181" s="33"/>
    </row>
    <row r="182" spans="3:15" x14ac:dyDescent="0.3">
      <c r="O182" s="33"/>
    </row>
    <row r="183" spans="3:15" x14ac:dyDescent="0.3">
      <c r="O183" s="33"/>
    </row>
    <row r="184" spans="3:15" x14ac:dyDescent="0.3">
      <c r="O184" s="33"/>
    </row>
    <row r="185" spans="3:15" x14ac:dyDescent="0.3">
      <c r="O185" s="33"/>
    </row>
    <row r="186" spans="3:15" x14ac:dyDescent="0.3">
      <c r="O186" s="33"/>
    </row>
    <row r="187" spans="3:15" x14ac:dyDescent="0.3">
      <c r="O187" s="33"/>
    </row>
    <row r="188" spans="3:15" x14ac:dyDescent="0.3">
      <c r="O188" s="33"/>
    </row>
    <row r="189" spans="3:15" x14ac:dyDescent="0.3">
      <c r="O189" s="33"/>
    </row>
    <row r="190" spans="3:15" x14ac:dyDescent="0.3">
      <c r="O190" s="33"/>
    </row>
    <row r="191" spans="3:15" x14ac:dyDescent="0.3">
      <c r="O191" s="33"/>
    </row>
    <row r="192" spans="3:15" x14ac:dyDescent="0.3">
      <c r="O192" s="33"/>
    </row>
    <row r="193" spans="15:15" x14ac:dyDescent="0.3">
      <c r="O193" s="33"/>
    </row>
    <row r="194" spans="15:15" x14ac:dyDescent="0.3">
      <c r="O194" s="33"/>
    </row>
    <row r="195" spans="15:15" x14ac:dyDescent="0.3">
      <c r="O195" s="33"/>
    </row>
    <row r="196" spans="15:15" x14ac:dyDescent="0.3">
      <c r="O196" s="33"/>
    </row>
    <row r="197" spans="15:15" x14ac:dyDescent="0.3">
      <c r="O197" s="33"/>
    </row>
    <row r="198" spans="15:15" x14ac:dyDescent="0.3">
      <c r="O198" s="33"/>
    </row>
    <row r="199" spans="15:15" x14ac:dyDescent="0.3">
      <c r="O199" s="33"/>
    </row>
    <row r="200" spans="15:15" x14ac:dyDescent="0.3">
      <c r="O200" s="33"/>
    </row>
    <row r="201" spans="15:15" x14ac:dyDescent="0.3">
      <c r="O201" s="33"/>
    </row>
    <row r="202" spans="15:15" x14ac:dyDescent="0.3">
      <c r="O202" s="33"/>
    </row>
    <row r="203" spans="15:15" x14ac:dyDescent="0.3">
      <c r="O203" s="33"/>
    </row>
    <row r="204" spans="15:15" x14ac:dyDescent="0.3">
      <c r="O204" s="33"/>
    </row>
    <row r="205" spans="15:15" x14ac:dyDescent="0.3">
      <c r="O205" s="33"/>
    </row>
    <row r="206" spans="15:15" x14ac:dyDescent="0.3">
      <c r="O206" s="33"/>
    </row>
    <row r="207" spans="15:15" x14ac:dyDescent="0.3">
      <c r="O207" s="33"/>
    </row>
    <row r="208" spans="15:15" x14ac:dyDescent="0.3">
      <c r="O208" s="33"/>
    </row>
    <row r="209" spans="15:15" x14ac:dyDescent="0.3">
      <c r="O209" s="33"/>
    </row>
    <row r="210" spans="15:15" x14ac:dyDescent="0.3">
      <c r="O210" s="33"/>
    </row>
    <row r="211" spans="15:15" x14ac:dyDescent="0.3">
      <c r="O211" s="33"/>
    </row>
    <row r="212" spans="15:15" x14ac:dyDescent="0.3">
      <c r="O212" s="33"/>
    </row>
    <row r="213" spans="15:15" x14ac:dyDescent="0.3">
      <c r="O213" s="33"/>
    </row>
    <row r="214" spans="15:15" x14ac:dyDescent="0.3">
      <c r="O214" s="33"/>
    </row>
    <row r="215" spans="15:15" x14ac:dyDescent="0.3">
      <c r="O215" s="33"/>
    </row>
    <row r="216" spans="15:15" x14ac:dyDescent="0.3">
      <c r="O216" s="33"/>
    </row>
    <row r="217" spans="15:15" x14ac:dyDescent="0.3">
      <c r="O217" s="33"/>
    </row>
    <row r="218" spans="15:15" x14ac:dyDescent="0.3">
      <c r="O218" s="33"/>
    </row>
    <row r="219" spans="15:15" x14ac:dyDescent="0.3">
      <c r="O219" s="33"/>
    </row>
    <row r="220" spans="15:15" x14ac:dyDescent="0.3">
      <c r="O220" s="33"/>
    </row>
    <row r="221" spans="15:15" x14ac:dyDescent="0.3">
      <c r="O221" s="33"/>
    </row>
    <row r="222" spans="15:15" x14ac:dyDescent="0.3">
      <c r="O222" s="33"/>
    </row>
    <row r="223" spans="15:15" x14ac:dyDescent="0.3">
      <c r="O223" s="33"/>
    </row>
    <row r="224" spans="15:15" x14ac:dyDescent="0.3">
      <c r="O224" s="33"/>
    </row>
    <row r="225" spans="15:15" x14ac:dyDescent="0.3">
      <c r="O225" s="33"/>
    </row>
    <row r="226" spans="15:15" x14ac:dyDescent="0.3">
      <c r="O226" s="33"/>
    </row>
    <row r="227" spans="15:15" x14ac:dyDescent="0.3">
      <c r="O227" s="33"/>
    </row>
    <row r="228" spans="15:15" x14ac:dyDescent="0.3">
      <c r="O228" s="33"/>
    </row>
    <row r="229" spans="15:15" x14ac:dyDescent="0.3">
      <c r="O229" s="33"/>
    </row>
    <row r="230" spans="15:15" x14ac:dyDescent="0.3">
      <c r="O230" s="33"/>
    </row>
    <row r="231" spans="15:15" x14ac:dyDescent="0.3">
      <c r="O231" s="33"/>
    </row>
    <row r="232" spans="15:15" x14ac:dyDescent="0.3">
      <c r="O232" s="33"/>
    </row>
    <row r="233" spans="15:15" x14ac:dyDescent="0.3">
      <c r="O233" s="33"/>
    </row>
    <row r="234" spans="15:15" x14ac:dyDescent="0.3">
      <c r="O234" s="33"/>
    </row>
    <row r="235" spans="15:15" x14ac:dyDescent="0.3">
      <c r="O235" s="33"/>
    </row>
    <row r="236" spans="15:15" x14ac:dyDescent="0.3">
      <c r="O236" s="33"/>
    </row>
    <row r="237" spans="15:15" x14ac:dyDescent="0.3">
      <c r="O237" s="33"/>
    </row>
    <row r="238" spans="15:15" x14ac:dyDescent="0.3">
      <c r="O238" s="33"/>
    </row>
    <row r="239" spans="15:15" x14ac:dyDescent="0.3">
      <c r="O239" s="33"/>
    </row>
    <row r="240" spans="15:15" x14ac:dyDescent="0.3">
      <c r="O240" s="33"/>
    </row>
    <row r="241" spans="15:15" x14ac:dyDescent="0.3">
      <c r="O241" s="33"/>
    </row>
    <row r="242" spans="15:15" x14ac:dyDescent="0.3">
      <c r="O242" s="33"/>
    </row>
    <row r="243" spans="15:15" x14ac:dyDescent="0.3">
      <c r="O243" s="33"/>
    </row>
    <row r="244" spans="15:15" x14ac:dyDescent="0.3">
      <c r="O244" s="33"/>
    </row>
    <row r="245" spans="15:15" x14ac:dyDescent="0.3">
      <c r="O245" s="33"/>
    </row>
    <row r="246" spans="15:15" x14ac:dyDescent="0.3">
      <c r="O246" s="33"/>
    </row>
    <row r="247" spans="15:15" x14ac:dyDescent="0.3">
      <c r="O247" s="33"/>
    </row>
    <row r="248" spans="15:15" x14ac:dyDescent="0.3">
      <c r="O248" s="33"/>
    </row>
    <row r="249" spans="15:15" x14ac:dyDescent="0.3">
      <c r="O249" s="33"/>
    </row>
    <row r="250" spans="15:15" x14ac:dyDescent="0.3">
      <c r="O250" s="33"/>
    </row>
    <row r="251" spans="15:15" x14ac:dyDescent="0.3">
      <c r="O251" s="33"/>
    </row>
    <row r="252" spans="15:15" x14ac:dyDescent="0.3">
      <c r="O252" s="33"/>
    </row>
    <row r="253" spans="15:15" x14ac:dyDescent="0.3">
      <c r="O253" s="33"/>
    </row>
    <row r="254" spans="15:15" x14ac:dyDescent="0.3">
      <c r="O254" s="33"/>
    </row>
    <row r="255" spans="15:15" x14ac:dyDescent="0.3">
      <c r="O255" s="33"/>
    </row>
    <row r="256" spans="15:15" x14ac:dyDescent="0.3">
      <c r="O256" s="33"/>
    </row>
    <row r="257" spans="15:15" x14ac:dyDescent="0.3">
      <c r="O257" s="33"/>
    </row>
    <row r="258" spans="15:15" x14ac:dyDescent="0.3">
      <c r="O258" s="33"/>
    </row>
    <row r="259" spans="15:15" x14ac:dyDescent="0.3">
      <c r="O259" s="33"/>
    </row>
    <row r="260" spans="15:15" x14ac:dyDescent="0.3">
      <c r="O260" s="33"/>
    </row>
    <row r="261" spans="15:15" x14ac:dyDescent="0.3">
      <c r="O261" s="33"/>
    </row>
    <row r="262" spans="15:15" x14ac:dyDescent="0.3">
      <c r="O262" s="33"/>
    </row>
    <row r="263" spans="15:15" x14ac:dyDescent="0.3">
      <c r="O263" s="33"/>
    </row>
    <row r="264" spans="15:15" x14ac:dyDescent="0.3">
      <c r="O264" s="33"/>
    </row>
    <row r="265" spans="15:15" x14ac:dyDescent="0.3">
      <c r="O265" s="33"/>
    </row>
    <row r="266" spans="15:15" x14ac:dyDescent="0.3">
      <c r="O266" s="33"/>
    </row>
    <row r="267" spans="15:15" x14ac:dyDescent="0.3">
      <c r="O267" s="33"/>
    </row>
    <row r="268" spans="15:15" x14ac:dyDescent="0.3">
      <c r="O268" s="33"/>
    </row>
    <row r="269" spans="15:15" x14ac:dyDescent="0.3">
      <c r="O269" s="33"/>
    </row>
    <row r="270" spans="15:15" x14ac:dyDescent="0.3">
      <c r="O270" s="33"/>
    </row>
    <row r="271" spans="15:15" x14ac:dyDescent="0.3">
      <c r="O271" s="33"/>
    </row>
    <row r="272" spans="15:15" x14ac:dyDescent="0.3">
      <c r="O272" s="33"/>
    </row>
    <row r="273" spans="15:15" x14ac:dyDescent="0.3">
      <c r="O273" s="33"/>
    </row>
    <row r="274" spans="15:15" x14ac:dyDescent="0.3">
      <c r="O274" s="33"/>
    </row>
    <row r="275" spans="15:15" x14ac:dyDescent="0.3">
      <c r="O275" s="33"/>
    </row>
    <row r="276" spans="15:15" x14ac:dyDescent="0.3">
      <c r="O276" s="33"/>
    </row>
    <row r="277" spans="15:15" x14ac:dyDescent="0.3">
      <c r="O277" s="33"/>
    </row>
    <row r="278" spans="15:15" x14ac:dyDescent="0.3">
      <c r="O278" s="33"/>
    </row>
    <row r="279" spans="15:15" x14ac:dyDescent="0.3">
      <c r="O279" s="33"/>
    </row>
    <row r="280" spans="15:15" x14ac:dyDescent="0.3">
      <c r="O280" s="33"/>
    </row>
    <row r="281" spans="15:15" x14ac:dyDescent="0.3">
      <c r="O281" s="33"/>
    </row>
    <row r="282" spans="15:15" x14ac:dyDescent="0.3">
      <c r="O282" s="33"/>
    </row>
    <row r="283" spans="15:15" x14ac:dyDescent="0.3">
      <c r="O283" s="33"/>
    </row>
    <row r="284" spans="15:15" x14ac:dyDescent="0.3">
      <c r="O284" s="33"/>
    </row>
    <row r="285" spans="15:15" x14ac:dyDescent="0.3">
      <c r="O285" s="33"/>
    </row>
    <row r="286" spans="15:15" x14ac:dyDescent="0.3">
      <c r="O286" s="33"/>
    </row>
    <row r="287" spans="15:15" x14ac:dyDescent="0.3">
      <c r="O287" s="33"/>
    </row>
    <row r="288" spans="15:15" x14ac:dyDescent="0.3">
      <c r="O288" s="33"/>
    </row>
    <row r="289" spans="15:15" x14ac:dyDescent="0.3">
      <c r="O289" s="33"/>
    </row>
    <row r="290" spans="15:15" x14ac:dyDescent="0.3">
      <c r="O290" s="33"/>
    </row>
    <row r="291" spans="15:15" x14ac:dyDescent="0.3">
      <c r="O291" s="33"/>
    </row>
    <row r="292" spans="15:15" x14ac:dyDescent="0.3">
      <c r="O292" s="33"/>
    </row>
    <row r="293" spans="15:15" x14ac:dyDescent="0.3">
      <c r="O293" s="33"/>
    </row>
    <row r="294" spans="15:15" x14ac:dyDescent="0.3">
      <c r="O294" s="33"/>
    </row>
    <row r="295" spans="15:15" x14ac:dyDescent="0.3">
      <c r="O295" s="33"/>
    </row>
    <row r="296" spans="15:15" x14ac:dyDescent="0.3">
      <c r="O296" s="33"/>
    </row>
    <row r="297" spans="15:15" x14ac:dyDescent="0.3">
      <c r="O297" s="33"/>
    </row>
    <row r="298" spans="15:15" x14ac:dyDescent="0.3">
      <c r="O298" s="33"/>
    </row>
    <row r="299" spans="15:15" x14ac:dyDescent="0.3">
      <c r="O299" s="33"/>
    </row>
    <row r="300" spans="15:15" x14ac:dyDescent="0.3">
      <c r="O300" s="33"/>
    </row>
    <row r="301" spans="15:15" x14ac:dyDescent="0.3">
      <c r="O301" s="33"/>
    </row>
    <row r="302" spans="15:15" x14ac:dyDescent="0.3">
      <c r="O302" s="33"/>
    </row>
    <row r="303" spans="15:15" x14ac:dyDescent="0.3">
      <c r="O303" s="33"/>
    </row>
    <row r="304" spans="15:15" x14ac:dyDescent="0.3">
      <c r="O304" s="33"/>
    </row>
    <row r="305" spans="15:15" x14ac:dyDescent="0.3">
      <c r="O305" s="33"/>
    </row>
    <row r="306" spans="15:15" x14ac:dyDescent="0.3">
      <c r="O306" s="33"/>
    </row>
    <row r="307" spans="15:15" x14ac:dyDescent="0.3">
      <c r="O307" s="33"/>
    </row>
    <row r="308" spans="15:15" x14ac:dyDescent="0.3">
      <c r="O308" s="33"/>
    </row>
    <row r="309" spans="15:15" x14ac:dyDescent="0.3">
      <c r="O309" s="33"/>
    </row>
    <row r="310" spans="15:15" x14ac:dyDescent="0.3">
      <c r="O310" s="33"/>
    </row>
    <row r="311" spans="15:15" x14ac:dyDescent="0.3">
      <c r="O311" s="33"/>
    </row>
    <row r="312" spans="15:15" x14ac:dyDescent="0.3">
      <c r="O312" s="33"/>
    </row>
    <row r="313" spans="15:15" x14ac:dyDescent="0.3">
      <c r="O313" s="33"/>
    </row>
    <row r="314" spans="15:15" x14ac:dyDescent="0.3">
      <c r="O314" s="33"/>
    </row>
    <row r="315" spans="15:15" x14ac:dyDescent="0.3">
      <c r="O315" s="33"/>
    </row>
    <row r="316" spans="15:15" x14ac:dyDescent="0.3">
      <c r="O316" s="33"/>
    </row>
    <row r="317" spans="15:15" x14ac:dyDescent="0.3">
      <c r="O317" s="33"/>
    </row>
    <row r="318" spans="15:15" x14ac:dyDescent="0.3">
      <c r="O318" s="33"/>
    </row>
    <row r="319" spans="15:15" x14ac:dyDescent="0.3">
      <c r="O319" s="33"/>
    </row>
    <row r="320" spans="15:15" x14ac:dyDescent="0.3">
      <c r="O320" s="33"/>
    </row>
    <row r="321" spans="15:15" x14ac:dyDescent="0.3">
      <c r="O321" s="33"/>
    </row>
    <row r="322" spans="15:15" x14ac:dyDescent="0.3">
      <c r="O322" s="33"/>
    </row>
    <row r="323" spans="15:15" x14ac:dyDescent="0.3">
      <c r="O323" s="33"/>
    </row>
    <row r="324" spans="15:15" x14ac:dyDescent="0.3">
      <c r="O324" s="33"/>
    </row>
    <row r="325" spans="15:15" x14ac:dyDescent="0.3">
      <c r="O325" s="33"/>
    </row>
    <row r="326" spans="15:15" x14ac:dyDescent="0.3">
      <c r="O326" s="33"/>
    </row>
    <row r="327" spans="15:15" x14ac:dyDescent="0.3">
      <c r="O327" s="33"/>
    </row>
    <row r="328" spans="15:15" x14ac:dyDescent="0.3">
      <c r="O328" s="33"/>
    </row>
    <row r="329" spans="15:15" x14ac:dyDescent="0.3">
      <c r="O329" s="33"/>
    </row>
    <row r="330" spans="15:15" x14ac:dyDescent="0.3">
      <c r="O330" s="33"/>
    </row>
    <row r="331" spans="15:15" x14ac:dyDescent="0.3">
      <c r="O331" s="33"/>
    </row>
    <row r="332" spans="15:15" x14ac:dyDescent="0.3">
      <c r="O332" s="33"/>
    </row>
    <row r="333" spans="15:15" x14ac:dyDescent="0.3">
      <c r="O333" s="33"/>
    </row>
    <row r="334" spans="15:15" x14ac:dyDescent="0.3">
      <c r="O334" s="33"/>
    </row>
    <row r="335" spans="15:15" x14ac:dyDescent="0.3">
      <c r="O335" s="33"/>
    </row>
    <row r="336" spans="15:15" x14ac:dyDescent="0.3">
      <c r="O336" s="33"/>
    </row>
    <row r="337" spans="15:15" x14ac:dyDescent="0.3">
      <c r="O337" s="33"/>
    </row>
    <row r="338" spans="15:15" x14ac:dyDescent="0.3">
      <c r="O338" s="33"/>
    </row>
    <row r="339" spans="15:15" x14ac:dyDescent="0.3">
      <c r="O339" s="33"/>
    </row>
    <row r="340" spans="15:15" x14ac:dyDescent="0.3">
      <c r="O340" s="33"/>
    </row>
    <row r="341" spans="15:15" x14ac:dyDescent="0.3">
      <c r="O341" s="33"/>
    </row>
    <row r="342" spans="15:15" x14ac:dyDescent="0.3">
      <c r="O342" s="33"/>
    </row>
    <row r="343" spans="15:15" x14ac:dyDescent="0.3">
      <c r="O343" s="33"/>
    </row>
    <row r="344" spans="15:15" x14ac:dyDescent="0.3">
      <c r="O344" s="33"/>
    </row>
    <row r="345" spans="15:15" x14ac:dyDescent="0.3">
      <c r="O345" s="33"/>
    </row>
    <row r="346" spans="15:15" x14ac:dyDescent="0.3">
      <c r="O346" s="33"/>
    </row>
    <row r="347" spans="15:15" x14ac:dyDescent="0.3">
      <c r="O347" s="33"/>
    </row>
    <row r="348" spans="15:15" x14ac:dyDescent="0.3">
      <c r="O348" s="33"/>
    </row>
    <row r="349" spans="15:15" x14ac:dyDescent="0.3">
      <c r="O349" s="33"/>
    </row>
    <row r="350" spans="15:15" x14ac:dyDescent="0.3">
      <c r="O350" s="33"/>
    </row>
    <row r="351" spans="15:15" x14ac:dyDescent="0.3">
      <c r="O351" s="33"/>
    </row>
    <row r="352" spans="15:15" x14ac:dyDescent="0.3">
      <c r="O352" s="33"/>
    </row>
    <row r="353" spans="15:15" x14ac:dyDescent="0.3">
      <c r="O353" s="33"/>
    </row>
    <row r="354" spans="15:15" x14ac:dyDescent="0.3">
      <c r="O354" s="33"/>
    </row>
    <row r="355" spans="15:15" x14ac:dyDescent="0.3">
      <c r="O355" s="33"/>
    </row>
    <row r="356" spans="15:15" x14ac:dyDescent="0.3">
      <c r="O356" s="33"/>
    </row>
    <row r="357" spans="15:15" x14ac:dyDescent="0.3">
      <c r="O357" s="33"/>
    </row>
    <row r="358" spans="15:15" x14ac:dyDescent="0.3">
      <c r="O358" s="33"/>
    </row>
    <row r="359" spans="15:15" x14ac:dyDescent="0.3">
      <c r="O359" s="33"/>
    </row>
    <row r="360" spans="15:15" x14ac:dyDescent="0.3">
      <c r="O360" s="33"/>
    </row>
    <row r="361" spans="15:15" x14ac:dyDescent="0.3">
      <c r="O361" s="33"/>
    </row>
    <row r="362" spans="15:15" x14ac:dyDescent="0.3">
      <c r="O362" s="33"/>
    </row>
    <row r="363" spans="15:15" x14ac:dyDescent="0.3">
      <c r="O363" s="33"/>
    </row>
    <row r="364" spans="15:15" x14ac:dyDescent="0.3">
      <c r="O364" s="33"/>
    </row>
    <row r="365" spans="15:15" x14ac:dyDescent="0.3">
      <c r="O365" s="33"/>
    </row>
    <row r="366" spans="15:15" x14ac:dyDescent="0.3">
      <c r="O366" s="33"/>
    </row>
    <row r="367" spans="15:15" x14ac:dyDescent="0.3">
      <c r="O367" s="33"/>
    </row>
    <row r="368" spans="15:15" x14ac:dyDescent="0.3">
      <c r="O368" s="33"/>
    </row>
    <row r="369" spans="15:15" x14ac:dyDescent="0.3">
      <c r="O369" s="33"/>
    </row>
    <row r="370" spans="15:15" x14ac:dyDescent="0.3">
      <c r="O370" s="33"/>
    </row>
    <row r="371" spans="15:15" x14ac:dyDescent="0.3">
      <c r="O371" s="33"/>
    </row>
    <row r="372" spans="15:15" x14ac:dyDescent="0.3">
      <c r="O372" s="33"/>
    </row>
    <row r="373" spans="15:15" x14ac:dyDescent="0.3">
      <c r="O373" s="33"/>
    </row>
    <row r="374" spans="15:15" x14ac:dyDescent="0.3">
      <c r="O374" s="33"/>
    </row>
    <row r="375" spans="15:15" x14ac:dyDescent="0.3">
      <c r="O375" s="33"/>
    </row>
    <row r="376" spans="15:15" x14ac:dyDescent="0.3">
      <c r="O376" s="33"/>
    </row>
    <row r="377" spans="15:15" x14ac:dyDescent="0.3">
      <c r="O377" s="33"/>
    </row>
    <row r="378" spans="15:15" x14ac:dyDescent="0.3">
      <c r="O378" s="33"/>
    </row>
    <row r="379" spans="15:15" x14ac:dyDescent="0.3">
      <c r="O379" s="33"/>
    </row>
    <row r="380" spans="15:15" x14ac:dyDescent="0.3">
      <c r="O380" s="33"/>
    </row>
    <row r="381" spans="15:15" x14ac:dyDescent="0.3">
      <c r="O381" s="33"/>
    </row>
    <row r="382" spans="15:15" x14ac:dyDescent="0.3">
      <c r="O382" s="33"/>
    </row>
    <row r="383" spans="15:15" x14ac:dyDescent="0.3">
      <c r="O383" s="33"/>
    </row>
    <row r="384" spans="15:15" x14ac:dyDescent="0.3">
      <c r="O384" s="33"/>
    </row>
    <row r="385" spans="15:15" x14ac:dyDescent="0.3">
      <c r="O385" s="33"/>
    </row>
    <row r="386" spans="15:15" x14ac:dyDescent="0.3">
      <c r="O386" s="33"/>
    </row>
    <row r="387" spans="15:15" x14ac:dyDescent="0.3">
      <c r="O387" s="33"/>
    </row>
    <row r="388" spans="15:15" x14ac:dyDescent="0.3">
      <c r="O388" s="33"/>
    </row>
    <row r="389" spans="15:15" x14ac:dyDescent="0.3">
      <c r="O389" s="33"/>
    </row>
    <row r="390" spans="15:15" x14ac:dyDescent="0.3">
      <c r="O390" s="33"/>
    </row>
    <row r="391" spans="15:15" x14ac:dyDescent="0.3">
      <c r="O391" s="33"/>
    </row>
    <row r="392" spans="15:15" x14ac:dyDescent="0.3">
      <c r="O392" s="33"/>
    </row>
    <row r="393" spans="15:15" x14ac:dyDescent="0.3">
      <c r="O393" s="33"/>
    </row>
    <row r="394" spans="15:15" x14ac:dyDescent="0.3">
      <c r="O394" s="33"/>
    </row>
    <row r="395" spans="15:15" x14ac:dyDescent="0.3">
      <c r="O395" s="33"/>
    </row>
    <row r="396" spans="15:15" x14ac:dyDescent="0.3">
      <c r="O396" s="33"/>
    </row>
    <row r="397" spans="15:15" x14ac:dyDescent="0.3">
      <c r="O397" s="33"/>
    </row>
    <row r="398" spans="15:15" x14ac:dyDescent="0.3">
      <c r="O398" s="33"/>
    </row>
    <row r="399" spans="15:15" x14ac:dyDescent="0.3">
      <c r="O399" s="33"/>
    </row>
    <row r="400" spans="15:15" x14ac:dyDescent="0.3">
      <c r="O400" s="33"/>
    </row>
    <row r="401" spans="15:15" x14ac:dyDescent="0.3">
      <c r="O401" s="33"/>
    </row>
    <row r="402" spans="15:15" x14ac:dyDescent="0.3">
      <c r="O402" s="33"/>
    </row>
    <row r="403" spans="15:15" x14ac:dyDescent="0.3">
      <c r="O403" s="33"/>
    </row>
    <row r="404" spans="15:15" x14ac:dyDescent="0.3">
      <c r="O404" s="33"/>
    </row>
    <row r="405" spans="15:15" x14ac:dyDescent="0.3">
      <c r="O405" s="33"/>
    </row>
    <row r="406" spans="15:15" x14ac:dyDescent="0.3">
      <c r="O406" s="33"/>
    </row>
    <row r="407" spans="15:15" x14ac:dyDescent="0.3">
      <c r="O407" s="33"/>
    </row>
    <row r="408" spans="15:15" x14ac:dyDescent="0.3">
      <c r="O408" s="33"/>
    </row>
    <row r="409" spans="15:15" x14ac:dyDescent="0.3">
      <c r="O409" s="33"/>
    </row>
    <row r="410" spans="15:15" x14ac:dyDescent="0.3">
      <c r="O410" s="33"/>
    </row>
    <row r="411" spans="15:15" x14ac:dyDescent="0.3">
      <c r="O411" s="33"/>
    </row>
    <row r="412" spans="15:15" x14ac:dyDescent="0.3">
      <c r="O412" s="33"/>
    </row>
    <row r="413" spans="15:15" x14ac:dyDescent="0.3">
      <c r="O413" s="33"/>
    </row>
    <row r="414" spans="15:15" x14ac:dyDescent="0.3">
      <c r="O414" s="33"/>
    </row>
    <row r="415" spans="15:15" x14ac:dyDescent="0.3">
      <c r="O415" s="33"/>
    </row>
    <row r="416" spans="15:15" x14ac:dyDescent="0.3">
      <c r="O416" s="33"/>
    </row>
    <row r="417" spans="15:15" x14ac:dyDescent="0.3">
      <c r="O417" s="33"/>
    </row>
    <row r="418" spans="15:15" x14ac:dyDescent="0.3">
      <c r="O418" s="33"/>
    </row>
    <row r="419" spans="15:15" x14ac:dyDescent="0.3">
      <c r="O419" s="33"/>
    </row>
    <row r="420" spans="15:15" x14ac:dyDescent="0.3">
      <c r="O420" s="33"/>
    </row>
    <row r="421" spans="15:15" x14ac:dyDescent="0.3">
      <c r="O421" s="33"/>
    </row>
    <row r="422" spans="15:15" x14ac:dyDescent="0.3">
      <c r="O422" s="33"/>
    </row>
    <row r="423" spans="15:15" x14ac:dyDescent="0.3">
      <c r="O423" s="33"/>
    </row>
    <row r="424" spans="15:15" x14ac:dyDescent="0.3">
      <c r="O424" s="33"/>
    </row>
    <row r="425" spans="15:15" x14ac:dyDescent="0.3">
      <c r="O425" s="33"/>
    </row>
    <row r="426" spans="15:15" x14ac:dyDescent="0.3">
      <c r="O426" s="33"/>
    </row>
    <row r="427" spans="15:15" x14ac:dyDescent="0.3">
      <c r="O427" s="33"/>
    </row>
    <row r="428" spans="15:15" x14ac:dyDescent="0.3">
      <c r="O428" s="33"/>
    </row>
    <row r="429" spans="15:15" x14ac:dyDescent="0.3">
      <c r="O429" s="33"/>
    </row>
    <row r="430" spans="15:15" x14ac:dyDescent="0.3">
      <c r="O430" s="33"/>
    </row>
    <row r="431" spans="15:15" x14ac:dyDescent="0.3">
      <c r="O431" s="33"/>
    </row>
    <row r="432" spans="15:15" x14ac:dyDescent="0.3">
      <c r="O432" s="33"/>
    </row>
    <row r="433" spans="15:15" x14ac:dyDescent="0.3">
      <c r="O433" s="33"/>
    </row>
    <row r="434" spans="15:15" x14ac:dyDescent="0.3">
      <c r="O434" s="33"/>
    </row>
    <row r="435" spans="15:15" x14ac:dyDescent="0.3">
      <c r="O435" s="33"/>
    </row>
    <row r="436" spans="15:15" x14ac:dyDescent="0.3">
      <c r="O436" s="33"/>
    </row>
    <row r="437" spans="15:15" x14ac:dyDescent="0.3">
      <c r="O437" s="33"/>
    </row>
    <row r="438" spans="15:15" x14ac:dyDescent="0.3">
      <c r="O438" s="33"/>
    </row>
    <row r="439" spans="15:15" x14ac:dyDescent="0.3">
      <c r="O439" s="33"/>
    </row>
    <row r="440" spans="15:15" x14ac:dyDescent="0.3">
      <c r="O440" s="33"/>
    </row>
    <row r="441" spans="15:15" x14ac:dyDescent="0.3">
      <c r="O441" s="33"/>
    </row>
    <row r="442" spans="15:15" x14ac:dyDescent="0.3">
      <c r="O442" s="33"/>
    </row>
    <row r="443" spans="15:15" x14ac:dyDescent="0.3">
      <c r="O443" s="33"/>
    </row>
    <row r="444" spans="15:15" x14ac:dyDescent="0.3">
      <c r="O444" s="33"/>
    </row>
    <row r="445" spans="15:15" x14ac:dyDescent="0.3">
      <c r="O445" s="33"/>
    </row>
    <row r="446" spans="15:15" x14ac:dyDescent="0.3">
      <c r="O446" s="33"/>
    </row>
    <row r="447" spans="15:15" x14ac:dyDescent="0.3">
      <c r="O447" s="33"/>
    </row>
    <row r="448" spans="15:15" x14ac:dyDescent="0.3">
      <c r="O448" s="33"/>
    </row>
    <row r="449" spans="15:15" x14ac:dyDescent="0.3">
      <c r="O449" s="33"/>
    </row>
    <row r="450" spans="15:15" x14ac:dyDescent="0.3">
      <c r="O450" s="33"/>
    </row>
    <row r="451" spans="15:15" x14ac:dyDescent="0.3">
      <c r="O451" s="33"/>
    </row>
    <row r="452" spans="15:15" x14ac:dyDescent="0.3">
      <c r="O452" s="33"/>
    </row>
    <row r="453" spans="15:15" x14ac:dyDescent="0.3">
      <c r="O453" s="33"/>
    </row>
    <row r="454" spans="15:15" x14ac:dyDescent="0.3">
      <c r="O454" s="33"/>
    </row>
    <row r="455" spans="15:15" x14ac:dyDescent="0.3">
      <c r="O455" s="33"/>
    </row>
    <row r="456" spans="15:15" x14ac:dyDescent="0.3">
      <c r="O456" s="33"/>
    </row>
    <row r="457" spans="15:15" x14ac:dyDescent="0.3">
      <c r="O457" s="33"/>
    </row>
    <row r="458" spans="15:15" x14ac:dyDescent="0.3">
      <c r="O458" s="33"/>
    </row>
    <row r="459" spans="15:15" x14ac:dyDescent="0.3">
      <c r="O459" s="33"/>
    </row>
    <row r="460" spans="15:15" x14ac:dyDescent="0.3">
      <c r="O460" s="33"/>
    </row>
    <row r="461" spans="15:15" x14ac:dyDescent="0.3">
      <c r="O461" s="33"/>
    </row>
    <row r="462" spans="15:15" x14ac:dyDescent="0.3">
      <c r="O462" s="33"/>
    </row>
    <row r="463" spans="15:15" x14ac:dyDescent="0.3">
      <c r="O463" s="33"/>
    </row>
    <row r="464" spans="15:15" x14ac:dyDescent="0.3">
      <c r="O464" s="33"/>
    </row>
    <row r="465" spans="15:15" x14ac:dyDescent="0.3">
      <c r="O465" s="33"/>
    </row>
    <row r="466" spans="15:15" x14ac:dyDescent="0.3">
      <c r="O466" s="33"/>
    </row>
    <row r="467" spans="15:15" x14ac:dyDescent="0.3">
      <c r="O467" s="33"/>
    </row>
    <row r="468" spans="15:15" x14ac:dyDescent="0.3">
      <c r="O468" s="33"/>
    </row>
    <row r="469" spans="15:15" x14ac:dyDescent="0.3">
      <c r="O469" s="33"/>
    </row>
    <row r="470" spans="15:15" x14ac:dyDescent="0.3">
      <c r="O470" s="33"/>
    </row>
    <row r="471" spans="15:15" x14ac:dyDescent="0.3">
      <c r="O471" s="33"/>
    </row>
    <row r="472" spans="15:15" x14ac:dyDescent="0.3">
      <c r="O472" s="33"/>
    </row>
    <row r="473" spans="15:15" x14ac:dyDescent="0.3">
      <c r="O473" s="33"/>
    </row>
    <row r="474" spans="15:15" x14ac:dyDescent="0.3">
      <c r="O474" s="33"/>
    </row>
    <row r="475" spans="15:15" x14ac:dyDescent="0.3">
      <c r="O475" s="33"/>
    </row>
    <row r="476" spans="15:15" x14ac:dyDescent="0.3">
      <c r="O476" s="33"/>
    </row>
    <row r="477" spans="15:15" x14ac:dyDescent="0.3">
      <c r="O477" s="33"/>
    </row>
    <row r="478" spans="15:15" x14ac:dyDescent="0.3">
      <c r="O478" s="33"/>
    </row>
    <row r="479" spans="15:15" x14ac:dyDescent="0.3">
      <c r="O479" s="33"/>
    </row>
    <row r="480" spans="15:15" x14ac:dyDescent="0.3">
      <c r="O480" s="33"/>
    </row>
    <row r="481" spans="15:15" x14ac:dyDescent="0.3">
      <c r="O481" s="33"/>
    </row>
    <row r="482" spans="15:15" x14ac:dyDescent="0.3">
      <c r="O482" s="33"/>
    </row>
    <row r="483" spans="15:15" x14ac:dyDescent="0.3">
      <c r="O483" s="33"/>
    </row>
    <row r="484" spans="15:15" x14ac:dyDescent="0.3">
      <c r="O484" s="33"/>
    </row>
    <row r="485" spans="15:15" x14ac:dyDescent="0.3">
      <c r="O485" s="33"/>
    </row>
    <row r="486" spans="15:15" x14ac:dyDescent="0.3">
      <c r="O486" s="33"/>
    </row>
    <row r="487" spans="15:15" x14ac:dyDescent="0.3">
      <c r="O487" s="33"/>
    </row>
    <row r="488" spans="15:15" x14ac:dyDescent="0.3">
      <c r="O488" s="33"/>
    </row>
    <row r="489" spans="15:15" x14ac:dyDescent="0.3">
      <c r="O489" s="33"/>
    </row>
    <row r="490" spans="15:15" x14ac:dyDescent="0.3">
      <c r="O490" s="33"/>
    </row>
    <row r="491" spans="15:15" x14ac:dyDescent="0.3">
      <c r="O491" s="33"/>
    </row>
    <row r="492" spans="15:15" x14ac:dyDescent="0.3">
      <c r="O492" s="33"/>
    </row>
    <row r="493" spans="15:15" x14ac:dyDescent="0.3">
      <c r="O493" s="33"/>
    </row>
    <row r="494" spans="15:15" x14ac:dyDescent="0.3">
      <c r="O494" s="33"/>
    </row>
    <row r="495" spans="15:15" x14ac:dyDescent="0.3">
      <c r="O495" s="33"/>
    </row>
    <row r="496" spans="15:15" x14ac:dyDescent="0.3">
      <c r="O496" s="33"/>
    </row>
    <row r="497" spans="15:15" x14ac:dyDescent="0.3">
      <c r="O497" s="33"/>
    </row>
    <row r="498" spans="15:15" x14ac:dyDescent="0.3">
      <c r="O498" s="33"/>
    </row>
    <row r="499" spans="15:15" x14ac:dyDescent="0.3">
      <c r="O499" s="33"/>
    </row>
    <row r="500" spans="15:15" x14ac:dyDescent="0.3">
      <c r="O500" s="33"/>
    </row>
    <row r="501" spans="15:15" x14ac:dyDescent="0.3">
      <c r="O501" s="33"/>
    </row>
    <row r="502" spans="15:15" x14ac:dyDescent="0.3">
      <c r="O502" s="33"/>
    </row>
    <row r="503" spans="15:15" x14ac:dyDescent="0.3">
      <c r="O503" s="33"/>
    </row>
    <row r="504" spans="15:15" x14ac:dyDescent="0.3">
      <c r="O504" s="33"/>
    </row>
    <row r="505" spans="15:15" x14ac:dyDescent="0.3">
      <c r="O505" s="33"/>
    </row>
    <row r="506" spans="15:15" x14ac:dyDescent="0.3">
      <c r="O506" s="33"/>
    </row>
    <row r="507" spans="15:15" x14ac:dyDescent="0.3">
      <c r="O507" s="33"/>
    </row>
    <row r="508" spans="15:15" x14ac:dyDescent="0.3">
      <c r="O508" s="33"/>
    </row>
    <row r="509" spans="15:15" x14ac:dyDescent="0.3">
      <c r="O509" s="33"/>
    </row>
    <row r="510" spans="15:15" x14ac:dyDescent="0.3">
      <c r="O510" s="33"/>
    </row>
    <row r="511" spans="15:15" x14ac:dyDescent="0.3">
      <c r="O511" s="33"/>
    </row>
    <row r="512" spans="15:15" x14ac:dyDescent="0.3">
      <c r="O512" s="33"/>
    </row>
    <row r="513" spans="15:15" x14ac:dyDescent="0.3">
      <c r="O513" s="33"/>
    </row>
    <row r="514" spans="15:15" x14ac:dyDescent="0.3">
      <c r="O514" s="33"/>
    </row>
    <row r="515" spans="15:15" x14ac:dyDescent="0.3">
      <c r="O515" s="33"/>
    </row>
    <row r="516" spans="15:15" x14ac:dyDescent="0.3">
      <c r="O516" s="33"/>
    </row>
    <row r="517" spans="15:15" x14ac:dyDescent="0.3">
      <c r="O517" s="33"/>
    </row>
    <row r="518" spans="15:15" x14ac:dyDescent="0.3">
      <c r="O518" s="33"/>
    </row>
    <row r="519" spans="15:15" x14ac:dyDescent="0.3">
      <c r="O519" s="33"/>
    </row>
    <row r="520" spans="15:15" x14ac:dyDescent="0.3">
      <c r="O520" s="33"/>
    </row>
    <row r="521" spans="15:15" x14ac:dyDescent="0.3">
      <c r="O521" s="33"/>
    </row>
    <row r="522" spans="15:15" x14ac:dyDescent="0.3">
      <c r="O522" s="33"/>
    </row>
    <row r="523" spans="15:15" x14ac:dyDescent="0.3">
      <c r="O523" s="33"/>
    </row>
    <row r="524" spans="15:15" x14ac:dyDescent="0.3">
      <c r="O524" s="33"/>
    </row>
    <row r="525" spans="15:15" x14ac:dyDescent="0.3">
      <c r="O525" s="33"/>
    </row>
    <row r="526" spans="15:15" x14ac:dyDescent="0.3">
      <c r="O526" s="33"/>
    </row>
    <row r="527" spans="15:15" x14ac:dyDescent="0.3">
      <c r="O527" s="33"/>
    </row>
    <row r="528" spans="15:15" x14ac:dyDescent="0.3">
      <c r="O528" s="33"/>
    </row>
    <row r="529" spans="15:15" x14ac:dyDescent="0.3">
      <c r="O529" s="33"/>
    </row>
    <row r="530" spans="15:15" x14ac:dyDescent="0.3">
      <c r="O530" s="33"/>
    </row>
    <row r="531" spans="15:15" x14ac:dyDescent="0.3">
      <c r="O531" s="33"/>
    </row>
    <row r="532" spans="15:15" x14ac:dyDescent="0.3">
      <c r="O532" s="33"/>
    </row>
    <row r="533" spans="15:15" x14ac:dyDescent="0.3">
      <c r="O533" s="33"/>
    </row>
    <row r="534" spans="15:15" x14ac:dyDescent="0.3">
      <c r="O534" s="33"/>
    </row>
    <row r="535" spans="15:15" x14ac:dyDescent="0.3">
      <c r="O535" s="33"/>
    </row>
    <row r="536" spans="15:15" x14ac:dyDescent="0.3">
      <c r="O536" s="33"/>
    </row>
    <row r="537" spans="15:15" x14ac:dyDescent="0.3">
      <c r="O537" s="33"/>
    </row>
    <row r="538" spans="15:15" x14ac:dyDescent="0.3">
      <c r="O538" s="33"/>
    </row>
    <row r="539" spans="15:15" x14ac:dyDescent="0.3">
      <c r="O539" s="33"/>
    </row>
    <row r="540" spans="15:15" x14ac:dyDescent="0.3">
      <c r="O540" s="33"/>
    </row>
    <row r="541" spans="15:15" x14ac:dyDescent="0.3">
      <c r="O541" s="33"/>
    </row>
    <row r="542" spans="15:15" x14ac:dyDescent="0.3">
      <c r="O542" s="33"/>
    </row>
    <row r="543" spans="15:15" x14ac:dyDescent="0.3">
      <c r="O543" s="33"/>
    </row>
    <row r="544" spans="15:15" x14ac:dyDescent="0.3">
      <c r="O544" s="33"/>
    </row>
    <row r="545" spans="15:15" x14ac:dyDescent="0.3">
      <c r="O545" s="33"/>
    </row>
    <row r="546" spans="15:15" x14ac:dyDescent="0.3">
      <c r="O546" s="33"/>
    </row>
    <row r="547" spans="15:15" x14ac:dyDescent="0.3">
      <c r="O547" s="33"/>
    </row>
    <row r="548" spans="15:15" x14ac:dyDescent="0.3">
      <c r="O548" s="33"/>
    </row>
    <row r="549" spans="15:15" x14ac:dyDescent="0.3">
      <c r="O549" s="33"/>
    </row>
    <row r="550" spans="15:15" x14ac:dyDescent="0.3">
      <c r="O550" s="33"/>
    </row>
    <row r="551" spans="15:15" x14ac:dyDescent="0.3">
      <c r="O551" s="33"/>
    </row>
    <row r="552" spans="15:15" x14ac:dyDescent="0.3">
      <c r="O552" s="33"/>
    </row>
    <row r="553" spans="15:15" x14ac:dyDescent="0.3">
      <c r="O553" s="33"/>
    </row>
    <row r="554" spans="15:15" x14ac:dyDescent="0.3">
      <c r="O554" s="33"/>
    </row>
    <row r="555" spans="15:15" x14ac:dyDescent="0.3">
      <c r="O555" s="33"/>
    </row>
    <row r="556" spans="15:15" x14ac:dyDescent="0.3">
      <c r="O556" s="33"/>
    </row>
    <row r="557" spans="15:15" x14ac:dyDescent="0.3">
      <c r="O557" s="33"/>
    </row>
    <row r="558" spans="15:15" x14ac:dyDescent="0.3">
      <c r="O558" s="33"/>
    </row>
    <row r="559" spans="15:15" x14ac:dyDescent="0.3">
      <c r="O559" s="33"/>
    </row>
    <row r="560" spans="15:15" x14ac:dyDescent="0.3">
      <c r="O560" s="33"/>
    </row>
    <row r="561" spans="15:15" x14ac:dyDescent="0.3">
      <c r="O561" s="33"/>
    </row>
    <row r="562" spans="15:15" x14ac:dyDescent="0.3">
      <c r="O562" s="33"/>
    </row>
    <row r="563" spans="15:15" x14ac:dyDescent="0.3">
      <c r="O563" s="33"/>
    </row>
    <row r="564" spans="15:15" x14ac:dyDescent="0.3">
      <c r="O564" s="33"/>
    </row>
    <row r="565" spans="15:15" x14ac:dyDescent="0.3">
      <c r="O565" s="33"/>
    </row>
    <row r="566" spans="15:15" x14ac:dyDescent="0.3">
      <c r="O566" s="33"/>
    </row>
    <row r="567" spans="15:15" x14ac:dyDescent="0.3">
      <c r="O567" s="33"/>
    </row>
    <row r="568" spans="15:15" x14ac:dyDescent="0.3">
      <c r="O568" s="33"/>
    </row>
    <row r="569" spans="15:15" x14ac:dyDescent="0.3">
      <c r="O569" s="33"/>
    </row>
    <row r="570" spans="15:15" x14ac:dyDescent="0.3">
      <c r="O570" s="33"/>
    </row>
    <row r="571" spans="15:15" x14ac:dyDescent="0.3">
      <c r="O571" s="33"/>
    </row>
    <row r="572" spans="15:15" x14ac:dyDescent="0.3">
      <c r="O572" s="33"/>
    </row>
    <row r="573" spans="15:15" x14ac:dyDescent="0.3">
      <c r="O573" s="33"/>
    </row>
    <row r="574" spans="15:15" x14ac:dyDescent="0.3">
      <c r="O574" s="33"/>
    </row>
    <row r="575" spans="15:15" x14ac:dyDescent="0.3">
      <c r="O575" s="33"/>
    </row>
    <row r="576" spans="15:15" x14ac:dyDescent="0.3">
      <c r="O576" s="33"/>
    </row>
    <row r="577" spans="15:15" x14ac:dyDescent="0.3">
      <c r="O577" s="33"/>
    </row>
    <row r="578" spans="15:15" x14ac:dyDescent="0.3">
      <c r="O578" s="33"/>
    </row>
    <row r="579" spans="15:15" x14ac:dyDescent="0.3">
      <c r="O579" s="33"/>
    </row>
    <row r="580" spans="15:15" x14ac:dyDescent="0.3">
      <c r="O580" s="33"/>
    </row>
    <row r="581" spans="15:15" x14ac:dyDescent="0.3">
      <c r="O581" s="33"/>
    </row>
    <row r="582" spans="15:15" x14ac:dyDescent="0.3">
      <c r="O582" s="33"/>
    </row>
    <row r="583" spans="15:15" x14ac:dyDescent="0.3">
      <c r="O583" s="33"/>
    </row>
    <row r="584" spans="15:15" x14ac:dyDescent="0.3">
      <c r="O584" s="33"/>
    </row>
    <row r="585" spans="15:15" x14ac:dyDescent="0.3">
      <c r="O585" s="33"/>
    </row>
    <row r="586" spans="15:15" x14ac:dyDescent="0.3">
      <c r="O586" s="33"/>
    </row>
    <row r="587" spans="15:15" x14ac:dyDescent="0.3">
      <c r="O587" s="33"/>
    </row>
    <row r="588" spans="15:15" x14ac:dyDescent="0.3">
      <c r="O588" s="33"/>
    </row>
    <row r="589" spans="15:15" x14ac:dyDescent="0.3">
      <c r="O589" s="33"/>
    </row>
    <row r="590" spans="15:15" x14ac:dyDescent="0.3">
      <c r="O590" s="33"/>
    </row>
    <row r="591" spans="15:15" x14ac:dyDescent="0.3">
      <c r="O591" s="33"/>
    </row>
    <row r="592" spans="15:15" x14ac:dyDescent="0.3">
      <c r="O592" s="33"/>
    </row>
    <row r="593" spans="15:15" x14ac:dyDescent="0.3">
      <c r="O593" s="33"/>
    </row>
    <row r="594" spans="15:15" x14ac:dyDescent="0.3">
      <c r="O594" s="33"/>
    </row>
    <row r="595" spans="15:15" x14ac:dyDescent="0.3">
      <c r="O595" s="33"/>
    </row>
    <row r="596" spans="15:15" x14ac:dyDescent="0.3">
      <c r="O596" s="33"/>
    </row>
    <row r="597" spans="15:15" x14ac:dyDescent="0.3">
      <c r="O597" s="33"/>
    </row>
    <row r="598" spans="15:15" x14ac:dyDescent="0.3">
      <c r="O598" s="33"/>
    </row>
    <row r="599" spans="15:15" x14ac:dyDescent="0.3">
      <c r="O599" s="33"/>
    </row>
    <row r="600" spans="15:15" x14ac:dyDescent="0.3">
      <c r="O600" s="33"/>
    </row>
    <row r="601" spans="15:15" x14ac:dyDescent="0.3">
      <c r="O601" s="33"/>
    </row>
    <row r="602" spans="15:15" x14ac:dyDescent="0.3">
      <c r="O602" s="33"/>
    </row>
    <row r="603" spans="15:15" x14ac:dyDescent="0.3">
      <c r="O603" s="33"/>
    </row>
    <row r="604" spans="15:15" x14ac:dyDescent="0.3">
      <c r="O604" s="33"/>
    </row>
    <row r="605" spans="15:15" x14ac:dyDescent="0.3">
      <c r="O605" s="33"/>
    </row>
    <row r="606" spans="15:15" x14ac:dyDescent="0.3">
      <c r="O606" s="33"/>
    </row>
    <row r="607" spans="15:15" x14ac:dyDescent="0.3">
      <c r="O607" s="33"/>
    </row>
    <row r="608" spans="15:15" x14ac:dyDescent="0.3">
      <c r="O608" s="33"/>
    </row>
    <row r="609" spans="15:15" x14ac:dyDescent="0.3">
      <c r="O609" s="33"/>
    </row>
    <row r="610" spans="15:15" x14ac:dyDescent="0.3">
      <c r="O610" s="33"/>
    </row>
    <row r="611" spans="15:15" x14ac:dyDescent="0.3">
      <c r="O611" s="33"/>
    </row>
    <row r="612" spans="15:15" x14ac:dyDescent="0.3">
      <c r="O612" s="33"/>
    </row>
    <row r="613" spans="15:15" x14ac:dyDescent="0.3">
      <c r="O613" s="33"/>
    </row>
    <row r="614" spans="15:15" x14ac:dyDescent="0.3">
      <c r="O614" s="33"/>
    </row>
    <row r="615" spans="15:15" x14ac:dyDescent="0.3">
      <c r="O615" s="33"/>
    </row>
    <row r="616" spans="15:15" x14ac:dyDescent="0.3">
      <c r="O616" s="33"/>
    </row>
    <row r="617" spans="15:15" x14ac:dyDescent="0.3">
      <c r="O617" s="33"/>
    </row>
    <row r="618" spans="15:15" x14ac:dyDescent="0.3">
      <c r="O618" s="33"/>
    </row>
    <row r="619" spans="15:15" x14ac:dyDescent="0.3">
      <c r="O619" s="33"/>
    </row>
    <row r="620" spans="15:15" x14ac:dyDescent="0.3">
      <c r="O620" s="33"/>
    </row>
    <row r="621" spans="15:15" x14ac:dyDescent="0.3">
      <c r="O621" s="33"/>
    </row>
    <row r="622" spans="15:15" x14ac:dyDescent="0.3">
      <c r="O622" s="33"/>
    </row>
    <row r="623" spans="15:15" x14ac:dyDescent="0.3">
      <c r="O623" s="33"/>
    </row>
    <row r="624" spans="15:15" x14ac:dyDescent="0.3">
      <c r="O624" s="33"/>
    </row>
    <row r="625" spans="15:15" x14ac:dyDescent="0.3">
      <c r="O625" s="33"/>
    </row>
    <row r="626" spans="15:15" x14ac:dyDescent="0.3">
      <c r="O626" s="33"/>
    </row>
    <row r="627" spans="15:15" x14ac:dyDescent="0.3">
      <c r="O627" s="33"/>
    </row>
    <row r="628" spans="15:15" x14ac:dyDescent="0.3">
      <c r="O628" s="33"/>
    </row>
    <row r="629" spans="15:15" x14ac:dyDescent="0.3">
      <c r="O629" s="33"/>
    </row>
    <row r="630" spans="15:15" x14ac:dyDescent="0.3">
      <c r="O630" s="33"/>
    </row>
    <row r="631" spans="15:15" x14ac:dyDescent="0.3">
      <c r="O631" s="33"/>
    </row>
    <row r="632" spans="15:15" x14ac:dyDescent="0.3">
      <c r="O632" s="33"/>
    </row>
    <row r="633" spans="15:15" x14ac:dyDescent="0.3">
      <c r="O633" s="33"/>
    </row>
    <row r="634" spans="15:15" x14ac:dyDescent="0.3">
      <c r="O634" s="33"/>
    </row>
    <row r="635" spans="15:15" x14ac:dyDescent="0.3">
      <c r="O635" s="33"/>
    </row>
    <row r="636" spans="15:15" x14ac:dyDescent="0.3">
      <c r="O636" s="33"/>
    </row>
    <row r="637" spans="15:15" x14ac:dyDescent="0.3">
      <c r="O637" s="33"/>
    </row>
    <row r="638" spans="15:15" x14ac:dyDescent="0.3">
      <c r="O638" s="33"/>
    </row>
    <row r="639" spans="15:15" x14ac:dyDescent="0.3">
      <c r="O639" s="33"/>
    </row>
    <row r="640" spans="15:15" x14ac:dyDescent="0.3">
      <c r="O640" s="33"/>
    </row>
    <row r="641" spans="15:15" x14ac:dyDescent="0.3">
      <c r="O641" s="33"/>
    </row>
    <row r="642" spans="15:15" x14ac:dyDescent="0.3">
      <c r="O642" s="33"/>
    </row>
    <row r="643" spans="15:15" x14ac:dyDescent="0.3">
      <c r="O643" s="33"/>
    </row>
    <row r="644" spans="15:15" x14ac:dyDescent="0.3">
      <c r="O644" s="33"/>
    </row>
    <row r="645" spans="15:15" x14ac:dyDescent="0.3">
      <c r="O645" s="33"/>
    </row>
    <row r="646" spans="15:15" x14ac:dyDescent="0.3">
      <c r="O646" s="33"/>
    </row>
    <row r="647" spans="15:15" x14ac:dyDescent="0.3">
      <c r="O647" s="33"/>
    </row>
    <row r="648" spans="15:15" x14ac:dyDescent="0.3">
      <c r="O648" s="33"/>
    </row>
    <row r="649" spans="15:15" x14ac:dyDescent="0.3">
      <c r="O649" s="33"/>
    </row>
    <row r="650" spans="15:15" x14ac:dyDescent="0.3">
      <c r="O650" s="33"/>
    </row>
    <row r="651" spans="15:15" x14ac:dyDescent="0.3">
      <c r="O651" s="33"/>
    </row>
    <row r="652" spans="15:15" x14ac:dyDescent="0.3">
      <c r="O652" s="33"/>
    </row>
    <row r="653" spans="15:15" x14ac:dyDescent="0.3">
      <c r="O653" s="33"/>
    </row>
    <row r="654" spans="15:15" x14ac:dyDescent="0.3">
      <c r="O654" s="33"/>
    </row>
    <row r="655" spans="15:15" x14ac:dyDescent="0.3">
      <c r="O655" s="33"/>
    </row>
    <row r="656" spans="15:15" x14ac:dyDescent="0.3">
      <c r="O656" s="33"/>
    </row>
    <row r="657" spans="15:15" x14ac:dyDescent="0.3">
      <c r="O657" s="33"/>
    </row>
    <row r="658" spans="15:15" x14ac:dyDescent="0.3">
      <c r="O658" s="33"/>
    </row>
    <row r="659" spans="15:15" x14ac:dyDescent="0.3">
      <c r="O659" s="33"/>
    </row>
    <row r="660" spans="15:15" x14ac:dyDescent="0.3">
      <c r="O660" s="33"/>
    </row>
    <row r="661" spans="15:15" x14ac:dyDescent="0.3">
      <c r="O661" s="33"/>
    </row>
    <row r="662" spans="15:15" x14ac:dyDescent="0.3">
      <c r="O662" s="33"/>
    </row>
    <row r="663" spans="15:15" x14ac:dyDescent="0.3">
      <c r="O663" s="33"/>
    </row>
    <row r="664" spans="15:15" x14ac:dyDescent="0.3">
      <c r="O664" s="33"/>
    </row>
    <row r="665" spans="15:15" x14ac:dyDescent="0.3">
      <c r="O665" s="33"/>
    </row>
    <row r="666" spans="15:15" x14ac:dyDescent="0.3">
      <c r="O666" s="33"/>
    </row>
    <row r="667" spans="15:15" x14ac:dyDescent="0.3">
      <c r="O667" s="33"/>
    </row>
    <row r="668" spans="15:15" x14ac:dyDescent="0.3">
      <c r="O668" s="33"/>
    </row>
    <row r="669" spans="15:15" x14ac:dyDescent="0.3">
      <c r="O669" s="33"/>
    </row>
    <row r="670" spans="15:15" x14ac:dyDescent="0.3">
      <c r="O670" s="33"/>
    </row>
    <row r="671" spans="15:15" x14ac:dyDescent="0.3">
      <c r="O671" s="33"/>
    </row>
    <row r="672" spans="15:15" x14ac:dyDescent="0.3">
      <c r="O672" s="33"/>
    </row>
    <row r="673" spans="15:15" x14ac:dyDescent="0.3">
      <c r="O673" s="33"/>
    </row>
    <row r="674" spans="15:15" x14ac:dyDescent="0.3">
      <c r="O674" s="33"/>
    </row>
    <row r="675" spans="15:15" x14ac:dyDescent="0.3">
      <c r="O675" s="33"/>
    </row>
    <row r="676" spans="15:15" x14ac:dyDescent="0.3">
      <c r="O676" s="33"/>
    </row>
    <row r="677" spans="15:15" x14ac:dyDescent="0.3">
      <c r="O677" s="33"/>
    </row>
    <row r="678" spans="15:15" x14ac:dyDescent="0.3">
      <c r="O678" s="33"/>
    </row>
    <row r="679" spans="15:15" x14ac:dyDescent="0.3">
      <c r="O679" s="33"/>
    </row>
    <row r="680" spans="15:15" x14ac:dyDescent="0.3">
      <c r="O680" s="33"/>
    </row>
    <row r="681" spans="15:15" x14ac:dyDescent="0.3">
      <c r="O681" s="33"/>
    </row>
    <row r="682" spans="15:15" x14ac:dyDescent="0.3">
      <c r="O682" s="33"/>
    </row>
    <row r="683" spans="15:15" x14ac:dyDescent="0.3">
      <c r="O683" s="33"/>
    </row>
    <row r="684" spans="15:15" x14ac:dyDescent="0.3">
      <c r="O684" s="33"/>
    </row>
    <row r="685" spans="15:15" x14ac:dyDescent="0.3">
      <c r="O685" s="33"/>
    </row>
    <row r="686" spans="15:15" x14ac:dyDescent="0.3">
      <c r="O686" s="33"/>
    </row>
    <row r="687" spans="15:15" x14ac:dyDescent="0.3">
      <c r="O687" s="33"/>
    </row>
    <row r="688" spans="15:15" x14ac:dyDescent="0.3">
      <c r="O688" s="33"/>
    </row>
    <row r="689" spans="15:15" x14ac:dyDescent="0.3">
      <c r="O689" s="33"/>
    </row>
    <row r="690" spans="15:15" x14ac:dyDescent="0.3">
      <c r="O690" s="33"/>
    </row>
    <row r="691" spans="15:15" x14ac:dyDescent="0.3">
      <c r="O691" s="33"/>
    </row>
    <row r="692" spans="15:15" x14ac:dyDescent="0.3">
      <c r="O692" s="33"/>
    </row>
    <row r="693" spans="15:15" x14ac:dyDescent="0.3">
      <c r="O693" s="33"/>
    </row>
    <row r="694" spans="15:15" x14ac:dyDescent="0.3">
      <c r="O694" s="33"/>
    </row>
    <row r="695" spans="15:15" x14ac:dyDescent="0.3">
      <c r="O695" s="33"/>
    </row>
    <row r="696" spans="15:15" x14ac:dyDescent="0.3">
      <c r="O696" s="33"/>
    </row>
    <row r="697" spans="15:15" x14ac:dyDescent="0.3">
      <c r="O697" s="33"/>
    </row>
    <row r="698" spans="15:15" x14ac:dyDescent="0.3">
      <c r="O698" s="33"/>
    </row>
    <row r="699" spans="15:15" x14ac:dyDescent="0.3">
      <c r="O699" s="33"/>
    </row>
    <row r="700" spans="15:15" x14ac:dyDescent="0.3">
      <c r="O700" s="33"/>
    </row>
    <row r="701" spans="15:15" x14ac:dyDescent="0.3">
      <c r="O701" s="33"/>
    </row>
    <row r="702" spans="15:15" x14ac:dyDescent="0.3">
      <c r="O702" s="33"/>
    </row>
    <row r="703" spans="15:15" x14ac:dyDescent="0.3">
      <c r="O703" s="33"/>
    </row>
    <row r="704" spans="15:15" x14ac:dyDescent="0.3">
      <c r="O704" s="33"/>
    </row>
    <row r="705" spans="15:15" x14ac:dyDescent="0.3">
      <c r="O705" s="33"/>
    </row>
    <row r="706" spans="15:15" x14ac:dyDescent="0.3">
      <c r="O706" s="33"/>
    </row>
    <row r="707" spans="15:15" x14ac:dyDescent="0.3">
      <c r="O707" s="33"/>
    </row>
    <row r="708" spans="15:15" x14ac:dyDescent="0.3">
      <c r="O708" s="33"/>
    </row>
    <row r="709" spans="15:15" x14ac:dyDescent="0.3">
      <c r="O709" s="33"/>
    </row>
  </sheetData>
  <mergeCells count="4">
    <mergeCell ref="B2:N2"/>
    <mergeCell ref="B3:N3"/>
    <mergeCell ref="B4:N4"/>
    <mergeCell ref="B5:N5"/>
  </mergeCells>
  <conditionalFormatting sqref="E157:E167">
    <cfRule type="cellIs" dxfId="29" priority="7" stopIfTrue="1" operator="lessThan">
      <formula>0</formula>
    </cfRule>
  </conditionalFormatting>
  <conditionalFormatting sqref="E147:E154">
    <cfRule type="cellIs" dxfId="28" priority="8" stopIfTrue="1" operator="lessThan">
      <formula>0</formula>
    </cfRule>
  </conditionalFormatting>
  <conditionalFormatting sqref="F157:F167">
    <cfRule type="cellIs" dxfId="27" priority="5" stopIfTrue="1" operator="lessThan">
      <formula>0</formula>
    </cfRule>
  </conditionalFormatting>
  <conditionalFormatting sqref="F147:F154">
    <cfRule type="cellIs" dxfId="26" priority="6" stopIfTrue="1" operator="lessThan">
      <formula>0</formula>
    </cfRule>
  </conditionalFormatting>
  <conditionalFormatting sqref="I157:I167">
    <cfRule type="cellIs" dxfId="25" priority="3" stopIfTrue="1" operator="lessThan">
      <formula>0</formula>
    </cfRule>
  </conditionalFormatting>
  <conditionalFormatting sqref="I147:I154">
    <cfRule type="cellIs" dxfId="24" priority="4" stopIfTrue="1" operator="lessThan">
      <formula>0</formula>
    </cfRule>
  </conditionalFormatting>
  <conditionalFormatting sqref="J157:J167">
    <cfRule type="cellIs" dxfId="23" priority="1" stopIfTrue="1" operator="lessThan">
      <formula>0</formula>
    </cfRule>
  </conditionalFormatting>
  <conditionalFormatting sqref="J147:J154">
    <cfRule type="cellIs" dxfId="22" priority="2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A2:P177"/>
  <sheetViews>
    <sheetView showGridLines="0" zoomScale="70" zoomScaleNormal="70" workbookViewId="0">
      <pane xSplit="2" ySplit="10" topLeftCell="C101" activePane="bottomRight" state="frozen"/>
      <selection pane="topRight" activeCell="C1" sqref="C1"/>
      <selection pane="bottomLeft" activeCell="A11" sqref="A11"/>
      <selection pane="bottomRight" activeCell="B5" sqref="B5:N5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4" width="15.6640625" customWidth="1"/>
    <col min="16" max="16" width="12.6640625" bestFit="1" customWidth="1"/>
  </cols>
  <sheetData>
    <row r="2" spans="1:16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6" ht="18" x14ac:dyDescent="0.35">
      <c r="B3" s="109" t="s">
        <v>262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6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6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6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">
      <c r="A7" s="29" t="s">
        <v>261</v>
      </c>
      <c r="E7" s="27"/>
      <c r="F7" s="27"/>
    </row>
    <row r="8" spans="1:16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6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6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6" x14ac:dyDescent="0.3">
      <c r="A11" s="9" t="s">
        <v>20</v>
      </c>
      <c r="B11" s="10" t="s">
        <v>21</v>
      </c>
      <c r="C11" s="35">
        <v>0.74147399553188709</v>
      </c>
      <c r="D11" s="36">
        <v>0</v>
      </c>
      <c r="E11" s="37">
        <v>0.74147399553188709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147.65655663903291</v>
      </c>
      <c r="M11" s="35">
        <v>0</v>
      </c>
      <c r="N11" s="38">
        <f t="shared" ref="N11:N34" si="0">+C11+G11+K11+L11+M11</f>
        <v>148.3980306345648</v>
      </c>
      <c r="O11" s="33">
        <v>0</v>
      </c>
      <c r="P11" s="33"/>
    </row>
    <row r="12" spans="1:16" x14ac:dyDescent="0.3">
      <c r="A12" s="9" t="s">
        <v>22</v>
      </c>
      <c r="B12" s="10" t="s">
        <v>23</v>
      </c>
      <c r="C12" s="35">
        <v>1.9986606366948463</v>
      </c>
      <c r="D12" s="36">
        <v>0</v>
      </c>
      <c r="E12" s="37">
        <v>1.9986606366948463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15.075310203464696</v>
      </c>
      <c r="M12" s="35">
        <v>0</v>
      </c>
      <c r="N12" s="38">
        <f t="shared" si="0"/>
        <v>17.073970840159543</v>
      </c>
      <c r="O12" s="33">
        <v>0</v>
      </c>
      <c r="P12" s="33"/>
    </row>
    <row r="13" spans="1:16" x14ac:dyDescent="0.3">
      <c r="A13" s="9" t="s">
        <v>24</v>
      </c>
      <c r="B13" s="10" t="s">
        <v>25</v>
      </c>
      <c r="C13" s="35">
        <v>13.83813368292391</v>
      </c>
      <c r="D13" s="36">
        <v>0</v>
      </c>
      <c r="E13" s="37">
        <v>13.83813368292391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1.2653345178416444</v>
      </c>
      <c r="M13" s="35">
        <v>0</v>
      </c>
      <c r="N13" s="38">
        <f t="shared" si="0"/>
        <v>15.103468200765555</v>
      </c>
      <c r="O13" s="33">
        <v>0</v>
      </c>
      <c r="P13" s="33"/>
    </row>
    <row r="14" spans="1:16" x14ac:dyDescent="0.3">
      <c r="A14" s="9" t="s">
        <v>26</v>
      </c>
      <c r="B14" s="10" t="s">
        <v>27</v>
      </c>
      <c r="C14" s="35">
        <v>124.94183645719225</v>
      </c>
      <c r="D14" s="36">
        <v>0</v>
      </c>
      <c r="E14" s="37">
        <v>124.94183645719225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121.92623701907453</v>
      </c>
      <c r="M14" s="35">
        <v>0</v>
      </c>
      <c r="N14" s="38">
        <f t="shared" si="0"/>
        <v>246.86807347626677</v>
      </c>
      <c r="O14" s="33">
        <v>0</v>
      </c>
      <c r="P14" s="33"/>
    </row>
    <row r="15" spans="1:16" x14ac:dyDescent="0.3">
      <c r="A15" s="9" t="s">
        <v>28</v>
      </c>
      <c r="B15" s="10" t="s">
        <v>30</v>
      </c>
      <c r="C15" s="35">
        <v>253.483663151515</v>
      </c>
      <c r="D15" s="36">
        <v>0</v>
      </c>
      <c r="E15" s="37">
        <v>157.20492788149085</v>
      </c>
      <c r="F15" s="36">
        <v>96.278735270024157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2.8491609753161322</v>
      </c>
      <c r="M15" s="35">
        <v>0</v>
      </c>
      <c r="N15" s="38">
        <f t="shared" si="0"/>
        <v>256.33282412683116</v>
      </c>
      <c r="O15" s="33">
        <v>0</v>
      </c>
      <c r="P15" s="33"/>
    </row>
    <row r="16" spans="1:16" x14ac:dyDescent="0.3">
      <c r="A16" s="9" t="s">
        <v>29</v>
      </c>
      <c r="B16" s="10" t="s">
        <v>32</v>
      </c>
      <c r="C16" s="35">
        <v>23.28171133551924</v>
      </c>
      <c r="D16" s="36">
        <v>0</v>
      </c>
      <c r="E16" s="37">
        <v>23.28171133551924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241.99891937265738</v>
      </c>
      <c r="M16" s="35">
        <v>0</v>
      </c>
      <c r="N16" s="38">
        <f t="shared" si="0"/>
        <v>265.2806307081766</v>
      </c>
      <c r="O16" s="33">
        <v>0</v>
      </c>
      <c r="P16" s="33"/>
    </row>
    <row r="17" spans="1:16" x14ac:dyDescent="0.3">
      <c r="A17" s="9" t="s">
        <v>31</v>
      </c>
      <c r="B17" s="10" t="s">
        <v>34</v>
      </c>
      <c r="C17" s="35">
        <v>212.66867161632274</v>
      </c>
      <c r="D17" s="36">
        <v>0</v>
      </c>
      <c r="E17" s="37">
        <v>212.66867161632274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64.192591545444131</v>
      </c>
      <c r="M17" s="35">
        <v>0</v>
      </c>
      <c r="N17" s="38">
        <f t="shared" si="0"/>
        <v>276.86126316176689</v>
      </c>
      <c r="O17" s="33">
        <v>0</v>
      </c>
      <c r="P17" s="33"/>
    </row>
    <row r="18" spans="1:16" x14ac:dyDescent="0.3">
      <c r="A18" s="9" t="s">
        <v>33</v>
      </c>
      <c r="B18" s="10" t="s">
        <v>36</v>
      </c>
      <c r="C18" s="35">
        <v>66.123867031687297</v>
      </c>
      <c r="D18" s="36">
        <v>0</v>
      </c>
      <c r="E18" s="37">
        <v>66.123867031687297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316.73600577811243</v>
      </c>
      <c r="M18" s="35">
        <v>0</v>
      </c>
      <c r="N18" s="38">
        <f t="shared" si="0"/>
        <v>382.85987280979975</v>
      </c>
      <c r="O18" s="33">
        <v>0</v>
      </c>
      <c r="P18" s="33"/>
    </row>
    <row r="19" spans="1:16" x14ac:dyDescent="0.3">
      <c r="A19" s="9" t="s">
        <v>35</v>
      </c>
      <c r="B19" s="10" t="s">
        <v>277</v>
      </c>
      <c r="C19" s="35">
        <v>89.837463036385515</v>
      </c>
      <c r="D19" s="36">
        <v>0</v>
      </c>
      <c r="E19" s="37">
        <v>89.837463036385515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530.61431651411499</v>
      </c>
      <c r="M19" s="35">
        <v>0</v>
      </c>
      <c r="N19" s="38">
        <f t="shared" si="0"/>
        <v>620.45177955050053</v>
      </c>
      <c r="O19" s="33">
        <v>0</v>
      </c>
      <c r="P19" s="33"/>
    </row>
    <row r="20" spans="1:16" x14ac:dyDescent="0.3">
      <c r="A20" s="9" t="s">
        <v>37</v>
      </c>
      <c r="B20" s="10" t="s">
        <v>278</v>
      </c>
      <c r="C20" s="35">
        <v>243.63756255352558</v>
      </c>
      <c r="D20" s="36">
        <v>0</v>
      </c>
      <c r="E20" s="37">
        <v>243.63756255352558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277.79905699086794</v>
      </c>
      <c r="M20" s="35">
        <v>0</v>
      </c>
      <c r="N20" s="38">
        <f t="shared" si="0"/>
        <v>521.43661954439358</v>
      </c>
      <c r="O20" s="33">
        <v>0</v>
      </c>
      <c r="P20" s="33"/>
    </row>
    <row r="21" spans="1:16" x14ac:dyDescent="0.3">
      <c r="A21" s="9" t="s">
        <v>38</v>
      </c>
      <c r="B21" s="10" t="s">
        <v>39</v>
      </c>
      <c r="C21" s="35">
        <v>2353.6513294276269</v>
      </c>
      <c r="D21" s="36">
        <v>0</v>
      </c>
      <c r="E21" s="37">
        <v>2353.6513294276269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511.6279786918011</v>
      </c>
      <c r="M21" s="35">
        <v>0</v>
      </c>
      <c r="N21" s="38">
        <f t="shared" si="0"/>
        <v>2865.2793081194282</v>
      </c>
      <c r="O21" s="33">
        <v>0</v>
      </c>
      <c r="P21" s="33"/>
    </row>
    <row r="22" spans="1:16" x14ac:dyDescent="0.3">
      <c r="A22" s="9" t="s">
        <v>40</v>
      </c>
      <c r="B22" s="10" t="s">
        <v>41</v>
      </c>
      <c r="C22" s="35">
        <v>537.85465694195011</v>
      </c>
      <c r="D22" s="36">
        <v>0</v>
      </c>
      <c r="E22" s="37">
        <v>458.59894292199658</v>
      </c>
      <c r="F22" s="36">
        <v>79.25571401995353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152.13493662781093</v>
      </c>
      <c r="M22" s="35">
        <v>0</v>
      </c>
      <c r="N22" s="38">
        <f t="shared" si="0"/>
        <v>689.98959356976104</v>
      </c>
      <c r="O22" s="33">
        <v>0</v>
      </c>
      <c r="P22" s="33"/>
    </row>
    <row r="23" spans="1:16" x14ac:dyDescent="0.3">
      <c r="A23" s="9" t="s">
        <v>42</v>
      </c>
      <c r="B23" s="10" t="s">
        <v>43</v>
      </c>
      <c r="C23" s="35">
        <v>528.3802196351885</v>
      </c>
      <c r="D23" s="36">
        <v>0</v>
      </c>
      <c r="E23" s="37">
        <v>412.43409743696827</v>
      </c>
      <c r="F23" s="36">
        <v>115.94612219822019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209.23847011442246</v>
      </c>
      <c r="M23" s="35">
        <v>0</v>
      </c>
      <c r="N23" s="38">
        <f t="shared" si="0"/>
        <v>737.61868974961089</v>
      </c>
      <c r="O23" s="33">
        <v>0</v>
      </c>
      <c r="P23" s="33"/>
    </row>
    <row r="24" spans="1:16" x14ac:dyDescent="0.3">
      <c r="A24" s="9" t="s">
        <v>44</v>
      </c>
      <c r="B24" s="10" t="s">
        <v>45</v>
      </c>
      <c r="C24" s="35">
        <v>15156.250748126604</v>
      </c>
      <c r="D24" s="36">
        <v>0</v>
      </c>
      <c r="E24" s="37">
        <v>7380.6430899170291</v>
      </c>
      <c r="F24" s="36">
        <v>7775.6076582095739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229.62525400271559</v>
      </c>
      <c r="M24" s="35">
        <v>0</v>
      </c>
      <c r="N24" s="38">
        <f t="shared" si="0"/>
        <v>15385.87600212932</v>
      </c>
      <c r="O24" s="33">
        <v>0</v>
      </c>
      <c r="P24" s="33"/>
    </row>
    <row r="25" spans="1:16" x14ac:dyDescent="0.3">
      <c r="A25" s="9" t="s">
        <v>46</v>
      </c>
      <c r="B25" s="10" t="s">
        <v>47</v>
      </c>
      <c r="C25" s="35">
        <v>28.692419594879247</v>
      </c>
      <c r="D25" s="36">
        <v>0</v>
      </c>
      <c r="E25" s="37">
        <v>28.692419594879247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132.67729961652228</v>
      </c>
      <c r="M25" s="35">
        <v>0</v>
      </c>
      <c r="N25" s="38">
        <f t="shared" si="0"/>
        <v>161.36971921140153</v>
      </c>
      <c r="O25" s="33">
        <v>0</v>
      </c>
      <c r="P25" s="33"/>
    </row>
    <row r="26" spans="1:16" x14ac:dyDescent="0.3">
      <c r="A26" s="9" t="s">
        <v>48</v>
      </c>
      <c r="B26" s="10" t="s">
        <v>49</v>
      </c>
      <c r="C26" s="35">
        <v>8560.0133862802322</v>
      </c>
      <c r="D26" s="36">
        <v>0</v>
      </c>
      <c r="E26" s="37">
        <v>4593.3968077122954</v>
      </c>
      <c r="F26" s="36">
        <v>3966.6165785679368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1075.7200051655091</v>
      </c>
      <c r="M26" s="35">
        <v>0</v>
      </c>
      <c r="N26" s="38">
        <f t="shared" si="0"/>
        <v>9635.7333914457413</v>
      </c>
      <c r="O26" s="33">
        <v>0</v>
      </c>
      <c r="P26" s="33"/>
    </row>
    <row r="27" spans="1:16" x14ac:dyDescent="0.3">
      <c r="A27" s="9" t="s">
        <v>50</v>
      </c>
      <c r="B27" s="10" t="s">
        <v>51</v>
      </c>
      <c r="C27" s="35">
        <v>1024.722967731248</v>
      </c>
      <c r="D27" s="36">
        <v>0</v>
      </c>
      <c r="E27" s="37">
        <v>1024.722967731248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571.5155611839341</v>
      </c>
      <c r="M27" s="35">
        <v>0</v>
      </c>
      <c r="N27" s="38">
        <f t="shared" si="0"/>
        <v>1596.2385289151821</v>
      </c>
      <c r="O27" s="33">
        <v>0</v>
      </c>
      <c r="P27" s="33"/>
    </row>
    <row r="28" spans="1:16" x14ac:dyDescent="0.3">
      <c r="A28" s="9" t="s">
        <v>52</v>
      </c>
      <c r="B28" s="10" t="s">
        <v>53</v>
      </c>
      <c r="C28" s="35">
        <v>1033.0499961814517</v>
      </c>
      <c r="D28" s="36">
        <v>0</v>
      </c>
      <c r="E28" s="37">
        <v>1033.0499961814517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1524.8360824825938</v>
      </c>
      <c r="M28" s="35">
        <v>0</v>
      </c>
      <c r="N28" s="38">
        <f t="shared" si="0"/>
        <v>2557.8860786640453</v>
      </c>
      <c r="O28" s="33">
        <v>0</v>
      </c>
      <c r="P28" s="33"/>
    </row>
    <row r="29" spans="1:16" x14ac:dyDescent="0.3">
      <c r="A29" s="9" t="s">
        <v>54</v>
      </c>
      <c r="B29" s="10" t="s">
        <v>55</v>
      </c>
      <c r="C29" s="35">
        <v>786.85484775599593</v>
      </c>
      <c r="D29" s="36">
        <v>0</v>
      </c>
      <c r="E29" s="37">
        <v>725.82749929410829</v>
      </c>
      <c r="F29" s="36">
        <v>61.027348461887691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898.76088870760873</v>
      </c>
      <c r="M29" s="35">
        <v>0</v>
      </c>
      <c r="N29" s="38">
        <f t="shared" si="0"/>
        <v>1685.6157364636047</v>
      </c>
      <c r="O29" s="33">
        <v>0</v>
      </c>
      <c r="P29" s="33"/>
    </row>
    <row r="30" spans="1:16" x14ac:dyDescent="0.3">
      <c r="A30" s="9" t="s">
        <v>56</v>
      </c>
      <c r="B30" s="10" t="s">
        <v>57</v>
      </c>
      <c r="C30" s="35">
        <v>36.663302136181301</v>
      </c>
      <c r="D30" s="36">
        <v>0</v>
      </c>
      <c r="E30" s="37">
        <v>36.663302136181301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111.88656224069436</v>
      </c>
      <c r="M30" s="35">
        <v>0</v>
      </c>
      <c r="N30" s="38">
        <f t="shared" si="0"/>
        <v>148.54986437687566</v>
      </c>
      <c r="O30" s="33">
        <v>0</v>
      </c>
      <c r="P30" s="33"/>
    </row>
    <row r="31" spans="1:16" x14ac:dyDescent="0.3">
      <c r="A31" s="9" t="s">
        <v>58</v>
      </c>
      <c r="B31" s="10" t="s">
        <v>59</v>
      </c>
      <c r="C31" s="35">
        <v>949.75952497378194</v>
      </c>
      <c r="D31" s="36">
        <v>0</v>
      </c>
      <c r="E31" s="37">
        <v>635.14951625184983</v>
      </c>
      <c r="F31" s="36">
        <v>314.61000872193216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369.93035036303593</v>
      </c>
      <c r="M31" s="35">
        <v>0</v>
      </c>
      <c r="N31" s="38">
        <f t="shared" si="0"/>
        <v>1319.6898753368177</v>
      </c>
      <c r="O31" s="33">
        <v>0</v>
      </c>
      <c r="P31" s="33"/>
    </row>
    <row r="32" spans="1:16" x14ac:dyDescent="0.3">
      <c r="A32" s="9" t="s">
        <v>60</v>
      </c>
      <c r="B32" s="10" t="s">
        <v>61</v>
      </c>
      <c r="C32" s="35">
        <v>4240.2131346659226</v>
      </c>
      <c r="D32" s="36">
        <v>0</v>
      </c>
      <c r="E32" s="37">
        <v>4240.2131346659226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1801.6234569250464</v>
      </c>
      <c r="M32" s="35">
        <v>0</v>
      </c>
      <c r="N32" s="38">
        <f t="shared" si="0"/>
        <v>6041.836591590969</v>
      </c>
      <c r="O32" s="33">
        <v>0</v>
      </c>
      <c r="P32" s="33"/>
    </row>
    <row r="33" spans="1:16" x14ac:dyDescent="0.3">
      <c r="A33" s="9" t="s">
        <v>62</v>
      </c>
      <c r="B33" s="10" t="s">
        <v>63</v>
      </c>
      <c r="C33" s="35">
        <v>190.23801338272878</v>
      </c>
      <c r="D33" s="36">
        <v>0</v>
      </c>
      <c r="E33" s="37">
        <v>190.23801338272878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205.76323702891781</v>
      </c>
      <c r="M33" s="35">
        <v>0</v>
      </c>
      <c r="N33" s="38">
        <f t="shared" si="0"/>
        <v>396.00125041164659</v>
      </c>
      <c r="O33" s="33">
        <v>0</v>
      </c>
      <c r="P33" s="33"/>
    </row>
    <row r="34" spans="1:16" x14ac:dyDescent="0.3">
      <c r="A34" s="9" t="s">
        <v>64</v>
      </c>
      <c r="B34" s="10" t="s">
        <v>65</v>
      </c>
      <c r="C34" s="35">
        <v>737.40752278257025</v>
      </c>
      <c r="D34" s="36">
        <v>0</v>
      </c>
      <c r="E34" s="37">
        <v>737.40752278257025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558.50388066883124</v>
      </c>
      <c r="M34" s="35">
        <v>0</v>
      </c>
      <c r="N34" s="38">
        <f t="shared" si="0"/>
        <v>1295.9114034514014</v>
      </c>
      <c r="O34" s="33">
        <v>0</v>
      </c>
      <c r="P34" s="33"/>
    </row>
    <row r="35" spans="1:16" x14ac:dyDescent="0.3">
      <c r="A35" s="9" t="s">
        <v>66</v>
      </c>
      <c r="B35" s="10" t="s">
        <v>67</v>
      </c>
      <c r="C35" s="35">
        <v>183.17975241837598</v>
      </c>
      <c r="D35" s="36">
        <v>0</v>
      </c>
      <c r="E35" s="37">
        <v>183.17975241837598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270.08733513104823</v>
      </c>
      <c r="M35" s="35">
        <v>0</v>
      </c>
      <c r="N35" s="38">
        <f t="shared" ref="N35:N42" si="1">+C35+G35+K35+L35+M35</f>
        <v>453.26708754942422</v>
      </c>
      <c r="O35" s="33">
        <v>0</v>
      </c>
      <c r="P35" s="33"/>
    </row>
    <row r="36" spans="1:16" ht="28.8" x14ac:dyDescent="0.3">
      <c r="A36" s="9" t="s">
        <v>68</v>
      </c>
      <c r="B36" s="10" t="s">
        <v>69</v>
      </c>
      <c r="C36" s="35">
        <v>1516.7929747098995</v>
      </c>
      <c r="D36" s="36">
        <v>0</v>
      </c>
      <c r="E36" s="37">
        <v>1516.7929747098995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252.91647781808868</v>
      </c>
      <c r="M36" s="35">
        <v>0</v>
      </c>
      <c r="N36" s="38">
        <f t="shared" si="1"/>
        <v>1769.7094525279881</v>
      </c>
      <c r="O36" s="33">
        <v>0</v>
      </c>
      <c r="P36" s="33"/>
    </row>
    <row r="37" spans="1:16" x14ac:dyDescent="0.3">
      <c r="A37" s="9" t="s">
        <v>70</v>
      </c>
      <c r="B37" s="10" t="s">
        <v>71</v>
      </c>
      <c r="C37" s="35">
        <v>628.94886383520486</v>
      </c>
      <c r="D37" s="36">
        <v>0</v>
      </c>
      <c r="E37" s="37">
        <v>628.94886383520486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751.93932037884622</v>
      </c>
      <c r="M37" s="35">
        <v>0</v>
      </c>
      <c r="N37" s="38">
        <f t="shared" si="1"/>
        <v>1380.8881842140511</v>
      </c>
      <c r="O37" s="33">
        <v>0</v>
      </c>
      <c r="P37" s="33"/>
    </row>
    <row r="38" spans="1:16" x14ac:dyDescent="0.3">
      <c r="A38" s="9" t="s">
        <v>72</v>
      </c>
      <c r="B38" s="10" t="s">
        <v>73</v>
      </c>
      <c r="C38" s="35">
        <v>93.304586707247879</v>
      </c>
      <c r="D38" s="36">
        <v>0</v>
      </c>
      <c r="E38" s="37">
        <v>93.304586707247879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154.98164852567905</v>
      </c>
      <c r="M38" s="35">
        <v>0</v>
      </c>
      <c r="N38" s="38">
        <f t="shared" si="1"/>
        <v>248.28623523292691</v>
      </c>
      <c r="O38" s="33">
        <v>0</v>
      </c>
      <c r="P38" s="33"/>
    </row>
    <row r="39" spans="1:16" x14ac:dyDescent="0.3">
      <c r="A39" s="9" t="s">
        <v>74</v>
      </c>
      <c r="B39" s="10" t="s">
        <v>75</v>
      </c>
      <c r="C39" s="35">
        <v>182.473278094395</v>
      </c>
      <c r="D39" s="36">
        <v>0</v>
      </c>
      <c r="E39" s="37">
        <v>182.473278094395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235.4988205215374</v>
      </c>
      <c r="M39" s="35">
        <v>0</v>
      </c>
      <c r="N39" s="38">
        <f t="shared" si="1"/>
        <v>417.9720986159324</v>
      </c>
      <c r="O39" s="33">
        <v>0</v>
      </c>
      <c r="P39" s="33"/>
    </row>
    <row r="40" spans="1:16" x14ac:dyDescent="0.3">
      <c r="A40" s="9" t="s">
        <v>76</v>
      </c>
      <c r="B40" s="10" t="s">
        <v>77</v>
      </c>
      <c r="C40" s="35">
        <v>1192.6872062197554</v>
      </c>
      <c r="D40" s="36">
        <v>0</v>
      </c>
      <c r="E40" s="37">
        <v>1160.1071918480968</v>
      </c>
      <c r="F40" s="36">
        <v>32.580014371658535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727.91434507542283</v>
      </c>
      <c r="M40" s="35">
        <v>0</v>
      </c>
      <c r="N40" s="38">
        <f t="shared" si="1"/>
        <v>1920.6015512951781</v>
      </c>
      <c r="O40" s="33">
        <v>0</v>
      </c>
      <c r="P40" s="33"/>
    </row>
    <row r="41" spans="1:16" x14ac:dyDescent="0.3">
      <c r="A41" s="9" t="s">
        <v>78</v>
      </c>
      <c r="B41" s="10" t="s">
        <v>79</v>
      </c>
      <c r="C41" s="35">
        <v>8.3177648944463272</v>
      </c>
      <c r="D41" s="36">
        <v>0</v>
      </c>
      <c r="E41" s="37">
        <v>8.3177648944463272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3.6088985408258534</v>
      </c>
      <c r="M41" s="35">
        <v>0</v>
      </c>
      <c r="N41" s="38">
        <f t="shared" si="1"/>
        <v>11.926663435272181</v>
      </c>
      <c r="O41" s="33">
        <v>0</v>
      </c>
      <c r="P41" s="33"/>
    </row>
    <row r="42" spans="1:16" x14ac:dyDescent="0.3">
      <c r="A42" s="9" t="s">
        <v>80</v>
      </c>
      <c r="B42" s="10" t="s">
        <v>81</v>
      </c>
      <c r="C42" s="35">
        <v>81.834963192025839</v>
      </c>
      <c r="D42" s="36">
        <v>0</v>
      </c>
      <c r="E42" s="37">
        <v>32.100292203416842</v>
      </c>
      <c r="F42" s="36">
        <v>49.734670988608997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1"/>
        <v>81.834963192025839</v>
      </c>
      <c r="O42" s="33">
        <v>0</v>
      </c>
      <c r="P42" s="33"/>
    </row>
    <row r="43" spans="1:16" ht="43.2" x14ac:dyDescent="0.3">
      <c r="A43" s="9" t="s">
        <v>347</v>
      </c>
      <c r="B43" s="10" t="s">
        <v>348</v>
      </c>
      <c r="C43" s="35">
        <v>7728.0925439667917</v>
      </c>
      <c r="D43" s="36">
        <v>0</v>
      </c>
      <c r="E43" s="37">
        <v>2263.2381895684061</v>
      </c>
      <c r="F43" s="36">
        <v>5464.8543543983851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228.41769999999997</v>
      </c>
      <c r="M43" s="35">
        <v>0</v>
      </c>
      <c r="N43" s="38">
        <f t="shared" ref="N43" si="2">+C43+G43+K43+L43+M43</f>
        <v>7956.5102439667917</v>
      </c>
      <c r="O43" s="33">
        <v>0</v>
      </c>
      <c r="P43" s="33"/>
    </row>
    <row r="44" spans="1:16" ht="28.8" x14ac:dyDescent="0.3">
      <c r="A44" s="9" t="s">
        <v>82</v>
      </c>
      <c r="B44" s="10" t="s">
        <v>83</v>
      </c>
      <c r="C44" s="35">
        <v>1607.9612142985843</v>
      </c>
      <c r="D44" s="36">
        <v>0</v>
      </c>
      <c r="E44" s="37">
        <v>1293.9971725385844</v>
      </c>
      <c r="F44" s="36">
        <v>313.96404175999999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ref="N44:N58" si="3">+C44+G44+K44+L44+M44</f>
        <v>1607.9612142985843</v>
      </c>
      <c r="O44" s="33">
        <v>0</v>
      </c>
      <c r="P44" s="33"/>
    </row>
    <row r="45" spans="1:16" x14ac:dyDescent="0.3">
      <c r="A45" s="9" t="s">
        <v>84</v>
      </c>
      <c r="B45" s="10" t="s">
        <v>85</v>
      </c>
      <c r="C45" s="35">
        <v>4905.9310856471629</v>
      </c>
      <c r="D45" s="36">
        <v>0</v>
      </c>
      <c r="E45" s="37">
        <v>2767.0074691623186</v>
      </c>
      <c r="F45" s="36">
        <v>2138.9236164848444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179.70000000000002</v>
      </c>
      <c r="M45" s="35">
        <v>0</v>
      </c>
      <c r="N45" s="38">
        <f t="shared" ref="N45:N48" si="4">+C45+G45+K45+L45+M45</f>
        <v>5085.6310856471628</v>
      </c>
      <c r="O45" s="33">
        <v>0</v>
      </c>
      <c r="P45" s="33"/>
    </row>
    <row r="46" spans="1:16" x14ac:dyDescent="0.3">
      <c r="A46" s="9" t="s">
        <v>86</v>
      </c>
      <c r="B46" s="10" t="s">
        <v>87</v>
      </c>
      <c r="C46" s="35">
        <v>1915.0455865477272</v>
      </c>
      <c r="D46" s="36">
        <v>0</v>
      </c>
      <c r="E46" s="37">
        <v>613.76725180726021</v>
      </c>
      <c r="F46" s="36">
        <v>1301.278334740467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si="4"/>
        <v>1915.0455865477272</v>
      </c>
      <c r="O46" s="33">
        <v>0</v>
      </c>
      <c r="P46" s="33"/>
    </row>
    <row r="47" spans="1:16" x14ac:dyDescent="0.3">
      <c r="A47" s="9" t="s">
        <v>88</v>
      </c>
      <c r="B47" s="10" t="s">
        <v>89</v>
      </c>
      <c r="C47" s="35">
        <v>3528.6997494842994</v>
      </c>
      <c r="D47" s="36">
        <v>0</v>
      </c>
      <c r="E47" s="37">
        <v>2999.7315576552592</v>
      </c>
      <c r="F47" s="36">
        <v>528.96819182904017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46.594200000000001</v>
      </c>
      <c r="M47" s="35">
        <v>0</v>
      </c>
      <c r="N47" s="38">
        <f t="shared" si="4"/>
        <v>3575.2939494842994</v>
      </c>
      <c r="O47" s="33">
        <v>0</v>
      </c>
      <c r="P47" s="33"/>
    </row>
    <row r="48" spans="1:16" x14ac:dyDescent="0.3">
      <c r="A48" s="9" t="s">
        <v>90</v>
      </c>
      <c r="B48" s="34" t="s">
        <v>91</v>
      </c>
      <c r="C48" s="35">
        <v>707.79201684170266</v>
      </c>
      <c r="D48" s="36">
        <v>0</v>
      </c>
      <c r="E48" s="37">
        <v>506.71554278522842</v>
      </c>
      <c r="F48" s="36">
        <v>201.07647405647424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4"/>
        <v>707.79201684170266</v>
      </c>
      <c r="O48" s="33">
        <v>0</v>
      </c>
      <c r="P48" s="33"/>
    </row>
    <row r="49" spans="1:16" ht="43.2" x14ac:dyDescent="0.3">
      <c r="A49" s="9" t="s">
        <v>350</v>
      </c>
      <c r="B49" s="10" t="s">
        <v>349</v>
      </c>
      <c r="C49" s="35">
        <v>2283.1203452733871</v>
      </c>
      <c r="D49" s="36">
        <v>0</v>
      </c>
      <c r="E49" s="37">
        <v>929.88753303302178</v>
      </c>
      <c r="F49" s="36">
        <v>1353.2328122403658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ref="N49:N52" si="5">+C49+G49+K49+L49+M49</f>
        <v>2283.1203452733871</v>
      </c>
      <c r="O49" s="33">
        <v>0</v>
      </c>
      <c r="P49" s="33"/>
    </row>
    <row r="50" spans="1:16" x14ac:dyDescent="0.3">
      <c r="A50" s="9" t="s">
        <v>92</v>
      </c>
      <c r="B50" s="10" t="s">
        <v>93</v>
      </c>
      <c r="C50" s="35">
        <v>5326.108806562982</v>
      </c>
      <c r="D50" s="36">
        <v>0</v>
      </c>
      <c r="E50" s="37">
        <v>2744.6769940382364</v>
      </c>
      <c r="F50" s="36">
        <v>2581.4318125247455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62.4467</v>
      </c>
      <c r="M50" s="35">
        <v>0</v>
      </c>
      <c r="N50" s="38">
        <f t="shared" si="5"/>
        <v>5388.5555065629824</v>
      </c>
      <c r="O50" s="33">
        <v>0</v>
      </c>
      <c r="P50" s="33"/>
    </row>
    <row r="51" spans="1:16" x14ac:dyDescent="0.3">
      <c r="A51" s="9" t="s">
        <v>94</v>
      </c>
      <c r="B51" s="10" t="s">
        <v>95</v>
      </c>
      <c r="C51" s="35">
        <v>3121.0534007204415</v>
      </c>
      <c r="D51" s="36">
        <v>0</v>
      </c>
      <c r="E51" s="37">
        <v>2124.3246989970908</v>
      </c>
      <c r="F51" s="36">
        <v>996.72870172335047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5"/>
        <v>3121.0534007204415</v>
      </c>
      <c r="O51" s="33">
        <v>0</v>
      </c>
      <c r="P51" s="33"/>
    </row>
    <row r="52" spans="1:16" x14ac:dyDescent="0.3">
      <c r="A52" s="9" t="s">
        <v>96</v>
      </c>
      <c r="B52" s="10" t="s">
        <v>97</v>
      </c>
      <c r="C52" s="35">
        <v>388.22874759909189</v>
      </c>
      <c r="D52" s="36">
        <v>0</v>
      </c>
      <c r="E52" s="37">
        <v>182.7979954319533</v>
      </c>
      <c r="F52" s="36">
        <v>205.43075216713862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18.457265222188607</v>
      </c>
      <c r="M52" s="35">
        <v>0</v>
      </c>
      <c r="N52" s="38">
        <f t="shared" si="5"/>
        <v>406.68601282128049</v>
      </c>
      <c r="O52" s="33">
        <v>0</v>
      </c>
      <c r="P52" s="33"/>
    </row>
    <row r="53" spans="1:16" x14ac:dyDescent="0.3">
      <c r="A53" s="9" t="s">
        <v>98</v>
      </c>
      <c r="B53" s="10" t="s">
        <v>99</v>
      </c>
      <c r="C53" s="35">
        <v>1336.6747559766677</v>
      </c>
      <c r="D53" s="36">
        <v>0</v>
      </c>
      <c r="E53" s="37">
        <v>1201.7122571806053</v>
      </c>
      <c r="F53" s="36">
        <v>134.96249879606236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ref="N53" si="6">+C53+G53+K53+L53+M53</f>
        <v>1336.6747559766677</v>
      </c>
      <c r="O53" s="33">
        <v>0</v>
      </c>
      <c r="P53" s="33"/>
    </row>
    <row r="54" spans="1:16" x14ac:dyDescent="0.3">
      <c r="A54" s="9" t="s">
        <v>100</v>
      </c>
      <c r="B54" s="10" t="s">
        <v>101</v>
      </c>
      <c r="C54" s="35">
        <v>399.7786292191563</v>
      </c>
      <c r="D54" s="36">
        <v>0</v>
      </c>
      <c r="E54" s="37">
        <v>77.596796336567678</v>
      </c>
      <c r="F54" s="36">
        <v>322.18183288258865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ref="N54:N56" si="7">+C54+G54+K54+L54+M54</f>
        <v>399.7786292191563</v>
      </c>
      <c r="O54" s="33">
        <v>0</v>
      </c>
      <c r="P54" s="33"/>
    </row>
    <row r="55" spans="1:16" ht="28.8" x14ac:dyDescent="0.3">
      <c r="A55" s="9" t="s">
        <v>102</v>
      </c>
      <c r="B55" s="34" t="s">
        <v>103</v>
      </c>
      <c r="C55" s="35">
        <v>5931.6445749312188</v>
      </c>
      <c r="D55" s="36">
        <v>0</v>
      </c>
      <c r="E55" s="37">
        <v>1576.6358520644735</v>
      </c>
      <c r="F55" s="36">
        <v>4355.0087228667453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9.8806999999999992</v>
      </c>
      <c r="M55" s="35">
        <v>0</v>
      </c>
      <c r="N55" s="38">
        <f t="shared" si="7"/>
        <v>5941.5252749312185</v>
      </c>
      <c r="O55" s="33">
        <v>0</v>
      </c>
      <c r="P55" s="33"/>
    </row>
    <row r="56" spans="1:16" x14ac:dyDescent="0.3">
      <c r="A56" s="9" t="s">
        <v>104</v>
      </c>
      <c r="B56" s="10" t="s">
        <v>105</v>
      </c>
      <c r="C56" s="35">
        <v>2068.0028206814027</v>
      </c>
      <c r="D56" s="36">
        <v>0</v>
      </c>
      <c r="E56" s="37">
        <v>1887.9951344256162</v>
      </c>
      <c r="F56" s="36">
        <v>180.00768625578638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7"/>
        <v>2068.0028206814027</v>
      </c>
      <c r="O56" s="33">
        <v>0</v>
      </c>
      <c r="P56" s="33"/>
    </row>
    <row r="57" spans="1:16" ht="57.6" x14ac:dyDescent="0.3">
      <c r="A57" s="9" t="s">
        <v>351</v>
      </c>
      <c r="B57" s="10" t="s">
        <v>352</v>
      </c>
      <c r="C57" s="35">
        <v>4152.155788997331</v>
      </c>
      <c r="D57" s="36">
        <v>97.938318399999972</v>
      </c>
      <c r="E57" s="37">
        <v>2872.4571785619701</v>
      </c>
      <c r="F57" s="36">
        <v>1181.7602920353609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ref="N57" si="8">+C57+G57+K57+L57+M57</f>
        <v>4152.155788997331</v>
      </c>
      <c r="O57" s="33">
        <v>2.4868995751603507E-14</v>
      </c>
      <c r="P57" s="33"/>
    </row>
    <row r="58" spans="1:16" x14ac:dyDescent="0.3">
      <c r="A58" s="9" t="s">
        <v>106</v>
      </c>
      <c r="B58" s="10" t="s">
        <v>107</v>
      </c>
      <c r="C58" s="35">
        <v>640.76711198380463</v>
      </c>
      <c r="D58" s="36">
        <v>0</v>
      </c>
      <c r="E58" s="37">
        <v>333.99821462380464</v>
      </c>
      <c r="F58" s="36">
        <v>306.76889735999998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199.06572284475095</v>
      </c>
      <c r="M58" s="35">
        <v>0</v>
      </c>
      <c r="N58" s="38">
        <f t="shared" si="3"/>
        <v>839.83283482855563</v>
      </c>
      <c r="O58" s="33">
        <v>0</v>
      </c>
      <c r="P58" s="33"/>
    </row>
    <row r="59" spans="1:16" x14ac:dyDescent="0.3">
      <c r="A59" s="9" t="s">
        <v>108</v>
      </c>
      <c r="B59" s="10" t="s">
        <v>109</v>
      </c>
      <c r="C59" s="35">
        <v>734.56073472547371</v>
      </c>
      <c r="D59" s="36">
        <v>0</v>
      </c>
      <c r="E59" s="37">
        <v>703.09406646152104</v>
      </c>
      <c r="F59" s="36">
        <v>31.466668263952677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232.34836882734825</v>
      </c>
      <c r="M59" s="35">
        <v>0</v>
      </c>
      <c r="N59" s="38">
        <f t="shared" ref="N59:N66" si="9">+C59+G59+K59+L59+M59</f>
        <v>966.90910355282199</v>
      </c>
      <c r="O59" s="33">
        <v>0</v>
      </c>
      <c r="P59" s="33"/>
    </row>
    <row r="60" spans="1:16" x14ac:dyDescent="0.3">
      <c r="A60" s="9" t="s">
        <v>110</v>
      </c>
      <c r="B60" s="10" t="s">
        <v>111</v>
      </c>
      <c r="C60" s="35">
        <v>152.21621373497391</v>
      </c>
      <c r="D60" s="36">
        <v>0</v>
      </c>
      <c r="E60" s="37">
        <v>59.252516514973905</v>
      </c>
      <c r="F60" s="36">
        <v>92.96369722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4.4975095382166215</v>
      </c>
      <c r="M60" s="35">
        <v>0</v>
      </c>
      <c r="N60" s="38">
        <f t="shared" si="9"/>
        <v>156.71372327319054</v>
      </c>
      <c r="O60" s="33">
        <v>0</v>
      </c>
      <c r="P60" s="33"/>
    </row>
    <row r="61" spans="1:16" x14ac:dyDescent="0.3">
      <c r="A61" s="9" t="s">
        <v>112</v>
      </c>
      <c r="B61" s="34" t="s">
        <v>113</v>
      </c>
      <c r="C61" s="35">
        <v>33.6807861327</v>
      </c>
      <c r="D61" s="36">
        <v>0</v>
      </c>
      <c r="E61" s="37">
        <v>33.6807861327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6.5868558304728859</v>
      </c>
      <c r="M61" s="35">
        <v>0</v>
      </c>
      <c r="N61" s="38">
        <f t="shared" si="9"/>
        <v>40.267641963172885</v>
      </c>
      <c r="O61" s="33">
        <v>0</v>
      </c>
      <c r="P61" s="33"/>
    </row>
    <row r="62" spans="1:16" ht="43.2" x14ac:dyDescent="0.3">
      <c r="A62" s="9" t="s">
        <v>114</v>
      </c>
      <c r="B62" s="34" t="s">
        <v>115</v>
      </c>
      <c r="C62" s="35">
        <v>1518.9203709197177</v>
      </c>
      <c r="D62" s="36">
        <v>0</v>
      </c>
      <c r="E62" s="37">
        <v>1458.6029517248887</v>
      </c>
      <c r="F62" s="36">
        <v>60.317419194828972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11.758770941089338</v>
      </c>
      <c r="M62" s="35">
        <v>0</v>
      </c>
      <c r="N62" s="38">
        <f t="shared" si="9"/>
        <v>1530.679141860807</v>
      </c>
      <c r="O62" s="33">
        <v>0</v>
      </c>
      <c r="P62" s="33"/>
    </row>
    <row r="63" spans="1:16" x14ac:dyDescent="0.3">
      <c r="A63" s="9" t="s">
        <v>116</v>
      </c>
      <c r="B63" s="10" t="s">
        <v>117</v>
      </c>
      <c r="C63" s="35">
        <v>3896.2750095715169</v>
      </c>
      <c r="D63" s="36">
        <v>0</v>
      </c>
      <c r="E63" s="37">
        <v>2578.678439864279</v>
      </c>
      <c r="F63" s="36">
        <v>1317.5965697072379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6.7482114776790354</v>
      </c>
      <c r="M63" s="35">
        <v>0</v>
      </c>
      <c r="N63" s="38">
        <f t="shared" si="9"/>
        <v>3903.0232210491959</v>
      </c>
      <c r="O63" s="33">
        <v>0</v>
      </c>
      <c r="P63" s="33"/>
    </row>
    <row r="64" spans="1:16" ht="28.8" x14ac:dyDescent="0.3">
      <c r="A64" s="9" t="s">
        <v>118</v>
      </c>
      <c r="B64" s="10" t="s">
        <v>119</v>
      </c>
      <c r="C64" s="35">
        <v>1547.680946411228</v>
      </c>
      <c r="D64" s="36">
        <v>0</v>
      </c>
      <c r="E64" s="37">
        <v>1493.8151397726883</v>
      </c>
      <c r="F64" s="36">
        <v>53.865806638539766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224.50114912007152</v>
      </c>
      <c r="M64" s="35">
        <v>0</v>
      </c>
      <c r="N64" s="38">
        <f t="shared" si="9"/>
        <v>1772.1820955312994</v>
      </c>
      <c r="O64" s="33">
        <v>0</v>
      </c>
      <c r="P64" s="33"/>
    </row>
    <row r="65" spans="1:16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9"/>
        <v>0</v>
      </c>
      <c r="O65" s="33">
        <v>0</v>
      </c>
      <c r="P65" s="33"/>
    </row>
    <row r="66" spans="1:16" ht="43.2" x14ac:dyDescent="0.3">
      <c r="A66" s="9" t="s">
        <v>304</v>
      </c>
      <c r="B66" s="10" t="s">
        <v>281</v>
      </c>
      <c r="C66" s="35">
        <v>1397.0212520790678</v>
      </c>
      <c r="D66" s="36">
        <v>0</v>
      </c>
      <c r="E66" s="37">
        <v>133.54981953872533</v>
      </c>
      <c r="F66" s="36">
        <v>1263.4714325403424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9"/>
        <v>1397.0212520790678</v>
      </c>
      <c r="O66" s="33">
        <v>0</v>
      </c>
      <c r="P66" s="33"/>
    </row>
    <row r="67" spans="1:16" ht="28.8" x14ac:dyDescent="0.3">
      <c r="A67" s="9" t="s">
        <v>353</v>
      </c>
      <c r="B67" s="10" t="s">
        <v>354</v>
      </c>
      <c r="C67" s="35">
        <v>4289.1845177016176</v>
      </c>
      <c r="D67" s="36">
        <v>0</v>
      </c>
      <c r="E67" s="37">
        <v>983.82218924494168</v>
      </c>
      <c r="F67" s="36">
        <v>3305.3623284566761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ref="N67:N124" si="10">+C67+G67+K67+L67+M67</f>
        <v>4289.1845177016176</v>
      </c>
      <c r="O67" s="33">
        <v>0</v>
      </c>
      <c r="P67" s="33"/>
    </row>
    <row r="68" spans="1:16" ht="28.8" x14ac:dyDescent="0.3">
      <c r="A68" s="9" t="s">
        <v>120</v>
      </c>
      <c r="B68" s="10" t="s">
        <v>122</v>
      </c>
      <c r="C68" s="35">
        <v>7448.1271251438584</v>
      </c>
      <c r="D68" s="36">
        <v>0</v>
      </c>
      <c r="E68" s="37">
        <v>7.3523050028295192</v>
      </c>
      <c r="F68" s="36">
        <v>7440.7748201410286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10"/>
        <v>7448.1271251438584</v>
      </c>
      <c r="O68" s="33">
        <v>0</v>
      </c>
      <c r="P68" s="33"/>
    </row>
    <row r="69" spans="1:16" ht="28.8" x14ac:dyDescent="0.3">
      <c r="A69" s="9" t="s">
        <v>121</v>
      </c>
      <c r="B69" s="10" t="s">
        <v>124</v>
      </c>
      <c r="C69" s="35">
        <v>1845.5013755723039</v>
      </c>
      <c r="D69" s="36">
        <v>0</v>
      </c>
      <c r="E69" s="37">
        <v>1319.9817855455672</v>
      </c>
      <c r="F69" s="36">
        <v>525.51959002673675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30.8491</v>
      </c>
      <c r="M69" s="35">
        <v>0</v>
      </c>
      <c r="N69" s="38">
        <f t="shared" ref="N69:N72" si="11">+C69+G69+K69+L69+M69</f>
        <v>1876.3504755723038</v>
      </c>
      <c r="O69" s="33">
        <v>0</v>
      </c>
      <c r="P69" s="33"/>
    </row>
    <row r="70" spans="1:16" ht="28.8" x14ac:dyDescent="0.3">
      <c r="A70" s="9" t="s">
        <v>123</v>
      </c>
      <c r="B70" s="10" t="s">
        <v>282</v>
      </c>
      <c r="C70" s="35">
        <v>74.965625596103749</v>
      </c>
      <c r="D70" s="36">
        <v>0</v>
      </c>
      <c r="E70" s="37">
        <v>66.632612876103749</v>
      </c>
      <c r="F70" s="36">
        <v>8.3330127199999993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11"/>
        <v>74.965625596103749</v>
      </c>
      <c r="O70" s="33">
        <v>0</v>
      </c>
      <c r="P70" s="33"/>
    </row>
    <row r="71" spans="1:16" ht="28.8" x14ac:dyDescent="0.3">
      <c r="A71" s="9" t="s">
        <v>305</v>
      </c>
      <c r="B71" s="10" t="s">
        <v>126</v>
      </c>
      <c r="C71" s="35">
        <v>2735.5056347165846</v>
      </c>
      <c r="D71" s="36">
        <v>0</v>
      </c>
      <c r="E71" s="37">
        <v>2516.2650700905715</v>
      </c>
      <c r="F71" s="36">
        <v>219.24056462601305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11"/>
        <v>2735.5056347165846</v>
      </c>
      <c r="O71" s="33">
        <v>0</v>
      </c>
      <c r="P71" s="33"/>
    </row>
    <row r="72" spans="1:16" x14ac:dyDescent="0.3">
      <c r="A72" s="9" t="s">
        <v>125</v>
      </c>
      <c r="B72" s="10" t="s">
        <v>127</v>
      </c>
      <c r="C72" s="35">
        <v>2002.4289412090573</v>
      </c>
      <c r="D72" s="36">
        <v>0</v>
      </c>
      <c r="E72" s="37">
        <v>52.122692217240861</v>
      </c>
      <c r="F72" s="36">
        <v>1950.3062489918163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3.8206000000000002</v>
      </c>
      <c r="M72" s="35">
        <v>0</v>
      </c>
      <c r="N72" s="38">
        <f t="shared" si="11"/>
        <v>2006.2495412090573</v>
      </c>
      <c r="O72" s="33">
        <v>0</v>
      </c>
      <c r="P72" s="33"/>
    </row>
    <row r="73" spans="1:16" x14ac:dyDescent="0.3">
      <c r="A73" s="9" t="s">
        <v>306</v>
      </c>
      <c r="B73" s="10" t="s">
        <v>129</v>
      </c>
      <c r="C73" s="35">
        <v>2604.6563423735629</v>
      </c>
      <c r="D73" s="36">
        <v>0</v>
      </c>
      <c r="E73" s="37">
        <v>90.383889208947352</v>
      </c>
      <c r="F73" s="36">
        <v>2514.2724531646154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ref="N73" si="12">+C73+G73+K73+L73+M73</f>
        <v>2604.6563423735629</v>
      </c>
      <c r="O73" s="33">
        <v>0</v>
      </c>
      <c r="P73" s="33"/>
    </row>
    <row r="74" spans="1:16" ht="28.8" x14ac:dyDescent="0.3">
      <c r="A74" s="9" t="s">
        <v>128</v>
      </c>
      <c r="B74" s="10" t="s">
        <v>131</v>
      </c>
      <c r="C74" s="35">
        <v>294.98852269979483</v>
      </c>
      <c r="D74" s="36">
        <v>0</v>
      </c>
      <c r="E74" s="37">
        <v>231.60440302330517</v>
      </c>
      <c r="F74" s="36">
        <v>63.384119676489647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6.6146000000000003</v>
      </c>
      <c r="M74" s="35">
        <v>0</v>
      </c>
      <c r="N74" s="38">
        <f t="shared" si="10"/>
        <v>301.60312269979482</v>
      </c>
      <c r="O74" s="33">
        <v>0</v>
      </c>
      <c r="P74" s="33"/>
    </row>
    <row r="75" spans="1:16" ht="28.8" x14ac:dyDescent="0.3">
      <c r="A75" s="9" t="s">
        <v>130</v>
      </c>
      <c r="B75" s="10" t="s">
        <v>133</v>
      </c>
      <c r="C75" s="35">
        <v>3056.453715390116</v>
      </c>
      <c r="D75" s="36">
        <v>0</v>
      </c>
      <c r="E75" s="37">
        <v>1487.0510117461822</v>
      </c>
      <c r="F75" s="36">
        <v>1569.4027036439338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1.6748750226860096</v>
      </c>
      <c r="M75" s="35">
        <v>0</v>
      </c>
      <c r="N75" s="38">
        <f t="shared" si="10"/>
        <v>3058.1285904128022</v>
      </c>
      <c r="O75" s="33">
        <v>0</v>
      </c>
      <c r="P75" s="33"/>
    </row>
    <row r="76" spans="1:16" x14ac:dyDescent="0.3">
      <c r="A76" s="9" t="s">
        <v>132</v>
      </c>
      <c r="B76" s="10" t="s">
        <v>135</v>
      </c>
      <c r="C76" s="35">
        <v>2300.666099203595</v>
      </c>
      <c r="D76" s="36">
        <v>0</v>
      </c>
      <c r="E76" s="37">
        <v>369.04878131330594</v>
      </c>
      <c r="F76" s="36">
        <v>1931.6173178902889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0"/>
        <v>2300.666099203595</v>
      </c>
      <c r="O76" s="33">
        <v>0</v>
      </c>
      <c r="P76" s="33"/>
    </row>
    <row r="77" spans="1:16" ht="28.8" x14ac:dyDescent="0.3">
      <c r="A77" s="9" t="s">
        <v>134</v>
      </c>
      <c r="B77" s="10" t="s">
        <v>137</v>
      </c>
      <c r="C77" s="35">
        <v>3310.6609363180596</v>
      </c>
      <c r="D77" s="36">
        <v>0</v>
      </c>
      <c r="E77" s="37">
        <v>2715.6469689785076</v>
      </c>
      <c r="F77" s="36">
        <v>595.01396733955187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410.36852811998949</v>
      </c>
      <c r="M77" s="35">
        <v>0</v>
      </c>
      <c r="N77" s="38">
        <f t="shared" si="10"/>
        <v>3721.0294644380492</v>
      </c>
      <c r="O77" s="33">
        <v>0</v>
      </c>
      <c r="P77" s="33"/>
    </row>
    <row r="78" spans="1:16" ht="28.8" x14ac:dyDescent="0.3">
      <c r="A78" s="9" t="s">
        <v>136</v>
      </c>
      <c r="B78" s="10" t="s">
        <v>139</v>
      </c>
      <c r="C78" s="35">
        <v>1309.0016522928822</v>
      </c>
      <c r="D78" s="36">
        <v>0</v>
      </c>
      <c r="E78" s="37">
        <v>120.91851020000001</v>
      </c>
      <c r="F78" s="36">
        <v>1188.0831420928823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0"/>
        <v>1309.0016522928822</v>
      </c>
      <c r="O78" s="33">
        <v>0</v>
      </c>
      <c r="P78" s="33"/>
    </row>
    <row r="79" spans="1:16" x14ac:dyDescent="0.3">
      <c r="A79" s="9" t="s">
        <v>138</v>
      </c>
      <c r="B79" s="10" t="s">
        <v>141</v>
      </c>
      <c r="C79" s="35">
        <v>1090.0243341141479</v>
      </c>
      <c r="D79" s="36">
        <v>0</v>
      </c>
      <c r="E79" s="37">
        <v>79.0526861641479</v>
      </c>
      <c r="F79" s="36">
        <v>1010.97164795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0"/>
        <v>1090.0243341141479</v>
      </c>
      <c r="O79" s="33">
        <v>0</v>
      </c>
      <c r="P79" s="33"/>
    </row>
    <row r="80" spans="1:16" x14ac:dyDescent="0.3">
      <c r="A80" s="9" t="s">
        <v>140</v>
      </c>
      <c r="B80" s="10" t="s">
        <v>142</v>
      </c>
      <c r="C80" s="35">
        <v>4389.0487490826399</v>
      </c>
      <c r="D80" s="36">
        <v>0</v>
      </c>
      <c r="E80" s="37">
        <v>253.16789899478317</v>
      </c>
      <c r="F80" s="36">
        <v>4135.8808500878567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0"/>
        <v>4389.0487490826399</v>
      </c>
      <c r="O80" s="33">
        <v>0</v>
      </c>
      <c r="P80" s="33"/>
    </row>
    <row r="81" spans="1:16" ht="43.2" x14ac:dyDescent="0.3">
      <c r="A81" s="9" t="s">
        <v>355</v>
      </c>
      <c r="B81" s="10" t="s">
        <v>356</v>
      </c>
      <c r="C81" s="35">
        <v>460.70851006181346</v>
      </c>
      <c r="D81" s="36">
        <v>0</v>
      </c>
      <c r="E81" s="37">
        <v>197.1012323118135</v>
      </c>
      <c r="F81" s="36">
        <v>263.60727774999998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0"/>
        <v>460.70851006181346</v>
      </c>
      <c r="O81" s="33">
        <v>-2.3980817331903381E-14</v>
      </c>
      <c r="P81" s="33"/>
    </row>
    <row r="82" spans="1:16" x14ac:dyDescent="0.3">
      <c r="A82" s="9" t="s">
        <v>307</v>
      </c>
      <c r="B82" s="10" t="s">
        <v>144</v>
      </c>
      <c r="C82" s="35">
        <v>1639.6105261105999</v>
      </c>
      <c r="D82" s="36">
        <v>0</v>
      </c>
      <c r="E82" s="37">
        <v>1592.8821572655502</v>
      </c>
      <c r="F82" s="36">
        <v>46.728368845049843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579.29680394641855</v>
      </c>
      <c r="M82" s="35">
        <v>0</v>
      </c>
      <c r="N82" s="38">
        <f t="shared" ref="N82:N84" si="13">+C82+G82+K82+L82+M82</f>
        <v>2218.9073300570185</v>
      </c>
      <c r="O82" s="33">
        <v>0</v>
      </c>
      <c r="P82" s="33"/>
    </row>
    <row r="83" spans="1:16" x14ac:dyDescent="0.3">
      <c r="A83" s="9" t="s">
        <v>143</v>
      </c>
      <c r="B83" s="10" t="s">
        <v>146</v>
      </c>
      <c r="C83" s="35">
        <v>23089.730904740001</v>
      </c>
      <c r="D83" s="36">
        <v>0</v>
      </c>
      <c r="E83" s="37">
        <v>1056.89041428</v>
      </c>
      <c r="F83" s="36">
        <v>22032.840490460003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3"/>
        <v>23089.730904740001</v>
      </c>
      <c r="O83" s="33">
        <v>0</v>
      </c>
      <c r="P83" s="33"/>
    </row>
    <row r="84" spans="1:16" x14ac:dyDescent="0.3">
      <c r="A84" s="9" t="s">
        <v>145</v>
      </c>
      <c r="B84" s="10" t="s">
        <v>148</v>
      </c>
      <c r="C84" s="35">
        <v>971.50447653372225</v>
      </c>
      <c r="D84" s="36">
        <v>0</v>
      </c>
      <c r="E84" s="37">
        <v>683.7106413737223</v>
      </c>
      <c r="F84" s="36">
        <v>287.79383516000001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1183.6288999999999</v>
      </c>
      <c r="M84" s="35">
        <v>0</v>
      </c>
      <c r="N84" s="38">
        <f t="shared" si="13"/>
        <v>2155.1333765337222</v>
      </c>
      <c r="O84" s="33">
        <v>0</v>
      </c>
      <c r="P84" s="33"/>
    </row>
    <row r="85" spans="1:16" x14ac:dyDescent="0.3">
      <c r="A85" s="9" t="s">
        <v>147</v>
      </c>
      <c r="B85" s="10" t="s">
        <v>150</v>
      </c>
      <c r="C85" s="35">
        <v>1854.0490539457946</v>
      </c>
      <c r="D85" s="36">
        <v>0</v>
      </c>
      <c r="E85" s="37">
        <v>1803.9099383016239</v>
      </c>
      <c r="F85" s="36">
        <v>50.13911564417073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106.46859117603961</v>
      </c>
      <c r="M85" s="35">
        <v>0</v>
      </c>
      <c r="N85" s="38">
        <f t="shared" si="10"/>
        <v>1960.5176451218342</v>
      </c>
      <c r="O85" s="33">
        <v>0</v>
      </c>
      <c r="P85" s="33"/>
    </row>
    <row r="86" spans="1:16" x14ac:dyDescent="0.3">
      <c r="A86" s="9" t="s">
        <v>149</v>
      </c>
      <c r="B86" s="10" t="s">
        <v>152</v>
      </c>
      <c r="C86" s="35">
        <v>27745.39785205555</v>
      </c>
      <c r="D86" s="36">
        <v>21802.765819416752</v>
      </c>
      <c r="E86" s="37">
        <v>5541.6154253775303</v>
      </c>
      <c r="F86" s="36">
        <v>401.01660726126761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0"/>
        <v>27745.39785205555</v>
      </c>
      <c r="O86" s="33">
        <v>0</v>
      </c>
      <c r="P86" s="33"/>
    </row>
    <row r="87" spans="1:16" x14ac:dyDescent="0.3">
      <c r="A87" s="9" t="s">
        <v>151</v>
      </c>
      <c r="B87" s="10" t="s">
        <v>283</v>
      </c>
      <c r="C87" s="35">
        <v>4259.5514514872157</v>
      </c>
      <c r="D87" s="36">
        <v>3550.359151487216</v>
      </c>
      <c r="E87" s="37">
        <v>709.19229999999993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0"/>
        <v>4259.5514514872157</v>
      </c>
      <c r="O87" s="33">
        <v>0</v>
      </c>
      <c r="P87" s="33"/>
    </row>
    <row r="88" spans="1:16" x14ac:dyDescent="0.3">
      <c r="A88" s="9" t="s">
        <v>153</v>
      </c>
      <c r="B88" s="10" t="s">
        <v>284</v>
      </c>
      <c r="C88" s="35">
        <v>543.28156657348495</v>
      </c>
      <c r="D88" s="36">
        <v>468.76106657348492</v>
      </c>
      <c r="E88" s="37">
        <v>74.520499999999998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53.801300000000005</v>
      </c>
      <c r="M88" s="35">
        <v>0</v>
      </c>
      <c r="N88" s="38">
        <f t="shared" si="10"/>
        <v>597.08286657348492</v>
      </c>
      <c r="O88" s="33">
        <v>0</v>
      </c>
      <c r="P88" s="33"/>
    </row>
    <row r="89" spans="1:16" x14ac:dyDescent="0.3">
      <c r="A89" s="9" t="s">
        <v>154</v>
      </c>
      <c r="B89" s="10" t="s">
        <v>285</v>
      </c>
      <c r="C89" s="35">
        <v>3190.9463845178329</v>
      </c>
      <c r="D89" s="36">
        <v>6.3887670098806693</v>
      </c>
      <c r="E89" s="37">
        <v>2672.9159642579521</v>
      </c>
      <c r="F89" s="36">
        <v>511.64165324999999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0"/>
        <v>3190.9463845178329</v>
      </c>
      <c r="O89" s="33">
        <v>0</v>
      </c>
      <c r="P89" s="33"/>
    </row>
    <row r="90" spans="1:16" x14ac:dyDescent="0.3">
      <c r="A90" s="9" t="s">
        <v>155</v>
      </c>
      <c r="B90" s="10" t="s">
        <v>286</v>
      </c>
      <c r="C90" s="35">
        <v>16777.873800391</v>
      </c>
      <c r="D90" s="36">
        <v>0</v>
      </c>
      <c r="E90" s="37">
        <v>16777.873800391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4064.6415000000002</v>
      </c>
      <c r="M90" s="35">
        <v>0</v>
      </c>
      <c r="N90" s="38">
        <f t="shared" si="10"/>
        <v>20842.515300391002</v>
      </c>
      <c r="O90" s="33">
        <v>0</v>
      </c>
      <c r="P90" s="33"/>
    </row>
    <row r="91" spans="1:16" x14ac:dyDescent="0.3">
      <c r="A91" s="9" t="s">
        <v>156</v>
      </c>
      <c r="B91" s="10" t="s">
        <v>287</v>
      </c>
      <c r="C91" s="35">
        <v>9696.021688178329</v>
      </c>
      <c r="D91" s="36">
        <v>0</v>
      </c>
      <c r="E91" s="37">
        <v>9696.021688178329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0</v>
      </c>
      <c r="N91" s="38">
        <f t="shared" si="10"/>
        <v>9696.021688178329</v>
      </c>
      <c r="O91" s="33">
        <v>0</v>
      </c>
      <c r="P91" s="33"/>
    </row>
    <row r="92" spans="1:16" x14ac:dyDescent="0.3">
      <c r="A92" s="9" t="s">
        <v>158</v>
      </c>
      <c r="B92" s="10" t="s">
        <v>157</v>
      </c>
      <c r="C92" s="35">
        <v>2613.3356039191976</v>
      </c>
      <c r="D92" s="36">
        <v>0</v>
      </c>
      <c r="E92" s="37">
        <v>2613.3356039191976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0"/>
        <v>2613.3356039191976</v>
      </c>
      <c r="O92" s="33">
        <v>0</v>
      </c>
      <c r="P92" s="33"/>
    </row>
    <row r="93" spans="1:16" ht="28.8" x14ac:dyDescent="0.3">
      <c r="A93" s="9" t="s">
        <v>308</v>
      </c>
      <c r="B93" s="10" t="s">
        <v>159</v>
      </c>
      <c r="C93" s="35">
        <v>2414.1026119365706</v>
      </c>
      <c r="D93" s="36">
        <v>0</v>
      </c>
      <c r="E93" s="37">
        <v>1646.9271927741543</v>
      </c>
      <c r="F93" s="36">
        <v>767.17541916241623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0"/>
        <v>2414.1026119365706</v>
      </c>
      <c r="O93" s="33">
        <v>0</v>
      </c>
      <c r="P93" s="33"/>
    </row>
    <row r="94" spans="1:16" x14ac:dyDescent="0.3">
      <c r="A94" s="9" t="s">
        <v>161</v>
      </c>
      <c r="B94" s="10" t="s">
        <v>160</v>
      </c>
      <c r="C94" s="35">
        <v>10275.301035634337</v>
      </c>
      <c r="D94" s="36">
        <v>0</v>
      </c>
      <c r="E94" s="37">
        <v>7461.9007550136548</v>
      </c>
      <c r="F94" s="36">
        <v>2813.4002806206827</v>
      </c>
      <c r="G94" s="35">
        <v>0</v>
      </c>
      <c r="H94" s="36">
        <v>0</v>
      </c>
      <c r="I94" s="37">
        <v>0</v>
      </c>
      <c r="J94" s="36">
        <v>0</v>
      </c>
      <c r="K94" s="35">
        <v>6.6134233549999983</v>
      </c>
      <c r="L94" s="35">
        <v>365.42148683524397</v>
      </c>
      <c r="M94" s="35">
        <v>0</v>
      </c>
      <c r="N94" s="38">
        <f t="shared" si="10"/>
        <v>10647.335945824581</v>
      </c>
      <c r="O94" s="33">
        <v>0</v>
      </c>
      <c r="P94" s="33"/>
    </row>
    <row r="95" spans="1:16" x14ac:dyDescent="0.3">
      <c r="A95" s="9" t="s">
        <v>163</v>
      </c>
      <c r="B95" s="10" t="s">
        <v>162</v>
      </c>
      <c r="C95" s="35">
        <v>171375.04317417208</v>
      </c>
      <c r="D95" s="36">
        <v>2517.5403701599998</v>
      </c>
      <c r="E95" s="37">
        <v>69537.022197812403</v>
      </c>
      <c r="F95" s="36">
        <v>99320.480606199679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8207.427960499881</v>
      </c>
      <c r="M95" s="35">
        <v>0</v>
      </c>
      <c r="N95" s="38">
        <f t="shared" si="10"/>
        <v>179582.47113467197</v>
      </c>
      <c r="O95" s="33">
        <v>0</v>
      </c>
      <c r="P95" s="33"/>
    </row>
    <row r="96" spans="1:16" x14ac:dyDescent="0.3">
      <c r="A96" s="9" t="s">
        <v>165</v>
      </c>
      <c r="B96" s="10" t="s">
        <v>164</v>
      </c>
      <c r="C96" s="35">
        <v>2686.9648000000002</v>
      </c>
      <c r="D96" s="36">
        <v>0</v>
      </c>
      <c r="E96" s="37">
        <v>2665.6471000000001</v>
      </c>
      <c r="F96" s="36">
        <v>21.317700000000002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2541.5157892677166</v>
      </c>
      <c r="M96" s="35">
        <v>0</v>
      </c>
      <c r="N96" s="38">
        <f t="shared" si="10"/>
        <v>5228.4805892677168</v>
      </c>
      <c r="O96" s="33">
        <v>0</v>
      </c>
      <c r="P96" s="33"/>
    </row>
    <row r="97" spans="1:16" x14ac:dyDescent="0.3">
      <c r="A97" s="9" t="s">
        <v>168</v>
      </c>
      <c r="B97" s="10" t="s">
        <v>167</v>
      </c>
      <c r="C97" s="35">
        <v>8743.8501100227622</v>
      </c>
      <c r="D97" s="36">
        <v>0</v>
      </c>
      <c r="E97" s="37">
        <v>8743.8501100227622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1094.4953908852767</v>
      </c>
      <c r="M97" s="35">
        <v>0</v>
      </c>
      <c r="N97" s="38">
        <f t="shared" si="10"/>
        <v>9838.345500908039</v>
      </c>
      <c r="O97" s="33">
        <v>0</v>
      </c>
      <c r="P97" s="33"/>
    </row>
    <row r="98" spans="1:16" x14ac:dyDescent="0.3">
      <c r="A98" s="9" t="s">
        <v>170</v>
      </c>
      <c r="B98" s="10" t="s">
        <v>169</v>
      </c>
      <c r="C98" s="35">
        <v>6.4794999999999998</v>
      </c>
      <c r="D98" s="36">
        <v>0</v>
      </c>
      <c r="E98" s="37">
        <v>6.4794999999999998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17879.669702852389</v>
      </c>
      <c r="M98" s="35">
        <v>0</v>
      </c>
      <c r="N98" s="38">
        <f t="shared" si="10"/>
        <v>17886.14920285239</v>
      </c>
      <c r="O98" s="33">
        <v>0</v>
      </c>
      <c r="P98" s="33"/>
    </row>
    <row r="99" spans="1:16" x14ac:dyDescent="0.3">
      <c r="A99" s="9" t="s">
        <v>171</v>
      </c>
      <c r="B99" s="10" t="s">
        <v>288</v>
      </c>
      <c r="C99" s="35">
        <v>6038.7289527499579</v>
      </c>
      <c r="D99" s="36">
        <v>0</v>
      </c>
      <c r="E99" s="37">
        <v>3974.5435337815761</v>
      </c>
      <c r="F99" s="36">
        <v>2064.1854189683813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1262.9724965021655</v>
      </c>
      <c r="M99" s="35">
        <v>0</v>
      </c>
      <c r="N99" s="38">
        <f t="shared" si="10"/>
        <v>7301.701449252123</v>
      </c>
      <c r="O99" s="33">
        <v>0</v>
      </c>
      <c r="P99" s="33"/>
    </row>
    <row r="100" spans="1:16" x14ac:dyDescent="0.3">
      <c r="A100" s="9" t="s">
        <v>173</v>
      </c>
      <c r="B100" s="10" t="s">
        <v>289</v>
      </c>
      <c r="C100" s="35">
        <v>857.67868975414603</v>
      </c>
      <c r="D100" s="36">
        <v>0</v>
      </c>
      <c r="E100" s="37">
        <v>173.19900809059729</v>
      </c>
      <c r="F100" s="36">
        <v>684.47968166354872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22.436599999999999</v>
      </c>
      <c r="M100" s="35">
        <v>0</v>
      </c>
      <c r="N100" s="38">
        <f t="shared" si="10"/>
        <v>880.11528975414603</v>
      </c>
      <c r="O100" s="33">
        <v>0</v>
      </c>
      <c r="P100" s="33"/>
    </row>
    <row r="101" spans="1:16" x14ac:dyDescent="0.3">
      <c r="A101" s="9" t="s">
        <v>174</v>
      </c>
      <c r="B101" s="10" t="s">
        <v>172</v>
      </c>
      <c r="C101" s="35">
        <v>1744.0905172647729</v>
      </c>
      <c r="D101" s="36">
        <v>30.006260487499965</v>
      </c>
      <c r="E101" s="37">
        <v>724.88575509637599</v>
      </c>
      <c r="F101" s="36">
        <v>989.19850168089692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8">
        <f t="shared" si="10"/>
        <v>1744.0905172647729</v>
      </c>
      <c r="O101" s="33">
        <v>0</v>
      </c>
      <c r="P101" s="33"/>
    </row>
    <row r="102" spans="1:16" x14ac:dyDescent="0.3">
      <c r="A102" s="9" t="s">
        <v>175</v>
      </c>
      <c r="B102" s="10" t="s">
        <v>290</v>
      </c>
      <c r="C102" s="35">
        <v>20211.667116590866</v>
      </c>
      <c r="D102" s="36">
        <v>724.77188963000003</v>
      </c>
      <c r="E102" s="37">
        <v>3471.4276735555036</v>
      </c>
      <c r="F102" s="36">
        <v>16015.467553405364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11.1599</v>
      </c>
      <c r="M102" s="35">
        <v>0</v>
      </c>
      <c r="N102" s="38">
        <f t="shared" si="10"/>
        <v>20222.827016590865</v>
      </c>
      <c r="O102" s="33">
        <v>0</v>
      </c>
      <c r="P102" s="33"/>
    </row>
    <row r="103" spans="1:16" x14ac:dyDescent="0.3">
      <c r="A103" s="9" t="s">
        <v>177</v>
      </c>
      <c r="B103" s="10" t="s">
        <v>176</v>
      </c>
      <c r="C103" s="35">
        <v>4563.6844182147806</v>
      </c>
      <c r="D103" s="36">
        <v>852.30196261872015</v>
      </c>
      <c r="E103" s="37">
        <v>1764.7439394358471</v>
      </c>
      <c r="F103" s="36">
        <v>1946.6385161602134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560.57392353632963</v>
      </c>
      <c r="M103" s="35">
        <v>0</v>
      </c>
      <c r="N103" s="38">
        <f t="shared" si="10"/>
        <v>5124.2583417511105</v>
      </c>
      <c r="O103" s="33">
        <v>0</v>
      </c>
      <c r="P103" s="33"/>
    </row>
    <row r="104" spans="1:16" x14ac:dyDescent="0.3">
      <c r="A104" s="9" t="s">
        <v>179</v>
      </c>
      <c r="B104" s="10" t="s">
        <v>178</v>
      </c>
      <c r="C104" s="35">
        <v>17489.344145045477</v>
      </c>
      <c r="D104" s="36">
        <v>0</v>
      </c>
      <c r="E104" s="37">
        <v>9508.1369961460332</v>
      </c>
      <c r="F104" s="36">
        <v>7981.2071488994443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575.36860000000001</v>
      </c>
      <c r="M104" s="35">
        <v>0</v>
      </c>
      <c r="N104" s="38">
        <f t="shared" si="10"/>
        <v>18064.712745045479</v>
      </c>
      <c r="O104" s="33">
        <v>0</v>
      </c>
      <c r="P104" s="33"/>
    </row>
    <row r="105" spans="1:16" x14ac:dyDescent="0.3">
      <c r="A105" s="9" t="s">
        <v>181</v>
      </c>
      <c r="B105" s="10" t="s">
        <v>180</v>
      </c>
      <c r="C105" s="35">
        <v>11557.443158201422</v>
      </c>
      <c r="D105" s="36">
        <v>0</v>
      </c>
      <c r="E105" s="37">
        <v>9367.1272357772687</v>
      </c>
      <c r="F105" s="36">
        <v>2190.3159224241531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5509.0852275119378</v>
      </c>
      <c r="M105" s="35">
        <v>0</v>
      </c>
      <c r="N105" s="38">
        <f t="shared" si="10"/>
        <v>17066.528385713362</v>
      </c>
      <c r="O105" s="33">
        <v>0</v>
      </c>
      <c r="P105" s="33"/>
    </row>
    <row r="106" spans="1:16" ht="43.2" x14ac:dyDescent="0.3">
      <c r="A106" s="9" t="s">
        <v>183</v>
      </c>
      <c r="B106" s="10" t="s">
        <v>182</v>
      </c>
      <c r="C106" s="35">
        <v>4127.4407346055687</v>
      </c>
      <c r="D106" s="36">
        <v>0</v>
      </c>
      <c r="E106" s="37">
        <v>3161.9239235437012</v>
      </c>
      <c r="F106" s="36">
        <v>965.51681106186777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6.5682999999999998</v>
      </c>
      <c r="M106" s="35">
        <v>0</v>
      </c>
      <c r="N106" s="38">
        <f t="shared" si="10"/>
        <v>4134.0090346055686</v>
      </c>
      <c r="O106" s="33">
        <v>0</v>
      </c>
      <c r="P106" s="33"/>
    </row>
    <row r="107" spans="1:16" x14ac:dyDescent="0.3">
      <c r="A107" s="9" t="s">
        <v>185</v>
      </c>
      <c r="B107" s="10" t="s">
        <v>184</v>
      </c>
      <c r="C107" s="35">
        <v>34881.60610216581</v>
      </c>
      <c r="D107" s="36">
        <v>17847.596912966699</v>
      </c>
      <c r="E107" s="37">
        <v>5898.745923635408</v>
      </c>
      <c r="F107" s="36">
        <v>11135.263265563706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0"/>
        <v>34881.60610216581</v>
      </c>
      <c r="O107" s="33">
        <v>0</v>
      </c>
      <c r="P107" s="33"/>
    </row>
    <row r="108" spans="1:16" ht="28.8" x14ac:dyDescent="0.3">
      <c r="A108" s="9" t="s">
        <v>187</v>
      </c>
      <c r="B108" s="10" t="s">
        <v>186</v>
      </c>
      <c r="C108" s="35">
        <v>43510.13712908353</v>
      </c>
      <c r="D108" s="36">
        <v>126.05853423018868</v>
      </c>
      <c r="E108" s="37">
        <v>15754.143383060407</v>
      </c>
      <c r="F108" s="36">
        <v>27629.935211792941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962.68599310553543</v>
      </c>
      <c r="M108" s="35">
        <v>0</v>
      </c>
      <c r="N108" s="38">
        <f t="shared" si="10"/>
        <v>44472.823122189067</v>
      </c>
      <c r="O108" s="33">
        <v>0</v>
      </c>
      <c r="P108" s="33"/>
    </row>
    <row r="109" spans="1:16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1869.5568730921116</v>
      </c>
      <c r="H109" s="36">
        <v>1869.5568730921116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0"/>
        <v>1869.5568730921116</v>
      </c>
      <c r="O109" s="33">
        <v>0</v>
      </c>
      <c r="P109" s="33"/>
    </row>
    <row r="110" spans="1:16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43888.514917327353</v>
      </c>
      <c r="H110" s="36">
        <v>20390.121165434237</v>
      </c>
      <c r="I110" s="37">
        <v>8948.9285627760928</v>
      </c>
      <c r="J110" s="36">
        <v>14549.465189117022</v>
      </c>
      <c r="K110" s="35">
        <v>0</v>
      </c>
      <c r="L110" s="35">
        <v>0</v>
      </c>
      <c r="M110" s="35">
        <v>0</v>
      </c>
      <c r="N110" s="38">
        <f t="shared" si="10"/>
        <v>43888.514917327353</v>
      </c>
      <c r="O110" s="33">
        <v>0</v>
      </c>
      <c r="P110" s="33"/>
    </row>
    <row r="111" spans="1:16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4471.9526624948176</v>
      </c>
      <c r="H111" s="36">
        <v>197.20496940425534</v>
      </c>
      <c r="I111" s="37">
        <v>2610.4266558005747</v>
      </c>
      <c r="J111" s="36">
        <v>1664.3210372899875</v>
      </c>
      <c r="K111" s="35">
        <v>0</v>
      </c>
      <c r="L111" s="35">
        <v>0</v>
      </c>
      <c r="M111" s="35">
        <v>38.15477655393498</v>
      </c>
      <c r="N111" s="38">
        <f t="shared" si="10"/>
        <v>4510.1074390487529</v>
      </c>
      <c r="O111" s="33">
        <v>0</v>
      </c>
      <c r="P111" s="33"/>
    </row>
    <row r="112" spans="1:16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17482.510237372575</v>
      </c>
      <c r="H112" s="36">
        <v>13325.014662819183</v>
      </c>
      <c r="I112" s="37">
        <v>108.35276629257569</v>
      </c>
      <c r="J112" s="36">
        <v>4049.1428082608163</v>
      </c>
      <c r="K112" s="35">
        <v>0</v>
      </c>
      <c r="L112" s="35">
        <v>0</v>
      </c>
      <c r="M112" s="35">
        <v>0</v>
      </c>
      <c r="N112" s="38">
        <f t="shared" si="10"/>
        <v>17482.510237372575</v>
      </c>
      <c r="O112" s="33">
        <v>0</v>
      </c>
      <c r="P112" s="33"/>
    </row>
    <row r="113" spans="1:16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5626.6097338620448</v>
      </c>
      <c r="H113" s="36">
        <v>2885.903687287579</v>
      </c>
      <c r="I113" s="37">
        <v>1542.9454856974087</v>
      </c>
      <c r="J113" s="36">
        <v>1197.7605608770573</v>
      </c>
      <c r="K113" s="35">
        <v>0</v>
      </c>
      <c r="L113" s="35">
        <v>0</v>
      </c>
      <c r="M113" s="35">
        <v>0</v>
      </c>
      <c r="N113" s="38">
        <f t="shared" si="10"/>
        <v>5626.6097338620448</v>
      </c>
      <c r="O113" s="33">
        <v>0</v>
      </c>
      <c r="P113" s="33"/>
    </row>
    <row r="114" spans="1:16" x14ac:dyDescent="0.3">
      <c r="A114" s="9" t="s">
        <v>310</v>
      </c>
      <c r="B114" s="10" t="s">
        <v>293</v>
      </c>
      <c r="C114" s="35">
        <v>10455.502709031329</v>
      </c>
      <c r="D114" s="36">
        <v>0</v>
      </c>
      <c r="E114" s="37">
        <v>8457.6993484913291</v>
      </c>
      <c r="F114" s="36">
        <v>1997.8033605400001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376.16160000000002</v>
      </c>
      <c r="M114" s="35">
        <v>0</v>
      </c>
      <c r="N114" s="38">
        <f t="shared" si="10"/>
        <v>10831.664309031328</v>
      </c>
      <c r="O114" s="33">
        <v>0</v>
      </c>
      <c r="P114" s="33"/>
    </row>
    <row r="115" spans="1:16" x14ac:dyDescent="0.3">
      <c r="A115" s="9" t="s">
        <v>197</v>
      </c>
      <c r="B115" s="10" t="s">
        <v>195</v>
      </c>
      <c r="C115" s="35">
        <v>6015.5668367121089</v>
      </c>
      <c r="D115" s="36">
        <v>0</v>
      </c>
      <c r="E115" s="37">
        <v>5795.798107548695</v>
      </c>
      <c r="F115" s="36">
        <v>219.76872916341372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989.40516202055176</v>
      </c>
      <c r="M115" s="35">
        <v>0</v>
      </c>
      <c r="N115" s="38">
        <f t="shared" si="10"/>
        <v>7004.9719987326607</v>
      </c>
      <c r="O115" s="33">
        <v>0</v>
      </c>
      <c r="P115" s="33"/>
    </row>
    <row r="116" spans="1:16" ht="28.8" x14ac:dyDescent="0.3">
      <c r="A116" s="9" t="s">
        <v>198</v>
      </c>
      <c r="B116" s="10" t="s">
        <v>196</v>
      </c>
      <c r="C116" s="35">
        <v>5589.4056351429927</v>
      </c>
      <c r="D116" s="36">
        <v>0</v>
      </c>
      <c r="E116" s="37">
        <v>5320.1878615038677</v>
      </c>
      <c r="F116" s="36">
        <v>269.21777363912508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786.38023218615285</v>
      </c>
      <c r="M116" s="35">
        <v>0</v>
      </c>
      <c r="N116" s="38">
        <f t="shared" si="10"/>
        <v>6375.7858673291457</v>
      </c>
      <c r="O116" s="33">
        <v>0</v>
      </c>
      <c r="P116" s="33"/>
    </row>
    <row r="117" spans="1:16" ht="28.8" x14ac:dyDescent="0.3">
      <c r="A117" s="9" t="s">
        <v>311</v>
      </c>
      <c r="B117" s="10" t="s">
        <v>294</v>
      </c>
      <c r="C117" s="35">
        <v>88676.563176063777</v>
      </c>
      <c r="D117" s="36">
        <v>24.598143832385045</v>
      </c>
      <c r="E117" s="37">
        <v>5339.5832977400723</v>
      </c>
      <c r="F117" s="36">
        <v>83312.381734491326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6.4545999999999992</v>
      </c>
      <c r="M117" s="35">
        <v>0</v>
      </c>
      <c r="N117" s="38">
        <f t="shared" si="10"/>
        <v>88683.017776063774</v>
      </c>
      <c r="O117" s="33">
        <v>0</v>
      </c>
      <c r="P117" s="33"/>
    </row>
    <row r="118" spans="1:16" ht="28.8" x14ac:dyDescent="0.3">
      <c r="A118" s="9" t="s">
        <v>201</v>
      </c>
      <c r="B118" s="10" t="s">
        <v>199</v>
      </c>
      <c r="C118" s="35">
        <v>9750.3827997119606</v>
      </c>
      <c r="D118" s="36">
        <v>0</v>
      </c>
      <c r="E118" s="37">
        <v>8677.1366799383431</v>
      </c>
      <c r="F118" s="36">
        <v>1073.2461197736172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2058.0308792645847</v>
      </c>
      <c r="M118" s="35">
        <v>0</v>
      </c>
      <c r="N118" s="38">
        <f t="shared" si="10"/>
        <v>11808.413678976545</v>
      </c>
      <c r="O118" s="33">
        <v>0</v>
      </c>
      <c r="P118" s="33"/>
    </row>
    <row r="119" spans="1:16" x14ac:dyDescent="0.3">
      <c r="A119" s="9" t="s">
        <v>312</v>
      </c>
      <c r="B119" s="10" t="s">
        <v>200</v>
      </c>
      <c r="C119" s="35">
        <v>6341.3406469970678</v>
      </c>
      <c r="D119" s="36">
        <v>0</v>
      </c>
      <c r="E119" s="37">
        <v>975.87865666706784</v>
      </c>
      <c r="F119" s="36">
        <v>5365.4619903299999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3.4125999999999999</v>
      </c>
      <c r="M119" s="35">
        <v>0</v>
      </c>
      <c r="N119" s="38">
        <f t="shared" si="10"/>
        <v>6344.7532469970674</v>
      </c>
      <c r="O119" s="33">
        <v>0</v>
      </c>
      <c r="P119" s="33"/>
    </row>
    <row r="120" spans="1:16" x14ac:dyDescent="0.3">
      <c r="A120" s="9" t="s">
        <v>204</v>
      </c>
      <c r="B120" s="10" t="s">
        <v>202</v>
      </c>
      <c r="C120" s="35">
        <v>9739.328574197647</v>
      </c>
      <c r="D120" s="36">
        <v>0</v>
      </c>
      <c r="E120" s="37">
        <v>5046.8871916542748</v>
      </c>
      <c r="F120" s="36">
        <v>4692.4413825433721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69.3142</v>
      </c>
      <c r="M120" s="35">
        <v>0</v>
      </c>
      <c r="N120" s="38">
        <f t="shared" si="10"/>
        <v>9808.6427741976477</v>
      </c>
      <c r="O120" s="33">
        <v>0</v>
      </c>
      <c r="P120" s="33"/>
    </row>
    <row r="121" spans="1:16" x14ac:dyDescent="0.3">
      <c r="A121" s="9" t="s">
        <v>206</v>
      </c>
      <c r="B121" s="10" t="s">
        <v>203</v>
      </c>
      <c r="C121" s="35">
        <v>7894.040051253025</v>
      </c>
      <c r="D121" s="36">
        <v>0</v>
      </c>
      <c r="E121" s="37">
        <v>1693.1937049630237</v>
      </c>
      <c r="F121" s="36">
        <v>6200.8463462900008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1132.5499</v>
      </c>
      <c r="M121" s="35">
        <v>0</v>
      </c>
      <c r="N121" s="38">
        <f t="shared" si="10"/>
        <v>9026.589951253025</v>
      </c>
      <c r="O121" s="33">
        <v>0</v>
      </c>
      <c r="P121" s="33"/>
    </row>
    <row r="122" spans="1:16" x14ac:dyDescent="0.3">
      <c r="A122" s="9" t="s">
        <v>207</v>
      </c>
      <c r="B122" s="10" t="s">
        <v>205</v>
      </c>
      <c r="C122" s="35">
        <v>856.22740166090114</v>
      </c>
      <c r="D122" s="36">
        <v>0</v>
      </c>
      <c r="E122" s="37">
        <v>856.22740166090114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106.7236</v>
      </c>
      <c r="M122" s="35">
        <v>0</v>
      </c>
      <c r="N122" s="38">
        <f t="shared" si="10"/>
        <v>962.95100166090117</v>
      </c>
      <c r="O122" s="33">
        <v>0</v>
      </c>
      <c r="P122" s="33"/>
    </row>
    <row r="123" spans="1:16" x14ac:dyDescent="0.3">
      <c r="A123" s="9" t="s">
        <v>209</v>
      </c>
      <c r="B123" s="10" t="s">
        <v>295</v>
      </c>
      <c r="C123" s="35">
        <v>6547.3776075596543</v>
      </c>
      <c r="D123" s="36">
        <v>0</v>
      </c>
      <c r="E123" s="37">
        <v>6173.9198101308702</v>
      </c>
      <c r="F123" s="36">
        <v>373.45779742878449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921.85889999999995</v>
      </c>
      <c r="M123" s="35">
        <v>0</v>
      </c>
      <c r="N123" s="38">
        <f t="shared" si="10"/>
        <v>7469.2365075596545</v>
      </c>
      <c r="O123" s="33">
        <v>0</v>
      </c>
      <c r="P123" s="33"/>
    </row>
    <row r="124" spans="1:16" ht="28.8" x14ac:dyDescent="0.3">
      <c r="A124" s="9" t="s">
        <v>211</v>
      </c>
      <c r="B124" s="10" t="s">
        <v>296</v>
      </c>
      <c r="C124" s="35">
        <v>344.38945582833406</v>
      </c>
      <c r="D124" s="36">
        <v>0</v>
      </c>
      <c r="E124" s="37">
        <v>344.38945582833406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45.7042</v>
      </c>
      <c r="M124" s="35">
        <v>0</v>
      </c>
      <c r="N124" s="38">
        <f t="shared" si="10"/>
        <v>390.09365582833408</v>
      </c>
      <c r="O124" s="33">
        <v>0</v>
      </c>
      <c r="P124" s="33"/>
    </row>
    <row r="125" spans="1:16" ht="28.8" x14ac:dyDescent="0.3">
      <c r="A125" s="9" t="s">
        <v>213</v>
      </c>
      <c r="B125" s="10" t="s">
        <v>297</v>
      </c>
      <c r="C125" s="35">
        <v>2293.4318503465997</v>
      </c>
      <c r="D125" s="36">
        <v>207.27771585071599</v>
      </c>
      <c r="E125" s="37">
        <v>2039.9447344958837</v>
      </c>
      <c r="F125" s="36">
        <v>46.209400000000002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1095.0837210560967</v>
      </c>
      <c r="M125" s="35">
        <v>0</v>
      </c>
      <c r="N125" s="38">
        <f t="shared" ref="N125:N135" si="14">+C125+G125+K125+L125+M125</f>
        <v>3388.5155714026964</v>
      </c>
      <c r="O125" s="33">
        <v>0</v>
      </c>
      <c r="P125" s="33"/>
    </row>
    <row r="126" spans="1:16" ht="43.2" x14ac:dyDescent="0.3">
      <c r="A126" s="9" t="s">
        <v>215</v>
      </c>
      <c r="B126" s="10" t="s">
        <v>298</v>
      </c>
      <c r="C126" s="35">
        <v>41.584899999999998</v>
      </c>
      <c r="D126" s="36">
        <v>0</v>
      </c>
      <c r="E126" s="37">
        <v>41.584899999999998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4"/>
        <v>41.584899999999998</v>
      </c>
      <c r="O126" s="33">
        <v>0</v>
      </c>
      <c r="P126" s="33"/>
    </row>
    <row r="127" spans="1:16" x14ac:dyDescent="0.3">
      <c r="A127" s="9" t="s">
        <v>239</v>
      </c>
      <c r="B127" s="10" t="s">
        <v>208</v>
      </c>
      <c r="C127" s="35">
        <v>4839.9491714182714</v>
      </c>
      <c r="D127" s="36">
        <v>0</v>
      </c>
      <c r="E127" s="37">
        <v>3238.6983645282717</v>
      </c>
      <c r="F127" s="36">
        <v>1601.2508068900001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4"/>
        <v>4839.9491714182714</v>
      </c>
      <c r="O127" s="33">
        <v>0</v>
      </c>
      <c r="P127" s="33"/>
    </row>
    <row r="128" spans="1:16" ht="28.8" x14ac:dyDescent="0.3">
      <c r="A128" s="9" t="s">
        <v>241</v>
      </c>
      <c r="B128" s="10" t="s">
        <v>210</v>
      </c>
      <c r="C128" s="35">
        <v>6821.6003561637654</v>
      </c>
      <c r="D128" s="36">
        <v>0</v>
      </c>
      <c r="E128" s="37">
        <v>6026.605616321629</v>
      </c>
      <c r="F128" s="36">
        <v>794.99473984213614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203.80628393203551</v>
      </c>
      <c r="M128" s="35">
        <v>0</v>
      </c>
      <c r="N128" s="38">
        <f t="shared" si="14"/>
        <v>7025.4066400958009</v>
      </c>
      <c r="O128" s="33">
        <v>0</v>
      </c>
      <c r="P128" s="33"/>
    </row>
    <row r="129" spans="1:16" x14ac:dyDescent="0.3">
      <c r="A129" s="9" t="s">
        <v>243</v>
      </c>
      <c r="B129" s="10" t="s">
        <v>212</v>
      </c>
      <c r="C129" s="35">
        <v>10747.563888535631</v>
      </c>
      <c r="D129" s="36">
        <v>0</v>
      </c>
      <c r="E129" s="37">
        <v>8794.0028602636303</v>
      </c>
      <c r="F129" s="36">
        <v>1953.5610282720011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10.38</v>
      </c>
      <c r="M129" s="35">
        <v>0</v>
      </c>
      <c r="N129" s="38">
        <f t="shared" si="14"/>
        <v>10757.94388853563</v>
      </c>
      <c r="O129" s="33">
        <v>0</v>
      </c>
      <c r="P129" s="33"/>
    </row>
    <row r="130" spans="1:16" x14ac:dyDescent="0.3">
      <c r="A130" s="9" t="s">
        <v>313</v>
      </c>
      <c r="B130" s="10" t="s">
        <v>214</v>
      </c>
      <c r="C130" s="35">
        <v>5656.8976979236813</v>
      </c>
      <c r="D130" s="36">
        <v>0</v>
      </c>
      <c r="E130" s="37">
        <v>5049.37033634198</v>
      </c>
      <c r="F130" s="36">
        <v>607.52736158170183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335.34893552308529</v>
      </c>
      <c r="M130" s="35">
        <v>0</v>
      </c>
      <c r="N130" s="38">
        <f t="shared" si="14"/>
        <v>5992.2466334467663</v>
      </c>
      <c r="O130" s="33">
        <v>0</v>
      </c>
      <c r="P130" s="33"/>
    </row>
    <row r="131" spans="1:16" ht="28.8" x14ac:dyDescent="0.3">
      <c r="A131" s="9" t="s">
        <v>314</v>
      </c>
      <c r="B131" s="10" t="s">
        <v>216</v>
      </c>
      <c r="C131" s="35">
        <v>30353.822342023501</v>
      </c>
      <c r="D131" s="36">
        <v>796.69454800000005</v>
      </c>
      <c r="E131" s="37">
        <v>9733.9903020445508</v>
      </c>
      <c r="F131" s="36">
        <v>19823.137491978952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23.1738</v>
      </c>
      <c r="M131" s="35">
        <v>0</v>
      </c>
      <c r="N131" s="38">
        <f t="shared" si="14"/>
        <v>30376.996142023501</v>
      </c>
      <c r="O131" s="33">
        <v>0</v>
      </c>
      <c r="P131" s="33"/>
    </row>
    <row r="132" spans="1:16" x14ac:dyDescent="0.3">
      <c r="A132" s="9" t="s">
        <v>315</v>
      </c>
      <c r="B132" s="10" t="s">
        <v>217</v>
      </c>
      <c r="C132" s="35">
        <v>31944.783083578128</v>
      </c>
      <c r="D132" s="36">
        <v>0</v>
      </c>
      <c r="E132" s="37">
        <v>29468.696063039526</v>
      </c>
      <c r="F132" s="36">
        <v>2476.0870205386018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3475.2432894597141</v>
      </c>
      <c r="M132" s="35">
        <v>0</v>
      </c>
      <c r="N132" s="38">
        <f t="shared" si="14"/>
        <v>35420.026373037843</v>
      </c>
      <c r="O132" s="33">
        <v>0</v>
      </c>
      <c r="P132" s="33"/>
    </row>
    <row r="133" spans="1:16" x14ac:dyDescent="0.3">
      <c r="A133" s="9" t="s">
        <v>316</v>
      </c>
      <c r="B133" s="10" t="s">
        <v>218</v>
      </c>
      <c r="C133" s="35">
        <v>23416.416482128821</v>
      </c>
      <c r="D133" s="36">
        <v>1701.3846480169038</v>
      </c>
      <c r="E133" s="37">
        <v>17743.561457487631</v>
      </c>
      <c r="F133" s="36">
        <v>3971.4703766242847</v>
      </c>
      <c r="G133" s="35">
        <v>590.77018442000008</v>
      </c>
      <c r="H133" s="36">
        <v>590.77018442000008</v>
      </c>
      <c r="I133" s="37">
        <v>0</v>
      </c>
      <c r="J133" s="36">
        <v>0</v>
      </c>
      <c r="K133" s="35">
        <v>0</v>
      </c>
      <c r="L133" s="35">
        <v>10523.803199350674</v>
      </c>
      <c r="M133" s="35">
        <v>0</v>
      </c>
      <c r="N133" s="38">
        <f t="shared" si="14"/>
        <v>34530.989865899493</v>
      </c>
      <c r="O133" s="33">
        <v>0</v>
      </c>
      <c r="P133" s="33"/>
    </row>
    <row r="134" spans="1:16" x14ac:dyDescent="0.3">
      <c r="A134" s="9" t="s">
        <v>225</v>
      </c>
      <c r="B134" s="10" t="s">
        <v>299</v>
      </c>
      <c r="C134" s="35">
        <v>298.50420000000003</v>
      </c>
      <c r="D134" s="36">
        <v>0</v>
      </c>
      <c r="E134" s="37">
        <v>154.70410000000001</v>
      </c>
      <c r="F134" s="36">
        <v>143.80010000000001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50.507179049963071</v>
      </c>
      <c r="M134" s="35">
        <v>0</v>
      </c>
      <c r="N134" s="38">
        <f t="shared" si="14"/>
        <v>349.01137904996312</v>
      </c>
      <c r="O134" s="33">
        <v>0</v>
      </c>
      <c r="P134" s="33"/>
    </row>
    <row r="135" spans="1:16" ht="28.8" x14ac:dyDescent="0.3">
      <c r="A135" s="9" t="s">
        <v>227</v>
      </c>
      <c r="B135" s="10" t="s">
        <v>300</v>
      </c>
      <c r="C135" s="35">
        <v>409.17216029215319</v>
      </c>
      <c r="D135" s="36">
        <v>0</v>
      </c>
      <c r="E135" s="82">
        <v>402.14706029215318</v>
      </c>
      <c r="F135" s="36">
        <v>7.0251000000000001</v>
      </c>
      <c r="G135" s="35">
        <v>0</v>
      </c>
      <c r="H135" s="36">
        <v>0</v>
      </c>
      <c r="I135" s="82">
        <v>0</v>
      </c>
      <c r="J135" s="36">
        <v>0</v>
      </c>
      <c r="K135" s="35">
        <v>0</v>
      </c>
      <c r="L135" s="35">
        <v>3.7808999999999999</v>
      </c>
      <c r="M135" s="35">
        <v>0</v>
      </c>
      <c r="N135" s="38">
        <f t="shared" si="14"/>
        <v>412.95306029215317</v>
      </c>
      <c r="O135" s="33">
        <v>0</v>
      </c>
      <c r="P135" s="33"/>
    </row>
    <row r="136" spans="1:16" x14ac:dyDescent="0.3">
      <c r="A136" s="9" t="s">
        <v>234</v>
      </c>
      <c r="B136" s="10" t="s">
        <v>301</v>
      </c>
      <c r="C136" s="35">
        <v>3879.5771993963017</v>
      </c>
      <c r="D136" s="36">
        <v>579.97871265883339</v>
      </c>
      <c r="E136" s="82">
        <v>2974.8218203860247</v>
      </c>
      <c r="F136" s="36">
        <v>324.77666635144328</v>
      </c>
      <c r="G136" s="35">
        <v>0</v>
      </c>
      <c r="H136" s="36">
        <v>0</v>
      </c>
      <c r="I136" s="82">
        <v>0</v>
      </c>
      <c r="J136" s="36">
        <v>0</v>
      </c>
      <c r="K136" s="35">
        <v>0</v>
      </c>
      <c r="L136" s="35">
        <v>71.231939184193678</v>
      </c>
      <c r="M136" s="35">
        <v>0</v>
      </c>
      <c r="N136" s="38">
        <f t="shared" ref="N136:N143" si="15">+C136+G136+K136+L136+M136</f>
        <v>3950.8091385804955</v>
      </c>
      <c r="O136" s="33">
        <v>0</v>
      </c>
      <c r="P136" s="33"/>
    </row>
    <row r="137" spans="1:16" x14ac:dyDescent="0.3">
      <c r="A137" s="9" t="s">
        <v>317</v>
      </c>
      <c r="B137" s="10" t="s">
        <v>302</v>
      </c>
      <c r="C137" s="35">
        <v>5870.8983452801585</v>
      </c>
      <c r="D137" s="36">
        <v>0</v>
      </c>
      <c r="E137" s="82">
        <v>5799.6334967466128</v>
      </c>
      <c r="F137" s="36">
        <v>71.264848533545916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523.32512361227998</v>
      </c>
      <c r="M137" s="35">
        <v>0</v>
      </c>
      <c r="N137" s="38">
        <f t="shared" si="15"/>
        <v>6394.2234688924382</v>
      </c>
      <c r="O137" s="33">
        <v>0</v>
      </c>
      <c r="P137" s="33"/>
    </row>
    <row r="138" spans="1:16" x14ac:dyDescent="0.3">
      <c r="A138" s="9" t="s">
        <v>318</v>
      </c>
      <c r="B138" s="10" t="s">
        <v>220</v>
      </c>
      <c r="C138" s="35">
        <v>991.02451808832518</v>
      </c>
      <c r="D138" s="36">
        <v>0</v>
      </c>
      <c r="E138" s="82">
        <v>991.02451808832518</v>
      </c>
      <c r="F138" s="36">
        <v>0</v>
      </c>
      <c r="G138" s="35">
        <v>88.398471488764756</v>
      </c>
      <c r="H138" s="36">
        <v>0</v>
      </c>
      <c r="I138" s="82">
        <v>88.398471488764756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15"/>
        <v>1079.42298957709</v>
      </c>
      <c r="O138" s="33">
        <v>0</v>
      </c>
      <c r="P138" s="33"/>
    </row>
    <row r="139" spans="1:16" ht="28.8" x14ac:dyDescent="0.3">
      <c r="A139" s="9" t="s">
        <v>319</v>
      </c>
      <c r="B139" s="10" t="s">
        <v>222</v>
      </c>
      <c r="C139" s="35">
        <v>2519.9206928599997</v>
      </c>
      <c r="D139" s="36">
        <v>0</v>
      </c>
      <c r="E139" s="82">
        <v>1416.5609999999999</v>
      </c>
      <c r="F139" s="36">
        <v>1103.35969286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423.7586</v>
      </c>
      <c r="M139" s="35">
        <v>0</v>
      </c>
      <c r="N139" s="38">
        <f t="shared" si="15"/>
        <v>2943.6792928599998</v>
      </c>
      <c r="O139" s="33">
        <v>0</v>
      </c>
      <c r="P139" s="33"/>
    </row>
    <row r="140" spans="1:16" ht="28.8" x14ac:dyDescent="0.3">
      <c r="A140" s="9" t="s">
        <v>320</v>
      </c>
      <c r="B140" s="10" t="s">
        <v>223</v>
      </c>
      <c r="C140" s="35">
        <v>354.79267016326037</v>
      </c>
      <c r="D140" s="36">
        <v>0</v>
      </c>
      <c r="E140" s="82">
        <v>263.96797893326038</v>
      </c>
      <c r="F140" s="36">
        <v>90.824691229999999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8.6140000000000008</v>
      </c>
      <c r="M140" s="35">
        <v>0</v>
      </c>
      <c r="N140" s="38">
        <f t="shared" si="15"/>
        <v>363.40667016326034</v>
      </c>
      <c r="O140" s="33">
        <v>0</v>
      </c>
      <c r="P140" s="33"/>
    </row>
    <row r="141" spans="1:16" x14ac:dyDescent="0.3">
      <c r="A141" s="9" t="s">
        <v>321</v>
      </c>
      <c r="B141" s="10" t="s">
        <v>224</v>
      </c>
      <c r="C141" s="35">
        <v>695.68219321271783</v>
      </c>
      <c r="D141" s="36">
        <v>0</v>
      </c>
      <c r="E141" s="82">
        <v>596.60142988565258</v>
      </c>
      <c r="F141" s="36">
        <v>99.080763327065299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674.4252640955167</v>
      </c>
      <c r="M141" s="35">
        <v>0</v>
      </c>
      <c r="N141" s="38">
        <f t="shared" si="15"/>
        <v>1370.1074573082346</v>
      </c>
      <c r="O141" s="33">
        <v>0</v>
      </c>
      <c r="P141" s="33"/>
    </row>
    <row r="142" spans="1:16" x14ac:dyDescent="0.3">
      <c r="A142" s="9" t="s">
        <v>322</v>
      </c>
      <c r="B142" s="10" t="s">
        <v>226</v>
      </c>
      <c r="C142" s="35">
        <v>625.39485860364573</v>
      </c>
      <c r="D142" s="36">
        <v>0</v>
      </c>
      <c r="E142" s="82">
        <v>625.39485860364573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15"/>
        <v>625.39485860364573</v>
      </c>
      <c r="O142" s="33">
        <v>0</v>
      </c>
      <c r="P142" s="33"/>
    </row>
    <row r="143" spans="1:16" ht="14.25" customHeight="1" x14ac:dyDescent="0.3">
      <c r="A143" s="9" t="s">
        <v>323</v>
      </c>
      <c r="B143" s="10" t="s">
        <v>228</v>
      </c>
      <c r="C143" s="35">
        <v>442.09387679438726</v>
      </c>
      <c r="D143" s="36">
        <v>0</v>
      </c>
      <c r="E143" s="82">
        <v>442.09387679438726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177.71843275097231</v>
      </c>
      <c r="M143" s="35">
        <v>0</v>
      </c>
      <c r="N143" s="38">
        <f t="shared" si="15"/>
        <v>619.81230954535954</v>
      </c>
      <c r="O143" s="33">
        <v>0</v>
      </c>
      <c r="P143" s="33"/>
    </row>
    <row r="144" spans="1:16" x14ac:dyDescent="0.3">
      <c r="A144" s="9"/>
      <c r="B144" s="10"/>
      <c r="C144" s="35"/>
      <c r="D144" s="44"/>
      <c r="E144" s="82"/>
      <c r="F144" s="36"/>
      <c r="G144" s="35"/>
      <c r="H144" s="44"/>
      <c r="I144" s="82"/>
      <c r="J144" s="36"/>
      <c r="K144" s="35"/>
      <c r="L144" s="35"/>
      <c r="M144" s="35"/>
      <c r="N144" s="38"/>
      <c r="O144" s="33">
        <v>0</v>
      </c>
      <c r="P144" s="33"/>
    </row>
    <row r="145" spans="1:16" x14ac:dyDescent="0.3">
      <c r="A145" s="11"/>
      <c r="B145" s="12" t="s">
        <v>229</v>
      </c>
      <c r="C145" s="45">
        <f t="shared" ref="C145:M145" si="16">SUM(C11:C144)</f>
        <v>850893.2799618307</v>
      </c>
      <c r="D145" s="45">
        <f t="shared" si="16"/>
        <v>51334.422821339278</v>
      </c>
      <c r="E145" s="83">
        <f t="shared" si="16"/>
        <v>401485.43219898414</v>
      </c>
      <c r="F145" s="45">
        <f t="shared" si="16"/>
        <v>398073.42494150705</v>
      </c>
      <c r="G145" s="45">
        <f t="shared" si="16"/>
        <v>74018.313080057676</v>
      </c>
      <c r="H145" s="45">
        <f t="shared" si="16"/>
        <v>39258.571542457365</v>
      </c>
      <c r="I145" s="83">
        <f t="shared" si="16"/>
        <v>13299.051942055416</v>
      </c>
      <c r="J145" s="45">
        <f t="shared" si="16"/>
        <v>21460.689595544882</v>
      </c>
      <c r="K145" s="45">
        <f t="shared" si="16"/>
        <v>6.6134233549999983</v>
      </c>
      <c r="L145" s="45">
        <f t="shared" si="16"/>
        <v>83238.650163916071</v>
      </c>
      <c r="M145" s="45">
        <f t="shared" si="16"/>
        <v>38.15477655393498</v>
      </c>
      <c r="N145" s="45">
        <f t="shared" ref="N145" si="17">+C145+G145+K145+L145+M145</f>
        <v>1008195.0114057135</v>
      </c>
      <c r="O145" s="33">
        <v>0</v>
      </c>
      <c r="P145" s="33"/>
    </row>
    <row r="146" spans="1:16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>
        <v>0</v>
      </c>
      <c r="P146" s="33"/>
    </row>
    <row r="147" spans="1:16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0</v>
      </c>
      <c r="M147" s="35">
        <v>0</v>
      </c>
      <c r="N147" s="38">
        <f t="shared" ref="N147:N153" si="18">+C147+G147+K147+L147+M147</f>
        <v>0</v>
      </c>
      <c r="O147" s="33">
        <v>0</v>
      </c>
      <c r="P147" s="33"/>
    </row>
    <row r="148" spans="1:16" x14ac:dyDescent="0.3">
      <c r="A148" s="9" t="s">
        <v>232</v>
      </c>
      <c r="B148" s="15" t="s">
        <v>287</v>
      </c>
      <c r="C148" s="35">
        <v>6.1635060241774617</v>
      </c>
      <c r="D148" s="40">
        <v>6.1635060241774617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si="18"/>
        <v>6.1635060241774617</v>
      </c>
      <c r="O148" s="33">
        <v>0</v>
      </c>
      <c r="P148" s="33"/>
    </row>
    <row r="149" spans="1:16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67.069521675000004</v>
      </c>
      <c r="L149" s="35">
        <v>0</v>
      </c>
      <c r="M149" s="35">
        <v>0</v>
      </c>
      <c r="N149" s="38">
        <f t="shared" si="18"/>
        <v>67.069521675000004</v>
      </c>
      <c r="O149" s="33">
        <v>0</v>
      </c>
      <c r="P149" s="33"/>
    </row>
    <row r="150" spans="1:16" x14ac:dyDescent="0.3">
      <c r="A150" s="9" t="s">
        <v>324</v>
      </c>
      <c r="B150" s="16" t="s">
        <v>159</v>
      </c>
      <c r="C150" s="35">
        <v>3745.0249745898664</v>
      </c>
      <c r="D150" s="40">
        <v>3745.0249745898664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26.374962860000007</v>
      </c>
      <c r="L150" s="35">
        <v>0</v>
      </c>
      <c r="M150" s="35">
        <v>0</v>
      </c>
      <c r="N150" s="38">
        <f t="shared" si="18"/>
        <v>3771.3999374498662</v>
      </c>
      <c r="O150" s="33">
        <v>0</v>
      </c>
      <c r="P150" s="33"/>
    </row>
    <row r="151" spans="1:16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92895.720199999996</v>
      </c>
      <c r="M151" s="35">
        <v>0</v>
      </c>
      <c r="N151" s="38">
        <f t="shared" si="18"/>
        <v>92895.720199999996</v>
      </c>
      <c r="O151" s="33">
        <v>0</v>
      </c>
      <c r="P151" s="33"/>
    </row>
    <row r="152" spans="1:16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80.594848965771419</v>
      </c>
      <c r="L152" s="35">
        <v>0</v>
      </c>
      <c r="M152" s="35">
        <v>0</v>
      </c>
      <c r="N152" s="38">
        <f t="shared" si="18"/>
        <v>80.594848965771419</v>
      </c>
      <c r="O152" s="33">
        <v>0</v>
      </c>
      <c r="P152" s="33"/>
    </row>
    <row r="153" spans="1:16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2932.6180063950001</v>
      </c>
      <c r="M153" s="35">
        <v>0</v>
      </c>
      <c r="N153" s="38">
        <f t="shared" si="18"/>
        <v>2932.6180063950001</v>
      </c>
      <c r="O153" s="33">
        <v>0</v>
      </c>
      <c r="P153" s="33"/>
    </row>
    <row r="154" spans="1:16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8"/>
      <c r="O154" s="33">
        <v>0</v>
      </c>
      <c r="P154" s="33"/>
    </row>
    <row r="155" spans="1:16" x14ac:dyDescent="0.3">
      <c r="A155" s="11"/>
      <c r="B155" s="12" t="s">
        <v>236</v>
      </c>
      <c r="C155" s="46">
        <f>SUM(C147:C154)</f>
        <v>3751.1884806140438</v>
      </c>
      <c r="D155" s="46">
        <f t="shared" ref="D155:K155" si="19">SUM(D147:D154)</f>
        <v>3751.1884806140438</v>
      </c>
      <c r="E155" s="46">
        <f t="shared" si="19"/>
        <v>0</v>
      </c>
      <c r="F155" s="46">
        <f t="shared" ref="F155" si="20">SUM(F147:F154)</f>
        <v>0</v>
      </c>
      <c r="G155" s="46">
        <f t="shared" si="19"/>
        <v>0</v>
      </c>
      <c r="H155" s="46">
        <f t="shared" ref="H155:J155" si="21">SUM(H147:H154)</f>
        <v>0</v>
      </c>
      <c r="I155" s="46">
        <f t="shared" si="21"/>
        <v>0</v>
      </c>
      <c r="J155" s="46">
        <f t="shared" si="21"/>
        <v>0</v>
      </c>
      <c r="K155" s="46">
        <f t="shared" si="19"/>
        <v>174.03933350077142</v>
      </c>
      <c r="L155" s="46">
        <f>SUM(L147:L154)</f>
        <v>95828.338206394998</v>
      </c>
      <c r="M155" s="46">
        <f t="shared" ref="M155:N155" si="22">SUM(M147:M154)</f>
        <v>0</v>
      </c>
      <c r="N155" s="46">
        <f t="shared" si="22"/>
        <v>99753.56602050981</v>
      </c>
      <c r="O155" s="33">
        <v>0</v>
      </c>
      <c r="P155" s="33"/>
    </row>
    <row r="156" spans="1:16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>
        <v>0</v>
      </c>
      <c r="P156" s="33"/>
    </row>
    <row r="157" spans="1:16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80.847730948243054</v>
      </c>
      <c r="N157" s="38">
        <f t="shared" ref="N157" si="23">+C157+G157+K157+L157+M157</f>
        <v>80.847730948243054</v>
      </c>
      <c r="O157" s="33">
        <v>0</v>
      </c>
      <c r="P157" s="33"/>
    </row>
    <row r="158" spans="1:16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8">
        <f t="shared" ref="N158:N166" si="24">+C158+G158+K158+L158+M158</f>
        <v>0</v>
      </c>
      <c r="O158" s="33">
        <v>0</v>
      </c>
      <c r="P158" s="33"/>
    </row>
    <row r="159" spans="1:16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4.5687003500000003</v>
      </c>
      <c r="L159" s="35">
        <v>0</v>
      </c>
      <c r="M159" s="35">
        <v>0</v>
      </c>
      <c r="N159" s="38">
        <f t="shared" si="24"/>
        <v>4.5687003500000003</v>
      </c>
      <c r="O159" s="33">
        <v>0</v>
      </c>
      <c r="P159" s="33"/>
    </row>
    <row r="160" spans="1:16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42.510016618908672</v>
      </c>
      <c r="N160" s="38">
        <f t="shared" si="24"/>
        <v>42.510016618908672</v>
      </c>
      <c r="O160" s="33">
        <v>0</v>
      </c>
      <c r="P160" s="33"/>
    </row>
    <row r="161" spans="1:16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10925.496859228919</v>
      </c>
      <c r="L161" s="35">
        <v>0</v>
      </c>
      <c r="M161" s="35">
        <v>0</v>
      </c>
      <c r="N161" s="38">
        <f t="shared" si="24"/>
        <v>10925.496859228919</v>
      </c>
      <c r="O161" s="33">
        <v>0</v>
      </c>
      <c r="P161" s="33"/>
    </row>
    <row r="162" spans="1:16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2674.8480130649991</v>
      </c>
      <c r="L162" s="35">
        <v>0</v>
      </c>
      <c r="M162" s="35">
        <v>0</v>
      </c>
      <c r="N162" s="38">
        <f t="shared" si="24"/>
        <v>2674.8480130649991</v>
      </c>
      <c r="O162" s="33">
        <v>0</v>
      </c>
      <c r="P162" s="33"/>
    </row>
    <row r="163" spans="1:16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391.24183917999994</v>
      </c>
      <c r="L163" s="35">
        <v>0</v>
      </c>
      <c r="M163" s="35">
        <v>0</v>
      </c>
      <c r="N163" s="38">
        <f t="shared" si="24"/>
        <v>391.24183917999994</v>
      </c>
      <c r="O163" s="33">
        <v>0</v>
      </c>
      <c r="P163" s="33"/>
    </row>
    <row r="164" spans="1:16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5102.6471018124939</v>
      </c>
      <c r="L164" s="35">
        <v>0</v>
      </c>
      <c r="M164" s="35">
        <v>712.99837289841605</v>
      </c>
      <c r="N164" s="38">
        <f t="shared" si="24"/>
        <v>5815.6454747109101</v>
      </c>
      <c r="O164" s="33">
        <v>0</v>
      </c>
      <c r="P164" s="33"/>
    </row>
    <row r="165" spans="1:16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23342.049064204999</v>
      </c>
      <c r="L165" s="35">
        <v>0</v>
      </c>
      <c r="M165" s="35">
        <v>2317.3329987094139</v>
      </c>
      <c r="N165" s="38">
        <f t="shared" si="24"/>
        <v>25659.382062914414</v>
      </c>
      <c r="O165" s="33">
        <v>0</v>
      </c>
      <c r="P165" s="33"/>
    </row>
    <row r="166" spans="1:16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5089.8079340595523</v>
      </c>
      <c r="N166" s="38">
        <f t="shared" si="24"/>
        <v>5089.8079340595523</v>
      </c>
      <c r="O166" s="33">
        <v>0</v>
      </c>
      <c r="P166" s="33"/>
    </row>
    <row r="167" spans="1:16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>
        <v>0</v>
      </c>
      <c r="P167" s="33"/>
    </row>
    <row r="168" spans="1:16" x14ac:dyDescent="0.3">
      <c r="A168" s="19"/>
      <c r="B168" s="12" t="s">
        <v>245</v>
      </c>
      <c r="C168" s="45">
        <f>SUM(C157:C167)</f>
        <v>0</v>
      </c>
      <c r="D168" s="45">
        <f t="shared" ref="D168:M168" si="25">SUM(D157:D167)</f>
        <v>0</v>
      </c>
      <c r="E168" s="45">
        <f t="shared" si="25"/>
        <v>0</v>
      </c>
      <c r="F168" s="45">
        <f t="shared" ref="F168" si="26">SUM(F157:F167)</f>
        <v>0</v>
      </c>
      <c r="G168" s="45">
        <f t="shared" si="25"/>
        <v>0</v>
      </c>
      <c r="H168" s="45">
        <f t="shared" ref="H168:J168" si="27">SUM(H157:H167)</f>
        <v>0</v>
      </c>
      <c r="I168" s="45">
        <f t="shared" si="27"/>
        <v>0</v>
      </c>
      <c r="J168" s="45">
        <f t="shared" si="27"/>
        <v>0</v>
      </c>
      <c r="K168" s="45">
        <f t="shared" si="25"/>
        <v>42440.851577841415</v>
      </c>
      <c r="L168" s="45">
        <f t="shared" si="25"/>
        <v>0</v>
      </c>
      <c r="M168" s="45">
        <f t="shared" si="25"/>
        <v>8243.4970532345342</v>
      </c>
      <c r="N168" s="45">
        <f>SUM(N157:N167)</f>
        <v>50684.34863107594</v>
      </c>
      <c r="O168" s="33">
        <v>0</v>
      </c>
      <c r="P168" s="33"/>
    </row>
    <row r="169" spans="1:16" x14ac:dyDescent="0.3">
      <c r="A169" s="19" t="s">
        <v>346</v>
      </c>
      <c r="B169" s="20" t="s">
        <v>262</v>
      </c>
      <c r="C169" s="45">
        <f>+C155+C168+C145</f>
        <v>854644.46844244469</v>
      </c>
      <c r="D169" s="45">
        <f t="shared" ref="D169:M169" si="28">+D155+D168+D145</f>
        <v>55085.611301953322</v>
      </c>
      <c r="E169" s="45">
        <f t="shared" si="28"/>
        <v>401485.43219898414</v>
      </c>
      <c r="F169" s="45">
        <f t="shared" ref="F169" si="29">+F155+F168+F145</f>
        <v>398073.42494150705</v>
      </c>
      <c r="G169" s="45">
        <f t="shared" si="28"/>
        <v>74018.313080057676</v>
      </c>
      <c r="H169" s="45">
        <f t="shared" ref="H169:J169" si="30">+H155+H168+H145</f>
        <v>39258.571542457365</v>
      </c>
      <c r="I169" s="45">
        <f t="shared" si="30"/>
        <v>13299.051942055416</v>
      </c>
      <c r="J169" s="45">
        <f t="shared" si="30"/>
        <v>21460.689595544882</v>
      </c>
      <c r="K169" s="45">
        <f t="shared" si="28"/>
        <v>42621.50433469718</v>
      </c>
      <c r="L169" s="45">
        <f t="shared" si="28"/>
        <v>179066.98837031107</v>
      </c>
      <c r="M169" s="45">
        <f t="shared" si="28"/>
        <v>8281.6518297884686</v>
      </c>
      <c r="N169" s="45">
        <f>+N155+N168+N145</f>
        <v>1158632.9260572991</v>
      </c>
      <c r="O169" s="33">
        <v>0</v>
      </c>
      <c r="P169" s="33"/>
    </row>
    <row r="170" spans="1:16" x14ac:dyDescent="0.3">
      <c r="A170" t="s">
        <v>276</v>
      </c>
    </row>
    <row r="171" spans="1:16" x14ac:dyDescent="0.3">
      <c r="A171" s="28"/>
    </row>
    <row r="172" spans="1:16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6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6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6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6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7:E167">
    <cfRule type="cellIs" dxfId="21" priority="7" stopIfTrue="1" operator="lessThan">
      <formula>0</formula>
    </cfRule>
  </conditionalFormatting>
  <conditionalFormatting sqref="E147:E154">
    <cfRule type="cellIs" dxfId="20" priority="8" stopIfTrue="1" operator="lessThan">
      <formula>0</formula>
    </cfRule>
  </conditionalFormatting>
  <conditionalFormatting sqref="F157:F167">
    <cfRule type="cellIs" dxfId="19" priority="5" stopIfTrue="1" operator="lessThan">
      <formula>0</formula>
    </cfRule>
  </conditionalFormatting>
  <conditionalFormatting sqref="F147:F154">
    <cfRule type="cellIs" dxfId="18" priority="6" stopIfTrue="1" operator="lessThan">
      <formula>0</formula>
    </cfRule>
  </conditionalFormatting>
  <conditionalFormatting sqref="I157:I167">
    <cfRule type="cellIs" dxfId="17" priority="3" stopIfTrue="1" operator="lessThan">
      <formula>0</formula>
    </cfRule>
  </conditionalFormatting>
  <conditionalFormatting sqref="I147:I154">
    <cfRule type="cellIs" dxfId="16" priority="4" stopIfTrue="1" operator="lessThan">
      <formula>0</formula>
    </cfRule>
  </conditionalFormatting>
  <conditionalFormatting sqref="J157:J167">
    <cfRule type="cellIs" dxfId="15" priority="1" stopIfTrue="1" operator="lessThan">
      <formula>0</formula>
    </cfRule>
  </conditionalFormatting>
  <conditionalFormatting sqref="J147:J154">
    <cfRule type="cellIs" dxfId="14" priority="2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2:Q177"/>
  <sheetViews>
    <sheetView showGridLines="0" zoomScale="70" zoomScaleNormal="70" workbookViewId="0">
      <pane xSplit="2" ySplit="10" topLeftCell="E122" activePane="bottomRight" state="frozen"/>
      <selection pane="topRight" activeCell="C1" sqref="C1"/>
      <selection pane="bottomLeft" activeCell="A11" sqref="A11"/>
      <selection pane="bottomRight" activeCell="B5" sqref="B5:O5"/>
    </sheetView>
  </sheetViews>
  <sheetFormatPr baseColWidth="10" defaultRowHeight="14.4" outlineLevelCol="1" x14ac:dyDescent="0.3"/>
  <cols>
    <col min="1" max="1" width="23.6640625" customWidth="1"/>
    <col min="2" max="2" width="55.6640625" customWidth="1"/>
    <col min="3" max="3" width="15.6640625" customWidth="1"/>
    <col min="4" max="6" width="15.6640625" customWidth="1" outlineLevel="1"/>
    <col min="7" max="7" width="15.6640625" customWidth="1"/>
    <col min="8" max="10" width="15.6640625" customWidth="1" outlineLevel="1"/>
    <col min="11" max="15" width="15.6640625" customWidth="1"/>
    <col min="16" max="16" width="15.88671875" bestFit="1" customWidth="1"/>
  </cols>
  <sheetData>
    <row r="2" spans="1:17" ht="18" x14ac:dyDescent="0.35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7" ht="18" x14ac:dyDescent="0.35">
      <c r="B3" s="109" t="s">
        <v>345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7" ht="15.6" x14ac:dyDescent="0.3">
      <c r="B4" s="110" t="s">
        <v>573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</row>
    <row r="5" spans="1:17" ht="15.6" x14ac:dyDescent="0.3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</row>
    <row r="6" spans="1:17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7" x14ac:dyDescent="0.3">
      <c r="A7" s="29" t="s">
        <v>263</v>
      </c>
      <c r="E7" s="27"/>
      <c r="F7" s="27"/>
    </row>
    <row r="8" spans="1:17" ht="15.6" x14ac:dyDescent="0.3">
      <c r="A8" s="2"/>
      <c r="B8" s="3"/>
      <c r="C8" s="4" t="s">
        <v>2</v>
      </c>
      <c r="D8" s="5" t="s">
        <v>3</v>
      </c>
      <c r="E8" s="5" t="s">
        <v>377</v>
      </c>
      <c r="F8" s="5" t="s">
        <v>378</v>
      </c>
      <c r="G8" s="5" t="s">
        <v>4</v>
      </c>
      <c r="H8" s="86" t="s">
        <v>382</v>
      </c>
      <c r="I8" s="86" t="s">
        <v>383</v>
      </c>
      <c r="J8" s="86" t="s">
        <v>384</v>
      </c>
      <c r="K8" s="5" t="s">
        <v>5</v>
      </c>
      <c r="L8" s="113" t="s">
        <v>6</v>
      </c>
      <c r="M8" s="114"/>
      <c r="N8" s="5" t="s">
        <v>7</v>
      </c>
      <c r="O8" s="5" t="s">
        <v>18</v>
      </c>
    </row>
    <row r="9" spans="1:17" ht="95.4" x14ac:dyDescent="0.3">
      <c r="A9" s="6" t="s">
        <v>8</v>
      </c>
      <c r="B9" s="7" t="s">
        <v>9</v>
      </c>
      <c r="C9" s="7" t="s">
        <v>10</v>
      </c>
      <c r="D9" s="6" t="s">
        <v>11</v>
      </c>
      <c r="E9" s="6" t="s">
        <v>379</v>
      </c>
      <c r="F9" s="6" t="s">
        <v>380</v>
      </c>
      <c r="G9" s="6" t="s">
        <v>12</v>
      </c>
      <c r="H9" s="87" t="s">
        <v>385</v>
      </c>
      <c r="I9" s="87" t="s">
        <v>386</v>
      </c>
      <c r="J9" s="87" t="s">
        <v>387</v>
      </c>
      <c r="K9" s="6" t="s">
        <v>13</v>
      </c>
      <c r="L9" s="111" t="s">
        <v>14</v>
      </c>
      <c r="M9" s="112"/>
      <c r="N9" s="6" t="s">
        <v>15</v>
      </c>
      <c r="O9" s="6" t="s">
        <v>19</v>
      </c>
    </row>
    <row r="10" spans="1:17" ht="29.25" customHeight="1" x14ac:dyDescent="0.3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 t="s">
        <v>343</v>
      </c>
      <c r="M10" s="1" t="s">
        <v>344</v>
      </c>
      <c r="N10" s="1"/>
      <c r="O10" s="1"/>
    </row>
    <row r="11" spans="1:17" x14ac:dyDescent="0.3">
      <c r="A11" s="9" t="s">
        <v>20</v>
      </c>
      <c r="B11" s="10" t="s">
        <v>21</v>
      </c>
      <c r="C11" s="35">
        <v>463.85006409854748</v>
      </c>
      <c r="D11" s="36">
        <v>0</v>
      </c>
      <c r="E11" s="37">
        <v>463.85006409854748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2546.961946459448</v>
      </c>
      <c r="N11" s="35">
        <v>0</v>
      </c>
      <c r="O11" s="38">
        <f t="shared" ref="O11:O74" si="0">+C11+G11+K11+L11+N11+M11</f>
        <v>3010.8120105579956</v>
      </c>
      <c r="P11" s="33">
        <v>1.3642420526593924E-12</v>
      </c>
      <c r="Q11" s="33"/>
    </row>
    <row r="12" spans="1:17" x14ac:dyDescent="0.3">
      <c r="A12" s="9" t="s">
        <v>22</v>
      </c>
      <c r="B12" s="10" t="s">
        <v>23</v>
      </c>
      <c r="C12" s="35">
        <v>68.207397752177329</v>
      </c>
      <c r="D12" s="36">
        <v>0</v>
      </c>
      <c r="E12" s="37">
        <v>68.207397752177329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</v>
      </c>
      <c r="M12" s="35">
        <v>508.62045499401358</v>
      </c>
      <c r="N12" s="35">
        <v>0</v>
      </c>
      <c r="O12" s="38">
        <f t="shared" si="0"/>
        <v>576.82785274619096</v>
      </c>
      <c r="P12" s="33">
        <v>4.5474735088646412E-13</v>
      </c>
      <c r="Q12" s="33"/>
    </row>
    <row r="13" spans="1:17" x14ac:dyDescent="0.3">
      <c r="A13" s="9" t="s">
        <v>24</v>
      </c>
      <c r="B13" s="10" t="s">
        <v>25</v>
      </c>
      <c r="C13" s="35">
        <v>290.72608523753769</v>
      </c>
      <c r="D13" s="36">
        <v>0</v>
      </c>
      <c r="E13" s="37">
        <v>290.72608523753769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173.40091430803287</v>
      </c>
      <c r="N13" s="35">
        <v>0</v>
      </c>
      <c r="O13" s="38">
        <f t="shared" si="0"/>
        <v>464.12699954557058</v>
      </c>
      <c r="P13" s="33">
        <v>9.0949470177292824E-13</v>
      </c>
      <c r="Q13" s="33"/>
    </row>
    <row r="14" spans="1:17" x14ac:dyDescent="0.3">
      <c r="A14" s="9" t="s">
        <v>26</v>
      </c>
      <c r="B14" s="10" t="s">
        <v>27</v>
      </c>
      <c r="C14" s="35">
        <v>740.52280080201012</v>
      </c>
      <c r="D14" s="36">
        <v>0</v>
      </c>
      <c r="E14" s="37">
        <v>740.52280080201012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0</v>
      </c>
      <c r="M14" s="35">
        <v>2249.8566108199184</v>
      </c>
      <c r="N14" s="35">
        <v>0</v>
      </c>
      <c r="O14" s="38">
        <f t="shared" si="0"/>
        <v>2990.3794116219287</v>
      </c>
      <c r="P14" s="33">
        <v>7.2759576141834259E-12</v>
      </c>
      <c r="Q14" s="33"/>
    </row>
    <row r="15" spans="1:17" x14ac:dyDescent="0.3">
      <c r="A15" s="9" t="s">
        <v>28</v>
      </c>
      <c r="B15" s="10" t="s">
        <v>30</v>
      </c>
      <c r="C15" s="35">
        <v>6384.8504167284736</v>
      </c>
      <c r="D15" s="36">
        <v>0</v>
      </c>
      <c r="E15" s="37">
        <v>3650.983917568703</v>
      </c>
      <c r="F15" s="36">
        <v>2733.8664991597702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0</v>
      </c>
      <c r="M15" s="35">
        <v>43.942681314018415</v>
      </c>
      <c r="N15" s="35">
        <v>0</v>
      </c>
      <c r="O15" s="38">
        <f t="shared" si="0"/>
        <v>6428.7930980424917</v>
      </c>
      <c r="P15" s="33">
        <v>0</v>
      </c>
      <c r="Q15" s="33"/>
    </row>
    <row r="16" spans="1:17" x14ac:dyDescent="0.3">
      <c r="A16" s="9" t="s">
        <v>29</v>
      </c>
      <c r="B16" s="10" t="s">
        <v>32</v>
      </c>
      <c r="C16" s="35">
        <v>1023.831043640429</v>
      </c>
      <c r="D16" s="36">
        <v>0</v>
      </c>
      <c r="E16" s="37">
        <v>1023.831043640429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11654.377621243775</v>
      </c>
      <c r="N16" s="35">
        <v>0</v>
      </c>
      <c r="O16" s="38">
        <f t="shared" si="0"/>
        <v>12678.208664884205</v>
      </c>
      <c r="P16" s="33">
        <v>1.8189894035458565E-12</v>
      </c>
      <c r="Q16" s="33"/>
    </row>
    <row r="17" spans="1:17" x14ac:dyDescent="0.3">
      <c r="A17" s="9" t="s">
        <v>31</v>
      </c>
      <c r="B17" s="10" t="s">
        <v>34</v>
      </c>
      <c r="C17" s="35">
        <v>6022.0683220166811</v>
      </c>
      <c r="D17" s="36">
        <v>0</v>
      </c>
      <c r="E17" s="37">
        <v>6022.0683220166811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2188.953316555243</v>
      </c>
      <c r="N17" s="35">
        <v>0</v>
      </c>
      <c r="O17" s="38">
        <f t="shared" si="0"/>
        <v>8211.021638571925</v>
      </c>
      <c r="P17" s="33">
        <v>0</v>
      </c>
      <c r="Q17" s="33"/>
    </row>
    <row r="18" spans="1:17" x14ac:dyDescent="0.3">
      <c r="A18" s="9" t="s">
        <v>33</v>
      </c>
      <c r="B18" s="10" t="s">
        <v>36</v>
      </c>
      <c r="C18" s="35">
        <v>2423.07884889864</v>
      </c>
      <c r="D18" s="36">
        <v>0</v>
      </c>
      <c r="E18" s="37">
        <v>2423.07884889864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6550.752460830372</v>
      </c>
      <c r="N18" s="35">
        <v>0</v>
      </c>
      <c r="O18" s="38">
        <f t="shared" si="0"/>
        <v>8973.831309729012</v>
      </c>
      <c r="P18" s="33">
        <v>3.637978807091713E-12</v>
      </c>
      <c r="Q18" s="33"/>
    </row>
    <row r="19" spans="1:17" x14ac:dyDescent="0.3">
      <c r="A19" s="9" t="s">
        <v>35</v>
      </c>
      <c r="B19" s="10" t="s">
        <v>277</v>
      </c>
      <c r="C19" s="35">
        <v>5168.7207932200054</v>
      </c>
      <c r="D19" s="36">
        <v>0</v>
      </c>
      <c r="E19" s="37">
        <v>5168.7207932200054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18188.181025749462</v>
      </c>
      <c r="N19" s="35">
        <v>0</v>
      </c>
      <c r="O19" s="38">
        <f t="shared" si="0"/>
        <v>23356.901818969469</v>
      </c>
      <c r="P19" s="33">
        <v>3.2741809263825417E-11</v>
      </c>
      <c r="Q19" s="33"/>
    </row>
    <row r="20" spans="1:17" x14ac:dyDescent="0.3">
      <c r="A20" s="9" t="s">
        <v>37</v>
      </c>
      <c r="B20" s="10" t="s">
        <v>278</v>
      </c>
      <c r="C20" s="35">
        <v>5504.3856728892597</v>
      </c>
      <c r="D20" s="36">
        <v>0</v>
      </c>
      <c r="E20" s="37">
        <v>5504.3856728892597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0</v>
      </c>
      <c r="M20" s="35">
        <v>15399.340342086067</v>
      </c>
      <c r="N20" s="35">
        <v>0</v>
      </c>
      <c r="O20" s="38">
        <f t="shared" si="0"/>
        <v>20903.726014975327</v>
      </c>
      <c r="P20" s="33">
        <v>0</v>
      </c>
      <c r="Q20" s="33"/>
    </row>
    <row r="21" spans="1:17" x14ac:dyDescent="0.3">
      <c r="A21" s="9" t="s">
        <v>38</v>
      </c>
      <c r="B21" s="10" t="s">
        <v>39</v>
      </c>
      <c r="C21" s="35">
        <v>6968.0829303137907</v>
      </c>
      <c r="D21" s="36">
        <v>0</v>
      </c>
      <c r="E21" s="37">
        <v>6968.0829303137907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0</v>
      </c>
      <c r="M21" s="35">
        <v>2077.466095219123</v>
      </c>
      <c r="N21" s="35">
        <v>0</v>
      </c>
      <c r="O21" s="38">
        <f t="shared" si="0"/>
        <v>9045.5490255329132</v>
      </c>
      <c r="P21" s="33">
        <v>-7.2759576141834259E-12</v>
      </c>
      <c r="Q21" s="33"/>
    </row>
    <row r="22" spans="1:17" x14ac:dyDescent="0.3">
      <c r="A22" s="9" t="s">
        <v>40</v>
      </c>
      <c r="B22" s="10" t="s">
        <v>41</v>
      </c>
      <c r="C22" s="35">
        <v>1147.9381341554731</v>
      </c>
      <c r="D22" s="36">
        <v>0</v>
      </c>
      <c r="E22" s="37">
        <v>974.92711472408939</v>
      </c>
      <c r="F22" s="36">
        <v>173.0110194313836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2289.8445969969248</v>
      </c>
      <c r="N22" s="35">
        <v>0</v>
      </c>
      <c r="O22" s="38">
        <f t="shared" si="0"/>
        <v>3437.7827311523979</v>
      </c>
      <c r="P22" s="33">
        <v>-5.0022208597511053E-12</v>
      </c>
      <c r="Q22" s="33"/>
    </row>
    <row r="23" spans="1:17" x14ac:dyDescent="0.3">
      <c r="A23" s="9" t="s">
        <v>42</v>
      </c>
      <c r="B23" s="10" t="s">
        <v>43</v>
      </c>
      <c r="C23" s="35">
        <v>2614.7317697364506</v>
      </c>
      <c r="D23" s="36">
        <v>0</v>
      </c>
      <c r="E23" s="37">
        <v>2350.8740419391283</v>
      </c>
      <c r="F23" s="36">
        <v>263.85772779732213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0</v>
      </c>
      <c r="M23" s="35">
        <v>1386.4077789393687</v>
      </c>
      <c r="N23" s="35">
        <v>0</v>
      </c>
      <c r="O23" s="38">
        <f t="shared" si="0"/>
        <v>4001.1395486758192</v>
      </c>
      <c r="P23" s="33">
        <v>0</v>
      </c>
      <c r="Q23" s="33"/>
    </row>
    <row r="24" spans="1:17" x14ac:dyDescent="0.3">
      <c r="A24" s="9" t="s">
        <v>44</v>
      </c>
      <c r="B24" s="10" t="s">
        <v>45</v>
      </c>
      <c r="C24" s="35">
        <v>187420.70923222689</v>
      </c>
      <c r="D24" s="36">
        <v>0</v>
      </c>
      <c r="E24" s="37">
        <v>90251.301713171197</v>
      </c>
      <c r="F24" s="36">
        <v>97169.407519055705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1935.8860825978734</v>
      </c>
      <c r="N24" s="35">
        <v>0</v>
      </c>
      <c r="O24" s="38">
        <f t="shared" si="0"/>
        <v>189356.59531482475</v>
      </c>
      <c r="P24" s="33">
        <v>0</v>
      </c>
      <c r="Q24" s="33"/>
    </row>
    <row r="25" spans="1:17" x14ac:dyDescent="0.3">
      <c r="A25" s="9" t="s">
        <v>46</v>
      </c>
      <c r="B25" s="10" t="s">
        <v>47</v>
      </c>
      <c r="C25" s="35">
        <v>602.24815131367836</v>
      </c>
      <c r="D25" s="36">
        <v>0</v>
      </c>
      <c r="E25" s="37">
        <v>602.24815131367836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8357.4477877528243</v>
      </c>
      <c r="N25" s="35">
        <v>0</v>
      </c>
      <c r="O25" s="38">
        <f t="shared" si="0"/>
        <v>8959.6959390665033</v>
      </c>
      <c r="P25" s="33">
        <v>-1.8189894035458565E-12</v>
      </c>
      <c r="Q25" s="33"/>
    </row>
    <row r="26" spans="1:17" x14ac:dyDescent="0.3">
      <c r="A26" s="9" t="s">
        <v>48</v>
      </c>
      <c r="B26" s="10" t="s">
        <v>49</v>
      </c>
      <c r="C26" s="35">
        <v>135786.63403129065</v>
      </c>
      <c r="D26" s="36">
        <v>0</v>
      </c>
      <c r="E26" s="37">
        <v>70697.272423668823</v>
      </c>
      <c r="F26" s="36">
        <v>65089.361607621846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0</v>
      </c>
      <c r="M26" s="35">
        <v>24936.359648638856</v>
      </c>
      <c r="N26" s="35">
        <v>0</v>
      </c>
      <c r="O26" s="38">
        <f t="shared" si="0"/>
        <v>160722.99367992952</v>
      </c>
      <c r="P26" s="33">
        <v>0</v>
      </c>
      <c r="Q26" s="33"/>
    </row>
    <row r="27" spans="1:17" x14ac:dyDescent="0.3">
      <c r="A27" s="9" t="s">
        <v>50</v>
      </c>
      <c r="B27" s="10" t="s">
        <v>51</v>
      </c>
      <c r="C27" s="35">
        <v>44159.292317694737</v>
      </c>
      <c r="D27" s="36">
        <v>0</v>
      </c>
      <c r="E27" s="37">
        <v>44159.292317694737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0</v>
      </c>
      <c r="M27" s="35">
        <v>28313.264400430035</v>
      </c>
      <c r="N27" s="35">
        <v>0</v>
      </c>
      <c r="O27" s="38">
        <f t="shared" si="0"/>
        <v>72472.556718124775</v>
      </c>
      <c r="P27" s="33">
        <v>0</v>
      </c>
      <c r="Q27" s="33"/>
    </row>
    <row r="28" spans="1:17" x14ac:dyDescent="0.3">
      <c r="A28" s="9" t="s">
        <v>52</v>
      </c>
      <c r="B28" s="10" t="s">
        <v>53</v>
      </c>
      <c r="C28" s="35">
        <v>13230.192565899484</v>
      </c>
      <c r="D28" s="36">
        <v>0</v>
      </c>
      <c r="E28" s="37">
        <v>13230.192565899484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46115.484984496441</v>
      </c>
      <c r="N28" s="35">
        <v>0</v>
      </c>
      <c r="O28" s="38">
        <f t="shared" si="0"/>
        <v>59345.677550395922</v>
      </c>
      <c r="P28" s="33">
        <v>2.1827872842550278E-11</v>
      </c>
      <c r="Q28" s="33"/>
    </row>
    <row r="29" spans="1:17" x14ac:dyDescent="0.3">
      <c r="A29" s="9" t="s">
        <v>54</v>
      </c>
      <c r="B29" s="10" t="s">
        <v>55</v>
      </c>
      <c r="C29" s="35">
        <v>10784.158832393996</v>
      </c>
      <c r="D29" s="36">
        <v>0</v>
      </c>
      <c r="E29" s="37">
        <v>9184.1537692207676</v>
      </c>
      <c r="F29" s="36">
        <v>1600.005063173229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0</v>
      </c>
      <c r="M29" s="35">
        <v>29261.873430131036</v>
      </c>
      <c r="N29" s="35">
        <v>0</v>
      </c>
      <c r="O29" s="38">
        <f t="shared" si="0"/>
        <v>40046.032262525034</v>
      </c>
      <c r="P29" s="33">
        <v>-2.1827872842550278E-11</v>
      </c>
      <c r="Q29" s="33"/>
    </row>
    <row r="30" spans="1:17" x14ac:dyDescent="0.3">
      <c r="A30" s="9" t="s">
        <v>56</v>
      </c>
      <c r="B30" s="10" t="s">
        <v>57</v>
      </c>
      <c r="C30" s="35">
        <v>-85.793601839371377</v>
      </c>
      <c r="D30" s="36">
        <v>0</v>
      </c>
      <c r="E30" s="37">
        <v>-85.793601839371377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5268.7490859272175</v>
      </c>
      <c r="N30" s="35">
        <v>0</v>
      </c>
      <c r="O30" s="38">
        <f t="shared" si="0"/>
        <v>5182.9554840878463</v>
      </c>
      <c r="P30" s="33">
        <v>2.7284841053187847E-12</v>
      </c>
      <c r="Q30" s="33"/>
    </row>
    <row r="31" spans="1:17" x14ac:dyDescent="0.3">
      <c r="A31" s="9" t="s">
        <v>58</v>
      </c>
      <c r="B31" s="10" t="s">
        <v>59</v>
      </c>
      <c r="C31" s="35">
        <v>3265.1066649277836</v>
      </c>
      <c r="D31" s="36">
        <v>0</v>
      </c>
      <c r="E31" s="37">
        <v>2197.4437732772744</v>
      </c>
      <c r="F31" s="36">
        <v>1067.6628916505094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6527.0243484354605</v>
      </c>
      <c r="N31" s="35">
        <v>0</v>
      </c>
      <c r="O31" s="38">
        <f t="shared" si="0"/>
        <v>9792.1310133632433</v>
      </c>
      <c r="P31" s="33">
        <v>7.2759576141834259E-12</v>
      </c>
      <c r="Q31" s="33"/>
    </row>
    <row r="32" spans="1:17" x14ac:dyDescent="0.3">
      <c r="A32" s="9" t="s">
        <v>60</v>
      </c>
      <c r="B32" s="10" t="s">
        <v>61</v>
      </c>
      <c r="C32" s="35">
        <v>69347.740813020209</v>
      </c>
      <c r="D32" s="36">
        <v>0</v>
      </c>
      <c r="E32" s="37">
        <v>69347.740813020209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84958.175605519515</v>
      </c>
      <c r="N32" s="35">
        <v>0</v>
      </c>
      <c r="O32" s="38">
        <f t="shared" si="0"/>
        <v>154305.91641853971</v>
      </c>
      <c r="P32" s="33">
        <v>0</v>
      </c>
      <c r="Q32" s="33"/>
    </row>
    <row r="33" spans="1:17" x14ac:dyDescent="0.3">
      <c r="A33" s="9" t="s">
        <v>62</v>
      </c>
      <c r="B33" s="10" t="s">
        <v>63</v>
      </c>
      <c r="C33" s="35">
        <v>16913.626703448521</v>
      </c>
      <c r="D33" s="36">
        <v>0</v>
      </c>
      <c r="E33" s="37">
        <v>16913.626703448521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0</v>
      </c>
      <c r="M33" s="35">
        <v>13021.327737282229</v>
      </c>
      <c r="N33" s="35">
        <v>0</v>
      </c>
      <c r="O33" s="38">
        <f t="shared" si="0"/>
        <v>29934.954440730748</v>
      </c>
      <c r="P33" s="33">
        <v>0</v>
      </c>
      <c r="Q33" s="33"/>
    </row>
    <row r="34" spans="1:17" x14ac:dyDescent="0.3">
      <c r="A34" s="9" t="s">
        <v>64</v>
      </c>
      <c r="B34" s="10" t="s">
        <v>65</v>
      </c>
      <c r="C34" s="35">
        <v>23128.39764452738</v>
      </c>
      <c r="D34" s="36">
        <v>0</v>
      </c>
      <c r="E34" s="37">
        <v>23128.39764452738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5246.1943882207179</v>
      </c>
      <c r="N34" s="35">
        <v>0</v>
      </c>
      <c r="O34" s="38">
        <f t="shared" si="0"/>
        <v>28374.5920327481</v>
      </c>
      <c r="P34" s="33">
        <v>0</v>
      </c>
      <c r="Q34" s="33"/>
    </row>
    <row r="35" spans="1:17" x14ac:dyDescent="0.3">
      <c r="A35" s="9" t="s">
        <v>66</v>
      </c>
      <c r="B35" s="10" t="s">
        <v>67</v>
      </c>
      <c r="C35" s="35">
        <v>3917.4683260421189</v>
      </c>
      <c r="D35" s="36">
        <v>0</v>
      </c>
      <c r="E35" s="37">
        <v>3917.4683260421189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0</v>
      </c>
      <c r="M35" s="35">
        <v>1810.97719679889</v>
      </c>
      <c r="N35" s="35">
        <v>0</v>
      </c>
      <c r="O35" s="38">
        <f t="shared" si="0"/>
        <v>5728.4455228410088</v>
      </c>
      <c r="P35" s="33">
        <v>0</v>
      </c>
      <c r="Q35" s="33"/>
    </row>
    <row r="36" spans="1:17" ht="28.8" x14ac:dyDescent="0.3">
      <c r="A36" s="9" t="s">
        <v>68</v>
      </c>
      <c r="B36" s="10" t="s">
        <v>69</v>
      </c>
      <c r="C36" s="35">
        <v>38089.785230868089</v>
      </c>
      <c r="D36" s="36">
        <v>0</v>
      </c>
      <c r="E36" s="37">
        <v>38089.785230868089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35702.020184029803</v>
      </c>
      <c r="N36" s="35">
        <v>0</v>
      </c>
      <c r="O36" s="38">
        <f t="shared" si="0"/>
        <v>73791.805414897884</v>
      </c>
      <c r="P36" s="33">
        <v>0</v>
      </c>
      <c r="Q36" s="33"/>
    </row>
    <row r="37" spans="1:17" x14ac:dyDescent="0.3">
      <c r="A37" s="9" t="s">
        <v>70</v>
      </c>
      <c r="B37" s="10" t="s">
        <v>71</v>
      </c>
      <c r="C37" s="35">
        <v>28955.164626873644</v>
      </c>
      <c r="D37" s="36">
        <v>0</v>
      </c>
      <c r="E37" s="37">
        <v>28955.164626873644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0</v>
      </c>
      <c r="M37" s="35">
        <v>6058.8026534870642</v>
      </c>
      <c r="N37" s="35">
        <v>0</v>
      </c>
      <c r="O37" s="38">
        <f t="shared" si="0"/>
        <v>35013.96728036071</v>
      </c>
      <c r="P37" s="33">
        <v>0</v>
      </c>
      <c r="Q37" s="33"/>
    </row>
    <row r="38" spans="1:17" x14ac:dyDescent="0.3">
      <c r="A38" s="9" t="s">
        <v>72</v>
      </c>
      <c r="B38" s="10" t="s">
        <v>73</v>
      </c>
      <c r="C38" s="35">
        <v>3512.0293910924056</v>
      </c>
      <c r="D38" s="36">
        <v>0</v>
      </c>
      <c r="E38" s="37">
        <v>3512.0293910924056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11850.6994062541</v>
      </c>
      <c r="N38" s="35">
        <v>0</v>
      </c>
      <c r="O38" s="38">
        <f t="shared" si="0"/>
        <v>15362.728797346506</v>
      </c>
      <c r="P38" s="33">
        <v>-1.6370904631912708E-11</v>
      </c>
      <c r="Q38" s="33"/>
    </row>
    <row r="39" spans="1:17" x14ac:dyDescent="0.3">
      <c r="A39" s="9" t="s">
        <v>74</v>
      </c>
      <c r="B39" s="10" t="s">
        <v>75</v>
      </c>
      <c r="C39" s="35">
        <v>501.01816544094004</v>
      </c>
      <c r="D39" s="36">
        <v>0</v>
      </c>
      <c r="E39" s="37">
        <v>501.01816544094004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1856.2848696069034</v>
      </c>
      <c r="N39" s="35">
        <v>0</v>
      </c>
      <c r="O39" s="38">
        <f t="shared" si="0"/>
        <v>2357.3030350478434</v>
      </c>
      <c r="P39" s="33">
        <v>-1.4551915228366852E-11</v>
      </c>
      <c r="Q39" s="33"/>
    </row>
    <row r="40" spans="1:17" x14ac:dyDescent="0.3">
      <c r="A40" s="9" t="s">
        <v>76</v>
      </c>
      <c r="B40" s="10" t="s">
        <v>77</v>
      </c>
      <c r="C40" s="35">
        <v>75018.422692689564</v>
      </c>
      <c r="D40" s="36">
        <v>0</v>
      </c>
      <c r="E40" s="37">
        <v>72999.520252921531</v>
      </c>
      <c r="F40" s="36">
        <v>2018.9024397680271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-6163.6850625195002</v>
      </c>
      <c r="M40" s="35">
        <v>30316.959733951051</v>
      </c>
      <c r="N40" s="35">
        <v>0</v>
      </c>
      <c r="O40" s="38">
        <f t="shared" si="0"/>
        <v>99171.697364121123</v>
      </c>
      <c r="P40" s="33">
        <v>0</v>
      </c>
      <c r="Q40" s="33"/>
    </row>
    <row r="41" spans="1:17" x14ac:dyDescent="0.3">
      <c r="A41" s="9" t="s">
        <v>78</v>
      </c>
      <c r="B41" s="10" t="s">
        <v>79</v>
      </c>
      <c r="C41" s="35">
        <v>37.652612046970177</v>
      </c>
      <c r="D41" s="36">
        <v>0</v>
      </c>
      <c r="E41" s="37">
        <v>37.652612046970177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146.88089924542061</v>
      </c>
      <c r="M41" s="35">
        <v>112.32135371744086</v>
      </c>
      <c r="N41" s="35">
        <v>0</v>
      </c>
      <c r="O41" s="38">
        <f t="shared" si="0"/>
        <v>296.85486500983166</v>
      </c>
      <c r="P41" s="33">
        <v>0</v>
      </c>
      <c r="Q41" s="33"/>
    </row>
    <row r="42" spans="1:17" x14ac:dyDescent="0.3">
      <c r="A42" s="9" t="s">
        <v>80</v>
      </c>
      <c r="B42" s="10" t="s">
        <v>81</v>
      </c>
      <c r="C42" s="35">
        <v>5692.3423015359458</v>
      </c>
      <c r="D42" s="36">
        <v>0</v>
      </c>
      <c r="E42" s="37">
        <v>3468.7375224952998</v>
      </c>
      <c r="F42" s="36">
        <v>2223.6047790406456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2774.8728483044297</v>
      </c>
      <c r="N42" s="35">
        <v>0</v>
      </c>
      <c r="O42" s="38">
        <f t="shared" si="0"/>
        <v>8467.2151498403764</v>
      </c>
      <c r="P42" s="33">
        <v>0</v>
      </c>
      <c r="Q42" s="33"/>
    </row>
    <row r="43" spans="1:17" ht="43.2" x14ac:dyDescent="0.3">
      <c r="A43" s="9" t="s">
        <v>347</v>
      </c>
      <c r="B43" s="10" t="s">
        <v>348</v>
      </c>
      <c r="C43" s="35">
        <v>227935.43675417264</v>
      </c>
      <c r="D43" s="36">
        <v>0</v>
      </c>
      <c r="E43" s="37">
        <v>64389.576956967154</v>
      </c>
      <c r="F43" s="36">
        <v>163545.85979720548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0</v>
      </c>
      <c r="M43" s="35">
        <v>9342.1895765771424</v>
      </c>
      <c r="N43" s="35">
        <v>0</v>
      </c>
      <c r="O43" s="38">
        <f t="shared" si="0"/>
        <v>237277.62633074977</v>
      </c>
      <c r="P43" s="33">
        <v>5.8207660913467407E-10</v>
      </c>
      <c r="Q43" s="33"/>
    </row>
    <row r="44" spans="1:17" ht="28.8" x14ac:dyDescent="0.3">
      <c r="A44" s="9" t="s">
        <v>82</v>
      </c>
      <c r="B44" s="10" t="s">
        <v>83</v>
      </c>
      <c r="C44" s="35">
        <v>29260.918600618941</v>
      </c>
      <c r="D44" s="36">
        <v>0</v>
      </c>
      <c r="E44" s="37">
        <v>27019.434986493168</v>
      </c>
      <c r="F44" s="36">
        <v>2241.4836141257733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5">
        <v>0</v>
      </c>
      <c r="O44" s="38">
        <f t="shared" si="0"/>
        <v>29260.918600618941</v>
      </c>
      <c r="P44" s="33">
        <v>0</v>
      </c>
      <c r="Q44" s="33"/>
    </row>
    <row r="45" spans="1:17" x14ac:dyDescent="0.3">
      <c r="A45" s="9" t="s">
        <v>84</v>
      </c>
      <c r="B45" s="10" t="s">
        <v>85</v>
      </c>
      <c r="C45" s="35">
        <v>66701.365786703682</v>
      </c>
      <c r="D45" s="36">
        <v>0</v>
      </c>
      <c r="E45" s="37">
        <v>45583.057502126721</v>
      </c>
      <c r="F45" s="36">
        <v>21118.308284576968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0</v>
      </c>
      <c r="M45" s="35">
        <v>8876.2320556110135</v>
      </c>
      <c r="N45" s="35">
        <v>0</v>
      </c>
      <c r="O45" s="38">
        <f t="shared" si="0"/>
        <v>75577.597842314688</v>
      </c>
      <c r="P45" s="33">
        <v>1.7462298274040222E-10</v>
      </c>
      <c r="Q45" s="33"/>
    </row>
    <row r="46" spans="1:17" x14ac:dyDescent="0.3">
      <c r="A46" s="9" t="s">
        <v>86</v>
      </c>
      <c r="B46" s="10" t="s">
        <v>87</v>
      </c>
      <c r="C46" s="35">
        <v>100904.87324649942</v>
      </c>
      <c r="D46" s="36">
        <v>0</v>
      </c>
      <c r="E46" s="37">
        <v>11696.430266787482</v>
      </c>
      <c r="F46" s="36">
        <v>89208.442979711937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539.10883261790582</v>
      </c>
      <c r="N46" s="35">
        <v>0</v>
      </c>
      <c r="O46" s="38">
        <f t="shared" si="0"/>
        <v>101443.98207911733</v>
      </c>
      <c r="P46" s="33">
        <v>0</v>
      </c>
      <c r="Q46" s="33"/>
    </row>
    <row r="47" spans="1:17" x14ac:dyDescent="0.3">
      <c r="A47" s="9" t="s">
        <v>88</v>
      </c>
      <c r="B47" s="10" t="s">
        <v>89</v>
      </c>
      <c r="C47" s="35">
        <v>127577.52440898918</v>
      </c>
      <c r="D47" s="36">
        <v>0</v>
      </c>
      <c r="E47" s="37">
        <v>115373.77846733513</v>
      </c>
      <c r="F47" s="36">
        <v>12203.745941654048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0</v>
      </c>
      <c r="M47" s="35">
        <v>10860.63073267027</v>
      </c>
      <c r="N47" s="35">
        <v>0</v>
      </c>
      <c r="O47" s="38">
        <f t="shared" si="0"/>
        <v>138438.15514165946</v>
      </c>
      <c r="P47" s="33">
        <v>-1.4551915228366852E-10</v>
      </c>
      <c r="Q47" s="33"/>
    </row>
    <row r="48" spans="1:17" x14ac:dyDescent="0.3">
      <c r="A48" s="9" t="s">
        <v>90</v>
      </c>
      <c r="B48" s="34" t="s">
        <v>91</v>
      </c>
      <c r="C48" s="35">
        <v>28265.943546671137</v>
      </c>
      <c r="D48" s="36">
        <v>0</v>
      </c>
      <c r="E48" s="37">
        <v>16332.27828202519</v>
      </c>
      <c r="F48" s="36">
        <v>11933.665264645946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5">
        <v>0</v>
      </c>
      <c r="O48" s="38">
        <f t="shared" si="0"/>
        <v>28265.943546671137</v>
      </c>
      <c r="P48" s="33">
        <v>0</v>
      </c>
      <c r="Q48" s="33"/>
    </row>
    <row r="49" spans="1:17" ht="43.2" x14ac:dyDescent="0.3">
      <c r="A49" s="9" t="s">
        <v>350</v>
      </c>
      <c r="B49" s="10" t="s">
        <v>349</v>
      </c>
      <c r="C49" s="35">
        <v>87493.940484058578</v>
      </c>
      <c r="D49" s="36">
        <v>0</v>
      </c>
      <c r="E49" s="37">
        <v>4323.459503231159</v>
      </c>
      <c r="F49" s="36">
        <v>83170.480980827415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7.8677207370014886</v>
      </c>
      <c r="M49" s="35">
        <v>6.4821649116621058</v>
      </c>
      <c r="N49" s="35">
        <v>0</v>
      </c>
      <c r="O49" s="38">
        <f t="shared" si="0"/>
        <v>87508.290369707247</v>
      </c>
      <c r="P49" s="33">
        <v>-3.2741809263825417E-11</v>
      </c>
      <c r="Q49" s="33"/>
    </row>
    <row r="50" spans="1:17" x14ac:dyDescent="0.3">
      <c r="A50" s="9" t="s">
        <v>92</v>
      </c>
      <c r="B50" s="10" t="s">
        <v>93</v>
      </c>
      <c r="C50" s="35">
        <v>80956.956716935878</v>
      </c>
      <c r="D50" s="36">
        <v>0</v>
      </c>
      <c r="E50" s="37">
        <v>32530.076987378256</v>
      </c>
      <c r="F50" s="36">
        <v>48426.879729557615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0</v>
      </c>
      <c r="M50" s="35">
        <v>10688.611196105943</v>
      </c>
      <c r="N50" s="35">
        <v>0</v>
      </c>
      <c r="O50" s="38">
        <f t="shared" si="0"/>
        <v>91645.567913041828</v>
      </c>
      <c r="P50" s="33">
        <v>-2.3283064365386963E-10</v>
      </c>
      <c r="Q50" s="33"/>
    </row>
    <row r="51" spans="1:17" x14ac:dyDescent="0.3">
      <c r="A51" s="9" t="s">
        <v>94</v>
      </c>
      <c r="B51" s="10" t="s">
        <v>95</v>
      </c>
      <c r="C51" s="35">
        <v>43900.703247465499</v>
      </c>
      <c r="D51" s="36">
        <v>0</v>
      </c>
      <c r="E51" s="37">
        <v>35167.147630448773</v>
      </c>
      <c r="F51" s="36">
        <v>8733.5556170167256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447.35269371834988</v>
      </c>
      <c r="N51" s="35">
        <v>0</v>
      </c>
      <c r="O51" s="38">
        <f t="shared" si="0"/>
        <v>44348.055941183848</v>
      </c>
      <c r="P51" s="33">
        <v>-6.5483618527650833E-11</v>
      </c>
      <c r="Q51" s="33"/>
    </row>
    <row r="52" spans="1:17" x14ac:dyDescent="0.3">
      <c r="A52" s="9" t="s">
        <v>96</v>
      </c>
      <c r="B52" s="10" t="s">
        <v>97</v>
      </c>
      <c r="C52" s="35">
        <v>4920.7557233605376</v>
      </c>
      <c r="D52" s="36">
        <v>0</v>
      </c>
      <c r="E52" s="37">
        <v>371.7319936588699</v>
      </c>
      <c r="F52" s="36">
        <v>4549.0237297016674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211.73889094224228</v>
      </c>
      <c r="M52" s="35">
        <v>1144.6968138642117</v>
      </c>
      <c r="N52" s="35">
        <v>0</v>
      </c>
      <c r="O52" s="38">
        <f t="shared" si="0"/>
        <v>6277.1914281669915</v>
      </c>
      <c r="P52" s="33">
        <v>-1.0004441719502211E-11</v>
      </c>
      <c r="Q52" s="33"/>
    </row>
    <row r="53" spans="1:17" x14ac:dyDescent="0.3">
      <c r="A53" s="9" t="s">
        <v>98</v>
      </c>
      <c r="B53" s="10" t="s">
        <v>99</v>
      </c>
      <c r="C53" s="35">
        <v>72543.774688656064</v>
      </c>
      <c r="D53" s="36">
        <v>0</v>
      </c>
      <c r="E53" s="37">
        <v>51275.590150093092</v>
      </c>
      <c r="F53" s="36">
        <v>21268.184538562979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5">
        <v>0</v>
      </c>
      <c r="O53" s="38">
        <f t="shared" si="0"/>
        <v>72543.774688656064</v>
      </c>
      <c r="P53" s="33">
        <v>0</v>
      </c>
      <c r="Q53" s="33"/>
    </row>
    <row r="54" spans="1:17" x14ac:dyDescent="0.3">
      <c r="A54" s="9" t="s">
        <v>100</v>
      </c>
      <c r="B54" s="10" t="s">
        <v>101</v>
      </c>
      <c r="C54" s="35">
        <v>20231.916138774643</v>
      </c>
      <c r="D54" s="36">
        <v>0</v>
      </c>
      <c r="E54" s="37">
        <v>4739.1878782055783</v>
      </c>
      <c r="F54" s="36">
        <v>15492.728260569063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5">
        <v>0</v>
      </c>
      <c r="O54" s="38">
        <f t="shared" si="0"/>
        <v>20231.916138774643</v>
      </c>
      <c r="P54" s="33">
        <v>4.0017766878008842E-11</v>
      </c>
      <c r="Q54" s="33"/>
    </row>
    <row r="55" spans="1:17" ht="28.8" x14ac:dyDescent="0.3">
      <c r="A55" s="9" t="s">
        <v>102</v>
      </c>
      <c r="B55" s="34" t="s">
        <v>103</v>
      </c>
      <c r="C55" s="35">
        <v>224811.38924704576</v>
      </c>
      <c r="D55" s="36">
        <v>0</v>
      </c>
      <c r="E55" s="37">
        <v>3164.9704614459461</v>
      </c>
      <c r="F55" s="36">
        <v>221646.41878559982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7511.8020144780003</v>
      </c>
      <c r="N55" s="35">
        <v>0</v>
      </c>
      <c r="O55" s="38">
        <f t="shared" si="0"/>
        <v>232323.19126152375</v>
      </c>
      <c r="P55" s="33">
        <v>0</v>
      </c>
      <c r="Q55" s="33"/>
    </row>
    <row r="56" spans="1:17" x14ac:dyDescent="0.3">
      <c r="A56" s="9" t="s">
        <v>104</v>
      </c>
      <c r="B56" s="10" t="s">
        <v>105</v>
      </c>
      <c r="C56" s="35">
        <v>45144.463629659462</v>
      </c>
      <c r="D56" s="36">
        <v>0</v>
      </c>
      <c r="E56" s="37">
        <v>42170.362707231252</v>
      </c>
      <c r="F56" s="36">
        <v>2974.100922428212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440.61051285188989</v>
      </c>
      <c r="N56" s="35">
        <v>0</v>
      </c>
      <c r="O56" s="38">
        <f t="shared" si="0"/>
        <v>45585.074142511352</v>
      </c>
      <c r="P56" s="33">
        <v>0</v>
      </c>
      <c r="Q56" s="33"/>
    </row>
    <row r="57" spans="1:17" ht="57.6" x14ac:dyDescent="0.3">
      <c r="A57" s="9" t="s">
        <v>351</v>
      </c>
      <c r="B57" s="10" t="s">
        <v>352</v>
      </c>
      <c r="C57" s="35">
        <v>106950.84507818209</v>
      </c>
      <c r="D57" s="36">
        <v>7325.5747247516792</v>
      </c>
      <c r="E57" s="37">
        <v>67959.949516736015</v>
      </c>
      <c r="F57" s="36">
        <v>31665.320836694387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2.8638319864314532</v>
      </c>
      <c r="M57" s="35">
        <v>11.224544143057514</v>
      </c>
      <c r="N57" s="35">
        <v>0</v>
      </c>
      <c r="O57" s="38">
        <f t="shared" si="0"/>
        <v>106964.93345431157</v>
      </c>
      <c r="P57" s="33">
        <v>2.1015011952840723E-10</v>
      </c>
      <c r="Q57" s="33"/>
    </row>
    <row r="58" spans="1:17" x14ac:dyDescent="0.3">
      <c r="A58" s="9" t="s">
        <v>106</v>
      </c>
      <c r="B58" s="10" t="s">
        <v>107</v>
      </c>
      <c r="C58" s="35">
        <v>11533.239075946405</v>
      </c>
      <c r="D58" s="36">
        <v>0</v>
      </c>
      <c r="E58" s="37">
        <v>4282.2549320938406</v>
      </c>
      <c r="F58" s="36">
        <v>7250.9841438525646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1763.0228099584501</v>
      </c>
      <c r="M58" s="35">
        <v>4664.3214782301393</v>
      </c>
      <c r="N58" s="35">
        <v>0</v>
      </c>
      <c r="O58" s="38">
        <f t="shared" ref="O58:O61" si="1">+C58+G58+K58+L58+N58+M58</f>
        <v>17960.583364134996</v>
      </c>
      <c r="P58" s="33">
        <v>-2.9103830456733704E-11</v>
      </c>
      <c r="Q58" s="33"/>
    </row>
    <row r="59" spans="1:17" x14ac:dyDescent="0.3">
      <c r="A59" s="9" t="s">
        <v>108</v>
      </c>
      <c r="B59" s="10" t="s">
        <v>109</v>
      </c>
      <c r="C59" s="35">
        <v>4646.9089212559975</v>
      </c>
      <c r="D59" s="36">
        <v>0</v>
      </c>
      <c r="E59" s="37">
        <v>4488.6849890113754</v>
      </c>
      <c r="F59" s="36">
        <v>158.22393224462235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13725.455590365633</v>
      </c>
      <c r="M59" s="35">
        <v>30262.711677876137</v>
      </c>
      <c r="N59" s="35">
        <v>0</v>
      </c>
      <c r="O59" s="38">
        <f t="shared" si="1"/>
        <v>48635.076189497762</v>
      </c>
      <c r="P59" s="33">
        <v>-5.8207660913467407E-11</v>
      </c>
      <c r="Q59" s="33"/>
    </row>
    <row r="60" spans="1:17" x14ac:dyDescent="0.3">
      <c r="A60" s="9" t="s">
        <v>110</v>
      </c>
      <c r="B60" s="10" t="s">
        <v>111</v>
      </c>
      <c r="C60" s="35">
        <v>860.48583278020692</v>
      </c>
      <c r="D60" s="36">
        <v>0</v>
      </c>
      <c r="E60" s="37">
        <v>528.26355393240704</v>
      </c>
      <c r="F60" s="36">
        <v>332.22227884779988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299.56609388543598</v>
      </c>
      <c r="M60" s="35">
        <v>784.02381798554438</v>
      </c>
      <c r="N60" s="35">
        <v>0</v>
      </c>
      <c r="O60" s="38">
        <f t="shared" si="1"/>
        <v>1944.0757446511873</v>
      </c>
      <c r="P60" s="33">
        <v>0</v>
      </c>
      <c r="Q60" s="33"/>
    </row>
    <row r="61" spans="1:17" x14ac:dyDescent="0.3">
      <c r="A61" s="9" t="s">
        <v>112</v>
      </c>
      <c r="B61" s="34" t="s">
        <v>113</v>
      </c>
      <c r="C61" s="35">
        <v>195.68823493622114</v>
      </c>
      <c r="D61" s="36">
        <v>0</v>
      </c>
      <c r="E61" s="37">
        <v>195.68823493622114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809.40880560729875</v>
      </c>
      <c r="M61" s="35">
        <v>1425.800045218477</v>
      </c>
      <c r="N61" s="35">
        <v>0</v>
      </c>
      <c r="O61" s="38">
        <f t="shared" si="1"/>
        <v>2430.897085761997</v>
      </c>
      <c r="P61" s="33">
        <v>0</v>
      </c>
      <c r="Q61" s="33"/>
    </row>
    <row r="62" spans="1:17" ht="43.2" x14ac:dyDescent="0.3">
      <c r="A62" s="9" t="s">
        <v>114</v>
      </c>
      <c r="B62" s="34" t="s">
        <v>115</v>
      </c>
      <c r="C62" s="35">
        <v>20495.540319860134</v>
      </c>
      <c r="D62" s="36">
        <v>0</v>
      </c>
      <c r="E62" s="37">
        <v>18133.984741122684</v>
      </c>
      <c r="F62" s="36">
        <v>2361.5555787374497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4335.7330036706262</v>
      </c>
      <c r="M62" s="35">
        <v>9130.7314746960019</v>
      </c>
      <c r="N62" s="35">
        <v>0</v>
      </c>
      <c r="O62" s="38">
        <f t="shared" ref="O62:O65" si="2">+C62+G62+K62+L62+N62+M62</f>
        <v>33962.004798226764</v>
      </c>
      <c r="P62" s="33">
        <v>0</v>
      </c>
      <c r="Q62" s="33"/>
    </row>
    <row r="63" spans="1:17" x14ac:dyDescent="0.3">
      <c r="A63" s="9" t="s">
        <v>116</v>
      </c>
      <c r="B63" s="10" t="s">
        <v>117</v>
      </c>
      <c r="C63" s="35">
        <v>78798.928550617828</v>
      </c>
      <c r="D63" s="36">
        <v>0</v>
      </c>
      <c r="E63" s="37">
        <v>48202.436628708019</v>
      </c>
      <c r="F63" s="36">
        <v>30596.491921909816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314.50498081715432</v>
      </c>
      <c r="M63" s="35">
        <v>1197.2866465473617</v>
      </c>
      <c r="N63" s="35">
        <v>0</v>
      </c>
      <c r="O63" s="38">
        <f t="shared" si="2"/>
        <v>80310.720177982352</v>
      </c>
      <c r="P63" s="33">
        <v>2.0372681319713593E-10</v>
      </c>
      <c r="Q63" s="33"/>
    </row>
    <row r="64" spans="1:17" ht="28.8" x14ac:dyDescent="0.3">
      <c r="A64" s="9" t="s">
        <v>118</v>
      </c>
      <c r="B64" s="10" t="s">
        <v>119</v>
      </c>
      <c r="C64" s="35">
        <v>9869.8304962700386</v>
      </c>
      <c r="D64" s="36">
        <v>0</v>
      </c>
      <c r="E64" s="37">
        <v>9555.9380785543417</v>
      </c>
      <c r="F64" s="36">
        <v>313.89241771569652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1919.3678038993166</v>
      </c>
      <c r="M64" s="35">
        <v>15848.460795414816</v>
      </c>
      <c r="N64" s="35">
        <v>0</v>
      </c>
      <c r="O64" s="38">
        <f t="shared" si="2"/>
        <v>27637.659095584171</v>
      </c>
      <c r="P64" s="33">
        <v>0</v>
      </c>
      <c r="Q64" s="33"/>
    </row>
    <row r="65" spans="1:17" ht="28.8" x14ac:dyDescent="0.3">
      <c r="A65" s="9" t="s">
        <v>303</v>
      </c>
      <c r="B65" s="10" t="s">
        <v>280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5">
        <v>0</v>
      </c>
      <c r="O65" s="38">
        <f t="shared" si="2"/>
        <v>0</v>
      </c>
      <c r="P65" s="33">
        <v>0</v>
      </c>
      <c r="Q65" s="33"/>
    </row>
    <row r="66" spans="1:17" ht="43.2" x14ac:dyDescent="0.3">
      <c r="A66" s="9" t="s">
        <v>304</v>
      </c>
      <c r="B66" s="10" t="s">
        <v>281</v>
      </c>
      <c r="C66" s="35">
        <v>68386.92461212432</v>
      </c>
      <c r="D66" s="36">
        <v>0</v>
      </c>
      <c r="E66" s="37">
        <v>21587.361920411324</v>
      </c>
      <c r="F66" s="36">
        <v>46799.562691712992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5">
        <v>0</v>
      </c>
      <c r="O66" s="38">
        <f t="shared" si="0"/>
        <v>68386.92461212432</v>
      </c>
      <c r="P66" s="33">
        <v>0</v>
      </c>
      <c r="Q66" s="33"/>
    </row>
    <row r="67" spans="1:17" ht="28.8" x14ac:dyDescent="0.3">
      <c r="A67" s="9" t="s">
        <v>353</v>
      </c>
      <c r="B67" s="10" t="s">
        <v>354</v>
      </c>
      <c r="C67" s="35">
        <v>129991.31549113954</v>
      </c>
      <c r="D67" s="36">
        <v>0</v>
      </c>
      <c r="E67" s="37">
        <v>40910.42154056827</v>
      </c>
      <c r="F67" s="36">
        <v>178161.78790114255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20.42341552130874</v>
      </c>
      <c r="N67" s="35">
        <v>0</v>
      </c>
      <c r="O67" s="38">
        <f t="shared" si="0"/>
        <v>130011.73890666084</v>
      </c>
      <c r="P67" s="33">
        <v>2.4738255888223648E-10</v>
      </c>
      <c r="Q67" s="33"/>
    </row>
    <row r="68" spans="1:17" ht="28.8" x14ac:dyDescent="0.3">
      <c r="A68" s="9" t="s">
        <v>120</v>
      </c>
      <c r="B68" s="10" t="s">
        <v>122</v>
      </c>
      <c r="C68" s="35">
        <v>31181.847060861881</v>
      </c>
      <c r="D68" s="36">
        <v>0</v>
      </c>
      <c r="E68" s="37">
        <v>5206.8611718830934</v>
      </c>
      <c r="F68" s="36">
        <v>25974.985888978787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5">
        <v>0</v>
      </c>
      <c r="O68" s="38">
        <f t="shared" ref="O68:O71" si="3">+C68+G68+K68+L68+N68+M68</f>
        <v>31181.847060861881</v>
      </c>
      <c r="P68" s="33">
        <v>0</v>
      </c>
      <c r="Q68" s="33"/>
    </row>
    <row r="69" spans="1:17" ht="28.8" x14ac:dyDescent="0.3">
      <c r="A69" s="9" t="s">
        <v>121</v>
      </c>
      <c r="B69" s="10" t="s">
        <v>124</v>
      </c>
      <c r="C69" s="35">
        <v>36753.299604175023</v>
      </c>
      <c r="D69" s="36">
        <v>0</v>
      </c>
      <c r="E69" s="37">
        <v>27891.331415235953</v>
      </c>
      <c r="F69" s="36">
        <v>8861.9681889390704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5350.818388358367</v>
      </c>
      <c r="N69" s="35">
        <v>0</v>
      </c>
      <c r="O69" s="38">
        <f t="shared" si="3"/>
        <v>42104.117992533393</v>
      </c>
      <c r="P69" s="33">
        <v>0</v>
      </c>
      <c r="Q69" s="33"/>
    </row>
    <row r="70" spans="1:17" ht="28.8" x14ac:dyDescent="0.3">
      <c r="A70" s="9" t="s">
        <v>123</v>
      </c>
      <c r="B70" s="10" t="s">
        <v>282</v>
      </c>
      <c r="C70" s="35">
        <v>1528.3255373052125</v>
      </c>
      <c r="D70" s="36">
        <v>0</v>
      </c>
      <c r="E70" s="37">
        <v>1124.3331462625647</v>
      </c>
      <c r="F70" s="36">
        <v>403.99239104264774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5">
        <v>0</v>
      </c>
      <c r="O70" s="38">
        <f t="shared" si="3"/>
        <v>1528.3255373052125</v>
      </c>
      <c r="P70" s="33">
        <v>2.9558577807620168E-12</v>
      </c>
      <c r="Q70" s="33"/>
    </row>
    <row r="71" spans="1:17" ht="28.8" x14ac:dyDescent="0.3">
      <c r="A71" s="9" t="s">
        <v>305</v>
      </c>
      <c r="B71" s="10" t="s">
        <v>126</v>
      </c>
      <c r="C71" s="35">
        <v>56060.37018384532</v>
      </c>
      <c r="D71" s="36">
        <v>0</v>
      </c>
      <c r="E71" s="37">
        <v>48598.939674794507</v>
      </c>
      <c r="F71" s="36">
        <v>7461.430509050816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5">
        <v>0</v>
      </c>
      <c r="O71" s="38">
        <f t="shared" si="3"/>
        <v>56060.37018384532</v>
      </c>
      <c r="P71" s="33">
        <v>0</v>
      </c>
      <c r="Q71" s="33"/>
    </row>
    <row r="72" spans="1:17" x14ac:dyDescent="0.3">
      <c r="A72" s="9" t="s">
        <v>125</v>
      </c>
      <c r="B72" s="10" t="s">
        <v>127</v>
      </c>
      <c r="C72" s="35">
        <v>25302.258197776966</v>
      </c>
      <c r="D72" s="36">
        <v>0</v>
      </c>
      <c r="E72" s="37">
        <v>-1359.879805344714</v>
      </c>
      <c r="F72" s="36">
        <v>26662.13800312168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1111.6422090771566</v>
      </c>
      <c r="N72" s="35">
        <v>0</v>
      </c>
      <c r="O72" s="38">
        <f t="shared" si="0"/>
        <v>26413.900406854122</v>
      </c>
      <c r="P72" s="33">
        <v>7.6397554948925972E-11</v>
      </c>
      <c r="Q72" s="33"/>
    </row>
    <row r="73" spans="1:17" x14ac:dyDescent="0.3">
      <c r="A73" s="9" t="s">
        <v>306</v>
      </c>
      <c r="B73" s="10" t="s">
        <v>129</v>
      </c>
      <c r="C73" s="35">
        <v>12239.971745719791</v>
      </c>
      <c r="D73" s="36">
        <v>0</v>
      </c>
      <c r="E73" s="37">
        <v>1719.9358305392591</v>
      </c>
      <c r="F73" s="36">
        <v>10520.035915180531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5">
        <v>0</v>
      </c>
      <c r="O73" s="38">
        <f t="shared" si="0"/>
        <v>12239.971745719791</v>
      </c>
      <c r="P73" s="33">
        <v>-2.7284841053187847E-11</v>
      </c>
      <c r="Q73" s="33"/>
    </row>
    <row r="74" spans="1:17" ht="28.8" x14ac:dyDescent="0.3">
      <c r="A74" s="9" t="s">
        <v>128</v>
      </c>
      <c r="B74" s="10" t="s">
        <v>131</v>
      </c>
      <c r="C74" s="35">
        <v>10745.637379369613</v>
      </c>
      <c r="D74" s="36">
        <v>0</v>
      </c>
      <c r="E74" s="37">
        <v>7828.8603278402697</v>
      </c>
      <c r="F74" s="36">
        <v>2916.7770515293428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960.62710545215384</v>
      </c>
      <c r="N74" s="35">
        <v>0</v>
      </c>
      <c r="O74" s="38">
        <f t="shared" si="0"/>
        <v>11706.264484821766</v>
      </c>
      <c r="P74" s="33">
        <v>0</v>
      </c>
      <c r="Q74" s="33"/>
    </row>
    <row r="75" spans="1:17" ht="28.8" x14ac:dyDescent="0.3">
      <c r="A75" s="9" t="s">
        <v>130</v>
      </c>
      <c r="B75" s="10" t="s">
        <v>133</v>
      </c>
      <c r="C75" s="35">
        <v>115603.52513684954</v>
      </c>
      <c r="D75" s="36">
        <v>0</v>
      </c>
      <c r="E75" s="37">
        <v>31196.07141324383</v>
      </c>
      <c r="F75" s="36">
        <v>84407.453723605708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68.031494160507208</v>
      </c>
      <c r="M75" s="35">
        <v>49.299580935632484</v>
      </c>
      <c r="N75" s="35">
        <v>0</v>
      </c>
      <c r="O75" s="38">
        <f t="shared" ref="O75" si="4">+C75+G75+K75+L75+N75+M75</f>
        <v>115720.85621194568</v>
      </c>
      <c r="P75" s="33">
        <v>0</v>
      </c>
      <c r="Q75" s="33"/>
    </row>
    <row r="76" spans="1:17" x14ac:dyDescent="0.3">
      <c r="A76" s="9" t="s">
        <v>132</v>
      </c>
      <c r="B76" s="10" t="s">
        <v>135</v>
      </c>
      <c r="C76" s="35">
        <v>49767.683949591104</v>
      </c>
      <c r="D76" s="36">
        <v>0</v>
      </c>
      <c r="E76" s="37">
        <v>3051.9787818928289</v>
      </c>
      <c r="F76" s="36">
        <v>46715.705167698274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5">
        <v>0</v>
      </c>
      <c r="O76" s="38">
        <f t="shared" ref="O76" si="5">+C76+G76+K76+L76+N76+M76</f>
        <v>49767.683949591104</v>
      </c>
      <c r="P76" s="33">
        <v>-8.7311491370201111E-11</v>
      </c>
      <c r="Q76" s="33"/>
    </row>
    <row r="77" spans="1:17" ht="28.8" x14ac:dyDescent="0.3">
      <c r="A77" s="9" t="s">
        <v>134</v>
      </c>
      <c r="B77" s="10" t="s">
        <v>137</v>
      </c>
      <c r="C77" s="35">
        <v>75314.059860161185</v>
      </c>
      <c r="D77" s="36">
        <v>0</v>
      </c>
      <c r="E77" s="37">
        <v>66499.233827851203</v>
      </c>
      <c r="F77" s="36">
        <v>8814.8260323099894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-2681.1616141553559</v>
      </c>
      <c r="M77" s="35">
        <v>8085.5250098267406</v>
      </c>
      <c r="N77" s="35">
        <v>0</v>
      </c>
      <c r="O77" s="38">
        <f t="shared" ref="O77" si="6">+C77+G77+K77+L77+N77+M77</f>
        <v>80718.423255832575</v>
      </c>
      <c r="P77" s="33">
        <v>0</v>
      </c>
      <c r="Q77" s="33"/>
    </row>
    <row r="78" spans="1:17" ht="28.8" x14ac:dyDescent="0.3">
      <c r="A78" s="9" t="s">
        <v>136</v>
      </c>
      <c r="B78" s="10" t="s">
        <v>139</v>
      </c>
      <c r="C78" s="35">
        <v>45361.857298964023</v>
      </c>
      <c r="D78" s="36">
        <v>0</v>
      </c>
      <c r="E78" s="37">
        <v>549.05745077267773</v>
      </c>
      <c r="F78" s="36">
        <v>44812.799848191346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5">
        <v>0</v>
      </c>
      <c r="O78" s="38">
        <f t="shared" ref="O78" si="7">+C78+G78+K78+L78+N78+M78</f>
        <v>45361.857298964023</v>
      </c>
      <c r="P78" s="33">
        <v>5.8207660913467407E-11</v>
      </c>
      <c r="Q78" s="33"/>
    </row>
    <row r="79" spans="1:17" x14ac:dyDescent="0.3">
      <c r="A79" s="9" t="s">
        <v>138</v>
      </c>
      <c r="B79" s="10" t="s">
        <v>141</v>
      </c>
      <c r="C79" s="35">
        <v>22152.679601103577</v>
      </c>
      <c r="D79" s="36">
        <v>0</v>
      </c>
      <c r="E79" s="37">
        <v>2539.54101713105</v>
      </c>
      <c r="F79" s="36">
        <v>19613.138583972526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5">
        <v>0</v>
      </c>
      <c r="O79" s="38">
        <f t="shared" ref="O79" si="8">+C79+G79+K79+L79+N79+M79</f>
        <v>22152.679601103577</v>
      </c>
      <c r="P79" s="33">
        <v>0</v>
      </c>
      <c r="Q79" s="33"/>
    </row>
    <row r="80" spans="1:17" x14ac:dyDescent="0.3">
      <c r="A80" s="9" t="s">
        <v>140</v>
      </c>
      <c r="B80" s="10" t="s">
        <v>142</v>
      </c>
      <c r="C80" s="35">
        <v>62570.286059506951</v>
      </c>
      <c r="D80" s="36">
        <v>0</v>
      </c>
      <c r="E80" s="37">
        <v>8283.6796220369506</v>
      </c>
      <c r="F80" s="36">
        <v>54286.60643747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5">
        <v>0</v>
      </c>
      <c r="O80" s="38">
        <f t="shared" ref="O80:O97" si="9">+C80+G80+K80+L80+N80+M80</f>
        <v>62570.286059506951</v>
      </c>
      <c r="P80" s="33">
        <v>-1.8189894035458565E-10</v>
      </c>
      <c r="Q80" s="33"/>
    </row>
    <row r="81" spans="1:17" ht="43.2" x14ac:dyDescent="0.3">
      <c r="A81" s="9" t="s">
        <v>355</v>
      </c>
      <c r="B81" s="10" t="s">
        <v>356</v>
      </c>
      <c r="C81" s="35">
        <v>1532.3229551819356</v>
      </c>
      <c r="D81" s="36">
        <v>0</v>
      </c>
      <c r="E81" s="37">
        <v>357.72608598987358</v>
      </c>
      <c r="F81" s="36">
        <v>1174.5968691920621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5">
        <v>0</v>
      </c>
      <c r="O81" s="38">
        <f t="shared" si="9"/>
        <v>1532.3229551819356</v>
      </c>
      <c r="P81" s="33">
        <v>3.780087354243733E-12</v>
      </c>
      <c r="Q81" s="33"/>
    </row>
    <row r="82" spans="1:17" x14ac:dyDescent="0.3">
      <c r="A82" s="9" t="s">
        <v>307</v>
      </c>
      <c r="B82" s="10" t="s">
        <v>144</v>
      </c>
      <c r="C82" s="35">
        <v>16862.064377541272</v>
      </c>
      <c r="D82" s="36">
        <v>0</v>
      </c>
      <c r="E82" s="37">
        <v>16714.173653932889</v>
      </c>
      <c r="F82" s="36">
        <v>147.89072360838344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4595.00030924764</v>
      </c>
      <c r="M82" s="35">
        <v>18727.429266140844</v>
      </c>
      <c r="N82" s="35">
        <v>0</v>
      </c>
      <c r="O82" s="38">
        <f t="shared" si="9"/>
        <v>40184.493952929755</v>
      </c>
      <c r="P82" s="33">
        <v>0</v>
      </c>
      <c r="Q82" s="33"/>
    </row>
    <row r="83" spans="1:17" x14ac:dyDescent="0.3">
      <c r="A83" s="9" t="s">
        <v>143</v>
      </c>
      <c r="B83" s="10" t="s">
        <v>146</v>
      </c>
      <c r="C83" s="35">
        <v>1080329.1222960723</v>
      </c>
      <c r="D83" s="36">
        <v>0</v>
      </c>
      <c r="E83" s="37">
        <v>11079.771979607905</v>
      </c>
      <c r="F83" s="36">
        <v>1069249.3503164644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5">
        <v>0</v>
      </c>
      <c r="O83" s="38">
        <f t="shared" ref="O83:O96" si="10">+C83+G83+K83+L83+N83+M83</f>
        <v>1080329.1222960723</v>
      </c>
      <c r="P83" s="33">
        <v>0</v>
      </c>
      <c r="Q83" s="33"/>
    </row>
    <row r="84" spans="1:17" x14ac:dyDescent="0.3">
      <c r="A84" s="9" t="s">
        <v>145</v>
      </c>
      <c r="B84" s="10" t="s">
        <v>148</v>
      </c>
      <c r="C84" s="35">
        <v>19340.248908584341</v>
      </c>
      <c r="D84" s="36">
        <v>0</v>
      </c>
      <c r="E84" s="37">
        <v>17788.27804889757</v>
      </c>
      <c r="F84" s="36">
        <v>1551.9708596867717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0</v>
      </c>
      <c r="M84" s="35">
        <v>16745.195571648404</v>
      </c>
      <c r="N84" s="35">
        <v>0</v>
      </c>
      <c r="O84" s="38">
        <f t="shared" si="10"/>
        <v>36085.444480232749</v>
      </c>
      <c r="P84" s="33">
        <v>2.9103830456733704E-11</v>
      </c>
      <c r="Q84" s="33"/>
    </row>
    <row r="85" spans="1:17" x14ac:dyDescent="0.3">
      <c r="A85" s="9" t="s">
        <v>147</v>
      </c>
      <c r="B85" s="10" t="s">
        <v>150</v>
      </c>
      <c r="C85" s="35">
        <v>88480.233228999874</v>
      </c>
      <c r="D85" s="36">
        <v>0</v>
      </c>
      <c r="E85" s="37">
        <v>78328.569355804008</v>
      </c>
      <c r="F85" s="36">
        <v>10151.663873195865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0</v>
      </c>
      <c r="M85" s="35">
        <v>12537.626900106885</v>
      </c>
      <c r="N85" s="35">
        <v>0</v>
      </c>
      <c r="O85" s="38">
        <f t="shared" si="10"/>
        <v>101017.86012910676</v>
      </c>
      <c r="P85" s="33">
        <v>0</v>
      </c>
      <c r="Q85" s="33"/>
    </row>
    <row r="86" spans="1:17" x14ac:dyDescent="0.3">
      <c r="A86" s="9" t="s">
        <v>149</v>
      </c>
      <c r="B86" s="10" t="s">
        <v>152</v>
      </c>
      <c r="C86" s="35">
        <v>448306.01250899385</v>
      </c>
      <c r="D86" s="36">
        <v>364310.26422990183</v>
      </c>
      <c r="E86" s="37">
        <v>59197.540798368616</v>
      </c>
      <c r="F86" s="36">
        <v>24798.207480723377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557.60538266267986</v>
      </c>
      <c r="N86" s="35">
        <v>0</v>
      </c>
      <c r="O86" s="38">
        <f t="shared" si="10"/>
        <v>448863.61789165653</v>
      </c>
      <c r="P86" s="33">
        <v>0</v>
      </c>
      <c r="Q86" s="33"/>
    </row>
    <row r="87" spans="1:17" x14ac:dyDescent="0.3">
      <c r="A87" s="9" t="s">
        <v>151</v>
      </c>
      <c r="B87" s="10" t="s">
        <v>283</v>
      </c>
      <c r="C87" s="35">
        <v>61433.753653943408</v>
      </c>
      <c r="D87" s="36">
        <v>34425.108976292067</v>
      </c>
      <c r="E87" s="37">
        <v>27003.50468898084</v>
      </c>
      <c r="F87" s="36">
        <v>5.1399886704979281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5">
        <v>0</v>
      </c>
      <c r="O87" s="38">
        <f t="shared" si="10"/>
        <v>61433.753653943408</v>
      </c>
      <c r="P87" s="33">
        <v>0</v>
      </c>
      <c r="Q87" s="33"/>
    </row>
    <row r="88" spans="1:17" x14ac:dyDescent="0.3">
      <c r="A88" s="9" t="s">
        <v>153</v>
      </c>
      <c r="B88" s="10" t="s">
        <v>284</v>
      </c>
      <c r="C88" s="35">
        <v>35171.809482526529</v>
      </c>
      <c r="D88" s="36">
        <v>34054.460330431604</v>
      </c>
      <c r="E88" s="37">
        <v>1117.349152094926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0</v>
      </c>
      <c r="M88" s="35">
        <v>18940.456896296015</v>
      </c>
      <c r="N88" s="35">
        <v>0</v>
      </c>
      <c r="O88" s="38">
        <f t="shared" si="10"/>
        <v>54112.266378822547</v>
      </c>
      <c r="P88" s="33">
        <v>0</v>
      </c>
      <c r="Q88" s="33"/>
    </row>
    <row r="89" spans="1:17" x14ac:dyDescent="0.3">
      <c r="A89" s="9" t="s">
        <v>154</v>
      </c>
      <c r="B89" s="10" t="s">
        <v>285</v>
      </c>
      <c r="C89" s="35">
        <v>79672.596971071442</v>
      </c>
      <c r="D89" s="36">
        <v>32.455988961478404</v>
      </c>
      <c r="E89" s="37">
        <v>61599.505107138022</v>
      </c>
      <c r="F89" s="36">
        <v>18040.635874971944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2728.0272292804029</v>
      </c>
      <c r="N89" s="35">
        <v>0</v>
      </c>
      <c r="O89" s="38">
        <f t="shared" si="10"/>
        <v>82400.624200351842</v>
      </c>
      <c r="P89" s="33">
        <v>0</v>
      </c>
      <c r="Q89" s="33"/>
    </row>
    <row r="90" spans="1:17" x14ac:dyDescent="0.3">
      <c r="A90" s="9" t="s">
        <v>155</v>
      </c>
      <c r="B90" s="10" t="s">
        <v>286</v>
      </c>
      <c r="C90" s="35">
        <v>217187.80406090603</v>
      </c>
      <c r="D90" s="36">
        <v>0</v>
      </c>
      <c r="E90" s="37">
        <v>217187.80406090603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0</v>
      </c>
      <c r="M90" s="35">
        <v>40369.398500000003</v>
      </c>
      <c r="N90" s="35">
        <v>0</v>
      </c>
      <c r="O90" s="38">
        <f t="shared" si="10"/>
        <v>257557.20256090604</v>
      </c>
      <c r="P90" s="33">
        <v>0</v>
      </c>
      <c r="Q90" s="33"/>
    </row>
    <row r="91" spans="1:17" x14ac:dyDescent="0.3">
      <c r="A91" s="9" t="s">
        <v>156</v>
      </c>
      <c r="B91" s="10" t="s">
        <v>287</v>
      </c>
      <c r="C91" s="35">
        <v>241096.00673881403</v>
      </c>
      <c r="D91" s="36">
        <v>0</v>
      </c>
      <c r="E91" s="37">
        <v>241096.00673881403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17371.009900000001</v>
      </c>
      <c r="N91" s="35">
        <v>0</v>
      </c>
      <c r="O91" s="38">
        <f t="shared" si="10"/>
        <v>258467.01663881404</v>
      </c>
      <c r="P91" s="33">
        <v>0</v>
      </c>
      <c r="Q91" s="33"/>
    </row>
    <row r="92" spans="1:17" x14ac:dyDescent="0.3">
      <c r="A92" s="9" t="s">
        <v>158</v>
      </c>
      <c r="B92" s="10" t="s">
        <v>157</v>
      </c>
      <c r="C92" s="35">
        <v>24498.149093074931</v>
      </c>
      <c r="D92" s="36">
        <v>0</v>
      </c>
      <c r="E92" s="37">
        <v>24498.149093074931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5">
        <v>0</v>
      </c>
      <c r="O92" s="38">
        <f t="shared" si="10"/>
        <v>24498.149093074931</v>
      </c>
      <c r="P92" s="33">
        <v>0</v>
      </c>
      <c r="Q92" s="33"/>
    </row>
    <row r="93" spans="1:17" ht="28.8" x14ac:dyDescent="0.3">
      <c r="A93" s="9" t="s">
        <v>308</v>
      </c>
      <c r="B93" s="10" t="s">
        <v>159</v>
      </c>
      <c r="C93" s="35">
        <v>28280.590665041847</v>
      </c>
      <c r="D93" s="36">
        <v>0</v>
      </c>
      <c r="E93" s="37">
        <v>25041.352415169589</v>
      </c>
      <c r="F93" s="36">
        <v>3239.2382498722586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5">
        <v>0</v>
      </c>
      <c r="O93" s="38">
        <f t="shared" si="10"/>
        <v>28280.590665041847</v>
      </c>
      <c r="P93" s="33">
        <v>4.3655745685100555E-11</v>
      </c>
      <c r="Q93" s="33"/>
    </row>
    <row r="94" spans="1:17" x14ac:dyDescent="0.3">
      <c r="A94" s="9" t="s">
        <v>161</v>
      </c>
      <c r="B94" s="10" t="s">
        <v>160</v>
      </c>
      <c r="C94" s="35">
        <v>301917.04515386838</v>
      </c>
      <c r="D94" s="36">
        <v>0</v>
      </c>
      <c r="E94" s="37">
        <v>294490.40218367887</v>
      </c>
      <c r="F94" s="36">
        <v>7426.6429701894831</v>
      </c>
      <c r="G94" s="35">
        <v>0</v>
      </c>
      <c r="H94" s="36">
        <v>0</v>
      </c>
      <c r="I94" s="37">
        <v>0</v>
      </c>
      <c r="J94" s="36">
        <v>0</v>
      </c>
      <c r="K94" s="35">
        <v>1.2434497875801753E-13</v>
      </c>
      <c r="L94" s="35">
        <v>0</v>
      </c>
      <c r="M94" s="35">
        <v>28555.225681038242</v>
      </c>
      <c r="N94" s="35">
        <v>0</v>
      </c>
      <c r="O94" s="38">
        <f t="shared" si="10"/>
        <v>330472.27083490661</v>
      </c>
      <c r="P94" s="33">
        <v>-5.2386894822120667E-10</v>
      </c>
      <c r="Q94" s="33"/>
    </row>
    <row r="95" spans="1:17" x14ac:dyDescent="0.3">
      <c r="A95" s="9" t="s">
        <v>163</v>
      </c>
      <c r="B95" s="10" t="s">
        <v>162</v>
      </c>
      <c r="C95" s="35">
        <v>1366296.723133499</v>
      </c>
      <c r="D95" s="36">
        <v>111630.41702057059</v>
      </c>
      <c r="E95" s="37">
        <v>762963.75994861091</v>
      </c>
      <c r="F95" s="36">
        <v>491702.54616431764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0</v>
      </c>
      <c r="M95" s="35">
        <v>322583.23033793166</v>
      </c>
      <c r="N95" s="35">
        <v>0</v>
      </c>
      <c r="O95" s="38">
        <f t="shared" si="10"/>
        <v>1688879.9534714306</v>
      </c>
      <c r="P95" s="33">
        <v>-1.862645149230957E-9</v>
      </c>
      <c r="Q95" s="33"/>
    </row>
    <row r="96" spans="1:17" x14ac:dyDescent="0.3">
      <c r="A96" s="9" t="s">
        <v>165</v>
      </c>
      <c r="B96" s="10" t="s">
        <v>164</v>
      </c>
      <c r="C96" s="35">
        <v>77336.083585971253</v>
      </c>
      <c r="D96" s="36">
        <v>0</v>
      </c>
      <c r="E96" s="37">
        <v>77023.357583846402</v>
      </c>
      <c r="F96" s="36">
        <v>312.7260021248573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0</v>
      </c>
      <c r="M96" s="35">
        <v>256585.59153911966</v>
      </c>
      <c r="N96" s="35">
        <v>0</v>
      </c>
      <c r="O96" s="38">
        <f t="shared" si="10"/>
        <v>333921.67512509093</v>
      </c>
      <c r="P96" s="33">
        <v>0</v>
      </c>
      <c r="Q96" s="33"/>
    </row>
    <row r="97" spans="1:17" x14ac:dyDescent="0.3">
      <c r="A97" s="9" t="s">
        <v>168</v>
      </c>
      <c r="B97" s="10" t="s">
        <v>167</v>
      </c>
      <c r="C97" s="35">
        <v>175859.7374083724</v>
      </c>
      <c r="D97" s="36">
        <v>0</v>
      </c>
      <c r="E97" s="37">
        <v>175859.7374083724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0</v>
      </c>
      <c r="M97" s="35">
        <v>54918.599076332321</v>
      </c>
      <c r="N97" s="35">
        <v>0</v>
      </c>
      <c r="O97" s="38">
        <f t="shared" si="9"/>
        <v>230778.33648470472</v>
      </c>
      <c r="P97" s="33">
        <v>0</v>
      </c>
      <c r="Q97" s="33"/>
    </row>
    <row r="98" spans="1:17" x14ac:dyDescent="0.3">
      <c r="A98" s="9" t="s">
        <v>170</v>
      </c>
      <c r="B98" s="10" t="s">
        <v>169</v>
      </c>
      <c r="C98" s="35">
        <v>1.9350568884742945</v>
      </c>
      <c r="D98" s="36">
        <v>0</v>
      </c>
      <c r="E98" s="37">
        <v>1.9350568884742945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0</v>
      </c>
      <c r="M98" s="35">
        <v>232703.77409964683</v>
      </c>
      <c r="N98" s="35">
        <v>0</v>
      </c>
      <c r="O98" s="38">
        <f t="shared" ref="O98:O145" si="11">+C98+G98+K98+L98+N98+M98</f>
        <v>232705.7091565353</v>
      </c>
      <c r="P98" s="33">
        <v>1.4551915228366852E-10</v>
      </c>
      <c r="Q98" s="33"/>
    </row>
    <row r="99" spans="1:17" x14ac:dyDescent="0.3">
      <c r="A99" s="9" t="s">
        <v>171</v>
      </c>
      <c r="B99" s="10" t="s">
        <v>288</v>
      </c>
      <c r="C99" s="35">
        <v>184865.12136165405</v>
      </c>
      <c r="D99" s="36">
        <v>0</v>
      </c>
      <c r="E99" s="37">
        <v>175479.31537361833</v>
      </c>
      <c r="F99" s="36">
        <v>9385.805988035705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0</v>
      </c>
      <c r="M99" s="35">
        <v>149288.1955249134</v>
      </c>
      <c r="N99" s="35">
        <v>0</v>
      </c>
      <c r="O99" s="38">
        <f t="shared" si="11"/>
        <v>334153.31688656745</v>
      </c>
      <c r="P99" s="33">
        <v>-2.3283064365386963E-10</v>
      </c>
      <c r="Q99" s="33"/>
    </row>
    <row r="100" spans="1:17" x14ac:dyDescent="0.3">
      <c r="A100" s="9" t="s">
        <v>173</v>
      </c>
      <c r="B100" s="10" t="s">
        <v>289</v>
      </c>
      <c r="C100" s="35">
        <v>-2554.1916732647305</v>
      </c>
      <c r="D100" s="36">
        <v>0</v>
      </c>
      <c r="E100" s="37">
        <v>8169.2266787941526</v>
      </c>
      <c r="F100" s="36">
        <v>-10723.418352058883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0</v>
      </c>
      <c r="M100" s="35">
        <v>332.24654675784933</v>
      </c>
      <c r="N100" s="35">
        <v>0</v>
      </c>
      <c r="O100" s="38">
        <f t="shared" si="11"/>
        <v>-2221.945126506881</v>
      </c>
      <c r="P100" s="33">
        <v>3.637978807091713E-12</v>
      </c>
      <c r="Q100" s="33"/>
    </row>
    <row r="101" spans="1:17" x14ac:dyDescent="0.3">
      <c r="A101" s="9" t="s">
        <v>174</v>
      </c>
      <c r="B101" s="10" t="s">
        <v>172</v>
      </c>
      <c r="C101" s="35">
        <v>16311.492039309051</v>
      </c>
      <c r="D101" s="36">
        <v>136.17924557460344</v>
      </c>
      <c r="E101" s="37">
        <v>5007.9318091518262</v>
      </c>
      <c r="F101" s="36">
        <v>11167.380984582622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0</v>
      </c>
      <c r="N101" s="35">
        <v>0</v>
      </c>
      <c r="O101" s="38">
        <f t="shared" si="11"/>
        <v>16311.492039309051</v>
      </c>
      <c r="P101" s="33">
        <v>1.4551915228366852E-11</v>
      </c>
      <c r="Q101" s="33"/>
    </row>
    <row r="102" spans="1:17" x14ac:dyDescent="0.3">
      <c r="A102" s="9" t="s">
        <v>175</v>
      </c>
      <c r="B102" s="10" t="s">
        <v>290</v>
      </c>
      <c r="C102" s="35">
        <v>119619.6784321539</v>
      </c>
      <c r="D102" s="36">
        <v>9277.0211614890777</v>
      </c>
      <c r="E102" s="37">
        <v>76651.494067262436</v>
      </c>
      <c r="F102" s="36">
        <v>33691.163203402393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5739.6601844737761</v>
      </c>
      <c r="N102" s="35">
        <v>0</v>
      </c>
      <c r="O102" s="38">
        <f t="shared" si="11"/>
        <v>125359.33861662768</v>
      </c>
      <c r="P102" s="33">
        <v>1.7462298274040222E-10</v>
      </c>
      <c r="Q102" s="33"/>
    </row>
    <row r="103" spans="1:17" x14ac:dyDescent="0.3">
      <c r="A103" s="9" t="s">
        <v>177</v>
      </c>
      <c r="B103" s="10" t="s">
        <v>176</v>
      </c>
      <c r="C103" s="35">
        <v>62349.314664953206</v>
      </c>
      <c r="D103" s="36">
        <v>1847.7811569916171</v>
      </c>
      <c r="E103" s="37">
        <v>19500.052865824229</v>
      </c>
      <c r="F103" s="36">
        <v>41001.480642137358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39419.581872480463</v>
      </c>
      <c r="N103" s="35">
        <v>0</v>
      </c>
      <c r="O103" s="38">
        <f t="shared" si="11"/>
        <v>101768.89653743367</v>
      </c>
      <c r="P103" s="33">
        <v>-1.3096723705530167E-10</v>
      </c>
      <c r="Q103" s="33"/>
    </row>
    <row r="104" spans="1:17" x14ac:dyDescent="0.3">
      <c r="A104" s="9" t="s">
        <v>179</v>
      </c>
      <c r="B104" s="10" t="s">
        <v>178</v>
      </c>
      <c r="C104" s="35">
        <v>130618.4702422851</v>
      </c>
      <c r="D104" s="36">
        <v>0</v>
      </c>
      <c r="E104" s="37">
        <v>42192.873028746078</v>
      </c>
      <c r="F104" s="36">
        <v>88425.597213539018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5678.6776373047287</v>
      </c>
      <c r="N104" s="35">
        <v>0</v>
      </c>
      <c r="O104" s="38">
        <f t="shared" si="11"/>
        <v>136297.14787958981</v>
      </c>
      <c r="P104" s="33">
        <v>2.0372681319713593E-10</v>
      </c>
      <c r="Q104" s="33"/>
    </row>
    <row r="105" spans="1:17" x14ac:dyDescent="0.3">
      <c r="A105" s="9" t="s">
        <v>181</v>
      </c>
      <c r="B105" s="10" t="s">
        <v>180</v>
      </c>
      <c r="C105" s="35">
        <v>256816.19073799631</v>
      </c>
      <c r="D105" s="36">
        <v>0</v>
      </c>
      <c r="E105" s="37">
        <v>238439.51807821786</v>
      </c>
      <c r="F105" s="36">
        <v>18376.672659778458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0</v>
      </c>
      <c r="M105" s="35">
        <v>155145.75865267625</v>
      </c>
      <c r="N105" s="35">
        <v>0</v>
      </c>
      <c r="O105" s="38">
        <f t="shared" si="11"/>
        <v>411961.94939067255</v>
      </c>
      <c r="P105" s="33">
        <v>0</v>
      </c>
      <c r="Q105" s="33"/>
    </row>
    <row r="106" spans="1:17" ht="43.2" x14ac:dyDescent="0.3">
      <c r="A106" s="9" t="s">
        <v>183</v>
      </c>
      <c r="B106" s="10" t="s">
        <v>182</v>
      </c>
      <c r="C106" s="35">
        <v>9660.2849143411368</v>
      </c>
      <c r="D106" s="36">
        <v>0</v>
      </c>
      <c r="E106" s="37">
        <v>7530.3453669967712</v>
      </c>
      <c r="F106" s="36">
        <v>2129.9395473443647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391.22223919145227</v>
      </c>
      <c r="N106" s="35">
        <v>0</v>
      </c>
      <c r="O106" s="38">
        <f t="shared" si="11"/>
        <v>10051.50715353259</v>
      </c>
      <c r="P106" s="33">
        <v>2.7284841053187847E-11</v>
      </c>
      <c r="Q106" s="33"/>
    </row>
    <row r="107" spans="1:17" x14ac:dyDescent="0.3">
      <c r="A107" s="9" t="s">
        <v>185</v>
      </c>
      <c r="B107" s="10" t="s">
        <v>184</v>
      </c>
      <c r="C107" s="35">
        <v>385275.15549668123</v>
      </c>
      <c r="D107" s="36">
        <v>166730.39174040314</v>
      </c>
      <c r="E107" s="37">
        <v>33091.357813953829</v>
      </c>
      <c r="F107" s="36">
        <v>185453.40594232429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5">
        <v>0</v>
      </c>
      <c r="O107" s="38">
        <f t="shared" si="11"/>
        <v>385275.15549668123</v>
      </c>
      <c r="P107" s="33">
        <v>0</v>
      </c>
      <c r="Q107" s="33"/>
    </row>
    <row r="108" spans="1:17" ht="28.8" x14ac:dyDescent="0.3">
      <c r="A108" s="9" t="s">
        <v>187</v>
      </c>
      <c r="B108" s="10" t="s">
        <v>186</v>
      </c>
      <c r="C108" s="35">
        <v>338959.46736181009</v>
      </c>
      <c r="D108" s="36">
        <v>809.2646746165766</v>
      </c>
      <c r="E108" s="37">
        <v>206184.98829201711</v>
      </c>
      <c r="F108" s="36">
        <v>131965.21439517644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108992.98604623329</v>
      </c>
      <c r="N108" s="35">
        <v>0</v>
      </c>
      <c r="O108" s="38">
        <f t="shared" si="11"/>
        <v>447952.45340804337</v>
      </c>
      <c r="P108" s="33">
        <v>0</v>
      </c>
      <c r="Q108" s="33"/>
    </row>
    <row r="109" spans="1:17" x14ac:dyDescent="0.3">
      <c r="A109" s="9" t="s">
        <v>188</v>
      </c>
      <c r="B109" s="10" t="s">
        <v>291</v>
      </c>
      <c r="C109" s="35">
        <v>0</v>
      </c>
      <c r="D109" s="36">
        <v>0</v>
      </c>
      <c r="E109" s="37">
        <v>0</v>
      </c>
      <c r="F109" s="36">
        <v>0</v>
      </c>
      <c r="G109" s="35">
        <v>6135.6654427630965</v>
      </c>
      <c r="H109" s="36">
        <v>6135.6654427630965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5">
        <v>0</v>
      </c>
      <c r="O109" s="38">
        <f t="shared" si="11"/>
        <v>6135.6654427630965</v>
      </c>
      <c r="P109" s="33">
        <v>0</v>
      </c>
      <c r="Q109" s="33"/>
    </row>
    <row r="110" spans="1:17" x14ac:dyDescent="0.3">
      <c r="A110" s="9" t="s">
        <v>190</v>
      </c>
      <c r="B110" s="10" t="s">
        <v>292</v>
      </c>
      <c r="C110" s="35">
        <v>0</v>
      </c>
      <c r="D110" s="36">
        <v>0</v>
      </c>
      <c r="E110" s="37">
        <v>0</v>
      </c>
      <c r="F110" s="36">
        <v>0</v>
      </c>
      <c r="G110" s="35">
        <v>863600.70621297148</v>
      </c>
      <c r="H110" s="36">
        <v>237931.14889737754</v>
      </c>
      <c r="I110" s="37">
        <v>206462.70633362033</v>
      </c>
      <c r="J110" s="36">
        <v>419206.85098197346</v>
      </c>
      <c r="K110" s="35">
        <v>0</v>
      </c>
      <c r="L110" s="35">
        <v>0</v>
      </c>
      <c r="M110" s="35">
        <v>0</v>
      </c>
      <c r="N110" s="35">
        <v>0</v>
      </c>
      <c r="O110" s="38">
        <f t="shared" si="11"/>
        <v>863600.70621297148</v>
      </c>
      <c r="P110" s="33">
        <v>0</v>
      </c>
      <c r="Q110" s="33"/>
    </row>
    <row r="111" spans="1:17" ht="28.8" x14ac:dyDescent="0.3">
      <c r="A111" s="9" t="s">
        <v>192</v>
      </c>
      <c r="B111" s="10" t="s">
        <v>189</v>
      </c>
      <c r="C111" s="35">
        <v>0</v>
      </c>
      <c r="D111" s="36">
        <v>0</v>
      </c>
      <c r="E111" s="37">
        <v>0</v>
      </c>
      <c r="F111" s="36">
        <v>0</v>
      </c>
      <c r="G111" s="35">
        <v>73129.681291803863</v>
      </c>
      <c r="H111" s="36">
        <v>-1073.8311399838658</v>
      </c>
      <c r="I111" s="37">
        <v>56522.882033081856</v>
      </c>
      <c r="J111" s="36">
        <v>17680.630398705845</v>
      </c>
      <c r="K111" s="35">
        <v>0</v>
      </c>
      <c r="L111" s="35">
        <v>0</v>
      </c>
      <c r="M111" s="35">
        <v>0</v>
      </c>
      <c r="N111" s="35">
        <v>-9.9475983006414026E-14</v>
      </c>
      <c r="O111" s="38">
        <f t="shared" si="11"/>
        <v>73129.681291803863</v>
      </c>
      <c r="P111" s="33">
        <v>0</v>
      </c>
      <c r="Q111" s="33"/>
    </row>
    <row r="112" spans="1:17" ht="28.8" x14ac:dyDescent="0.3">
      <c r="A112" s="9" t="s">
        <v>309</v>
      </c>
      <c r="B112" s="10" t="s">
        <v>191</v>
      </c>
      <c r="C112" s="35">
        <v>0</v>
      </c>
      <c r="D112" s="36">
        <v>0</v>
      </c>
      <c r="E112" s="37">
        <v>0</v>
      </c>
      <c r="F112" s="36">
        <v>0</v>
      </c>
      <c r="G112" s="35">
        <v>106211.99611331531</v>
      </c>
      <c r="H112" s="36">
        <v>98506.963046477817</v>
      </c>
      <c r="I112" s="37">
        <v>-1794.6541465258806</v>
      </c>
      <c r="J112" s="36">
        <v>9499.6872133634151</v>
      </c>
      <c r="K112" s="35">
        <v>0</v>
      </c>
      <c r="L112" s="35">
        <v>0</v>
      </c>
      <c r="M112" s="35">
        <v>0</v>
      </c>
      <c r="N112" s="35">
        <v>0</v>
      </c>
      <c r="O112" s="38">
        <f t="shared" si="11"/>
        <v>106211.99611331531</v>
      </c>
      <c r="P112" s="33">
        <v>0</v>
      </c>
      <c r="Q112" s="33"/>
    </row>
    <row r="113" spans="1:17" ht="28.8" x14ac:dyDescent="0.3">
      <c r="A113" s="9" t="s">
        <v>194</v>
      </c>
      <c r="B113" s="10" t="s">
        <v>193</v>
      </c>
      <c r="C113" s="35">
        <v>0</v>
      </c>
      <c r="D113" s="36">
        <v>0</v>
      </c>
      <c r="E113" s="37">
        <v>0</v>
      </c>
      <c r="F113" s="36">
        <v>0</v>
      </c>
      <c r="G113" s="35">
        <v>114665.05757557653</v>
      </c>
      <c r="H113" s="36">
        <v>84457.045460408102</v>
      </c>
      <c r="I113" s="37">
        <v>5405.8260042186039</v>
      </c>
      <c r="J113" s="36">
        <v>24802.18611094978</v>
      </c>
      <c r="K113" s="35">
        <v>0</v>
      </c>
      <c r="L113" s="35">
        <v>0</v>
      </c>
      <c r="M113" s="35">
        <v>22503.230394855866</v>
      </c>
      <c r="N113" s="35">
        <v>0</v>
      </c>
      <c r="O113" s="38">
        <f t="shared" si="11"/>
        <v>137168.2879704324</v>
      </c>
      <c r="P113" s="33">
        <v>0</v>
      </c>
      <c r="Q113" s="33"/>
    </row>
    <row r="114" spans="1:17" x14ac:dyDescent="0.3">
      <c r="A114" s="9" t="s">
        <v>310</v>
      </c>
      <c r="B114" s="10" t="s">
        <v>293</v>
      </c>
      <c r="C114" s="35">
        <v>236874.14393194186</v>
      </c>
      <c r="D114" s="36">
        <v>15508.227744377326</v>
      </c>
      <c r="E114" s="37">
        <v>159705.04840147059</v>
      </c>
      <c r="F114" s="36">
        <v>61660.867786093935</v>
      </c>
      <c r="G114" s="35">
        <v>0</v>
      </c>
      <c r="H114" s="36">
        <v>0</v>
      </c>
      <c r="I114" s="37">
        <v>0</v>
      </c>
      <c r="J114" s="36">
        <v>0</v>
      </c>
      <c r="K114" s="35">
        <v>0</v>
      </c>
      <c r="L114" s="35">
        <v>627303.13690000004</v>
      </c>
      <c r="M114" s="35">
        <v>14365.216120188707</v>
      </c>
      <c r="N114" s="35">
        <v>0</v>
      </c>
      <c r="O114" s="38">
        <f t="shared" si="11"/>
        <v>878542.49695213058</v>
      </c>
      <c r="P114" s="33">
        <v>0</v>
      </c>
      <c r="Q114" s="33"/>
    </row>
    <row r="115" spans="1:17" x14ac:dyDescent="0.3">
      <c r="A115" s="9" t="s">
        <v>197</v>
      </c>
      <c r="B115" s="10" t="s">
        <v>195</v>
      </c>
      <c r="C115" s="35">
        <v>54820.966186568083</v>
      </c>
      <c r="D115" s="36">
        <v>0</v>
      </c>
      <c r="E115" s="37">
        <v>41731.130617255229</v>
      </c>
      <c r="F115" s="36">
        <v>13089.835569312851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0</v>
      </c>
      <c r="M115" s="35">
        <v>75073.538032859098</v>
      </c>
      <c r="N115" s="35">
        <v>0</v>
      </c>
      <c r="O115" s="38">
        <f t="shared" si="11"/>
        <v>129894.50421942718</v>
      </c>
      <c r="P115" s="33">
        <v>8.7311491370201111E-11</v>
      </c>
      <c r="Q115" s="33"/>
    </row>
    <row r="116" spans="1:17" ht="28.8" x14ac:dyDescent="0.3">
      <c r="A116" s="9" t="s">
        <v>198</v>
      </c>
      <c r="B116" s="10" t="s">
        <v>196</v>
      </c>
      <c r="C116" s="35">
        <v>55232.713807367785</v>
      </c>
      <c r="D116" s="36">
        <v>0</v>
      </c>
      <c r="E116" s="37">
        <v>53452.799304597866</v>
      </c>
      <c r="F116" s="36">
        <v>1779.9145027699169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0</v>
      </c>
      <c r="M116" s="35">
        <v>42911.597095375168</v>
      </c>
      <c r="N116" s="35">
        <v>0</v>
      </c>
      <c r="O116" s="38">
        <f t="shared" si="11"/>
        <v>98144.31090274296</v>
      </c>
      <c r="P116" s="33">
        <v>7.2759576141834259E-11</v>
      </c>
      <c r="Q116" s="33"/>
    </row>
    <row r="117" spans="1:17" ht="28.8" x14ac:dyDescent="0.3">
      <c r="A117" s="9" t="s">
        <v>311</v>
      </c>
      <c r="B117" s="10" t="s">
        <v>294</v>
      </c>
      <c r="C117" s="35">
        <v>300917.81960093387</v>
      </c>
      <c r="D117" s="36">
        <v>7.9101014309531088</v>
      </c>
      <c r="E117" s="37">
        <v>22546.558223514861</v>
      </c>
      <c r="F117" s="36">
        <v>278363.35127598804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0</v>
      </c>
      <c r="M117" s="35">
        <v>2548.9404545823118</v>
      </c>
      <c r="N117" s="35">
        <v>0</v>
      </c>
      <c r="O117" s="38">
        <f t="shared" si="11"/>
        <v>303466.76005551621</v>
      </c>
      <c r="P117" s="33">
        <v>0</v>
      </c>
      <c r="Q117" s="33"/>
    </row>
    <row r="118" spans="1:17" ht="28.8" x14ac:dyDescent="0.3">
      <c r="A118" s="9" t="s">
        <v>201</v>
      </c>
      <c r="B118" s="10" t="s">
        <v>199</v>
      </c>
      <c r="C118" s="35">
        <v>131290.07221386471</v>
      </c>
      <c r="D118" s="36">
        <v>0</v>
      </c>
      <c r="E118" s="37">
        <v>121809.88754195356</v>
      </c>
      <c r="F118" s="36">
        <v>9480.1846719111545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0</v>
      </c>
      <c r="M118" s="35">
        <v>82310.350241709515</v>
      </c>
      <c r="N118" s="35">
        <v>0</v>
      </c>
      <c r="O118" s="38">
        <f t="shared" si="11"/>
        <v>213600.42245557421</v>
      </c>
      <c r="P118" s="33">
        <v>0</v>
      </c>
      <c r="Q118" s="33"/>
    </row>
    <row r="119" spans="1:17" x14ac:dyDescent="0.3">
      <c r="A119" s="9" t="s">
        <v>312</v>
      </c>
      <c r="B119" s="10" t="s">
        <v>200</v>
      </c>
      <c r="C119" s="35">
        <v>68654.77578386222</v>
      </c>
      <c r="D119" s="36">
        <v>0</v>
      </c>
      <c r="E119" s="37">
        <v>23906.729919853111</v>
      </c>
      <c r="F119" s="36">
        <v>44748.045864009102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999.38722717727364</v>
      </c>
      <c r="N119" s="35">
        <v>0</v>
      </c>
      <c r="O119" s="38">
        <f t="shared" si="11"/>
        <v>69654.163011039491</v>
      </c>
      <c r="P119" s="33">
        <v>0</v>
      </c>
      <c r="Q119" s="33"/>
    </row>
    <row r="120" spans="1:17" x14ac:dyDescent="0.3">
      <c r="A120" s="9" t="s">
        <v>204</v>
      </c>
      <c r="B120" s="10" t="s">
        <v>202</v>
      </c>
      <c r="C120" s="35">
        <v>213488.12049360364</v>
      </c>
      <c r="D120" s="36">
        <v>0</v>
      </c>
      <c r="E120" s="37">
        <v>189075.91999616209</v>
      </c>
      <c r="F120" s="36">
        <v>24412.200497441532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0</v>
      </c>
      <c r="M120" s="35">
        <v>4622.7039692128828</v>
      </c>
      <c r="N120" s="35">
        <v>0</v>
      </c>
      <c r="O120" s="38">
        <f t="shared" si="11"/>
        <v>218110.82446281653</v>
      </c>
      <c r="P120" s="33">
        <v>0</v>
      </c>
      <c r="Q120" s="33"/>
    </row>
    <row r="121" spans="1:17" x14ac:dyDescent="0.3">
      <c r="A121" s="9" t="s">
        <v>206</v>
      </c>
      <c r="B121" s="10" t="s">
        <v>203</v>
      </c>
      <c r="C121" s="35">
        <v>106704.51815883699</v>
      </c>
      <c r="D121" s="36">
        <v>0</v>
      </c>
      <c r="E121" s="37">
        <v>54405.912619605922</v>
      </c>
      <c r="F121" s="36">
        <v>52298.605539231059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0</v>
      </c>
      <c r="M121" s="35">
        <v>80500.339752687694</v>
      </c>
      <c r="N121" s="35">
        <v>0</v>
      </c>
      <c r="O121" s="38">
        <f t="shared" si="11"/>
        <v>187204.85791152468</v>
      </c>
      <c r="P121" s="33">
        <v>0</v>
      </c>
      <c r="Q121" s="33"/>
    </row>
    <row r="122" spans="1:17" x14ac:dyDescent="0.3">
      <c r="A122" s="9" t="s">
        <v>207</v>
      </c>
      <c r="B122" s="10" t="s">
        <v>205</v>
      </c>
      <c r="C122" s="35">
        <v>10052.435990492368</v>
      </c>
      <c r="D122" s="36">
        <v>0</v>
      </c>
      <c r="E122" s="37">
        <v>10052.435990492368</v>
      </c>
      <c r="F122" s="36">
        <v>0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0</v>
      </c>
      <c r="M122" s="35">
        <v>10833.311480427759</v>
      </c>
      <c r="N122" s="35">
        <v>0</v>
      </c>
      <c r="O122" s="38">
        <f t="shared" si="11"/>
        <v>20885.747470920127</v>
      </c>
      <c r="P122" s="33">
        <v>0</v>
      </c>
      <c r="Q122" s="33"/>
    </row>
    <row r="123" spans="1:17" x14ac:dyDescent="0.3">
      <c r="A123" s="9" t="s">
        <v>209</v>
      </c>
      <c r="B123" s="10" t="s">
        <v>295</v>
      </c>
      <c r="C123" s="35">
        <v>49357.905623641891</v>
      </c>
      <c r="D123" s="36">
        <v>0</v>
      </c>
      <c r="E123" s="37">
        <v>40464.274431241342</v>
      </c>
      <c r="F123" s="36">
        <v>8893.6311924005477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0</v>
      </c>
      <c r="M123" s="35">
        <v>19823.393149200172</v>
      </c>
      <c r="N123" s="35">
        <v>0</v>
      </c>
      <c r="O123" s="38">
        <f t="shared" si="11"/>
        <v>69181.29877284207</v>
      </c>
      <c r="P123" s="33">
        <v>0</v>
      </c>
      <c r="Q123" s="33"/>
    </row>
    <row r="124" spans="1:17" ht="28.8" x14ac:dyDescent="0.3">
      <c r="A124" s="9" t="s">
        <v>211</v>
      </c>
      <c r="B124" s="10" t="s">
        <v>296</v>
      </c>
      <c r="C124" s="35">
        <v>27275.086882839918</v>
      </c>
      <c r="D124" s="36">
        <v>0</v>
      </c>
      <c r="E124" s="37">
        <v>27275.086882839918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0</v>
      </c>
      <c r="M124" s="35">
        <v>3411.6593892904766</v>
      </c>
      <c r="N124" s="35">
        <v>0</v>
      </c>
      <c r="O124" s="38">
        <f t="shared" si="11"/>
        <v>30686.746272130396</v>
      </c>
      <c r="P124" s="33">
        <v>0</v>
      </c>
      <c r="Q124" s="33"/>
    </row>
    <row r="125" spans="1:17" ht="28.8" x14ac:dyDescent="0.3">
      <c r="A125" s="9" t="s">
        <v>213</v>
      </c>
      <c r="B125" s="10" t="s">
        <v>297</v>
      </c>
      <c r="C125" s="35">
        <v>167844.2980162302</v>
      </c>
      <c r="D125" s="36">
        <v>5697.8281114661568</v>
      </c>
      <c r="E125" s="37">
        <v>161627.82215202259</v>
      </c>
      <c r="F125" s="36">
        <v>518.64775274144563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0</v>
      </c>
      <c r="M125" s="35">
        <v>35629.928981034347</v>
      </c>
      <c r="N125" s="35">
        <v>0</v>
      </c>
      <c r="O125" s="38">
        <f t="shared" si="11"/>
        <v>203474.22699726454</v>
      </c>
      <c r="P125" s="33">
        <v>0</v>
      </c>
      <c r="Q125" s="33"/>
    </row>
    <row r="126" spans="1:17" ht="43.2" x14ac:dyDescent="0.3">
      <c r="A126" s="9" t="s">
        <v>215</v>
      </c>
      <c r="B126" s="10" t="s">
        <v>298</v>
      </c>
      <c r="C126" s="35">
        <v>1648.8139263775606</v>
      </c>
      <c r="D126" s="36">
        <v>0</v>
      </c>
      <c r="E126" s="37">
        <v>1648.8139263775606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5">
        <v>0</v>
      </c>
      <c r="O126" s="38">
        <f t="shared" si="11"/>
        <v>1648.8139263775606</v>
      </c>
      <c r="P126" s="33">
        <v>0</v>
      </c>
      <c r="Q126" s="33"/>
    </row>
    <row r="127" spans="1:17" x14ac:dyDescent="0.3">
      <c r="A127" s="9" t="s">
        <v>239</v>
      </c>
      <c r="B127" s="10" t="s">
        <v>208</v>
      </c>
      <c r="C127" s="35">
        <v>22684.962849322907</v>
      </c>
      <c r="D127" s="36">
        <v>0</v>
      </c>
      <c r="E127" s="37">
        <v>20510.804784527314</v>
      </c>
      <c r="F127" s="36">
        <v>2174.1580647955911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5">
        <v>0</v>
      </c>
      <c r="O127" s="38">
        <f t="shared" si="11"/>
        <v>22684.962849322907</v>
      </c>
      <c r="P127" s="33">
        <v>0</v>
      </c>
      <c r="Q127" s="33"/>
    </row>
    <row r="128" spans="1:17" ht="28.8" x14ac:dyDescent="0.3">
      <c r="A128" s="9" t="s">
        <v>241</v>
      </c>
      <c r="B128" s="10" t="s">
        <v>210</v>
      </c>
      <c r="C128" s="35">
        <v>32780.02063021528</v>
      </c>
      <c r="D128" s="36">
        <v>0</v>
      </c>
      <c r="E128" s="37">
        <v>23530.273701287268</v>
      </c>
      <c r="F128" s="36">
        <v>9249.7469289280161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12308.499119153023</v>
      </c>
      <c r="N128" s="35">
        <v>0</v>
      </c>
      <c r="O128" s="38">
        <f t="shared" si="11"/>
        <v>45088.519749368301</v>
      </c>
      <c r="P128" s="33">
        <v>0</v>
      </c>
      <c r="Q128" s="33"/>
    </row>
    <row r="129" spans="1:17" x14ac:dyDescent="0.3">
      <c r="A129" s="9" t="s">
        <v>243</v>
      </c>
      <c r="B129" s="10" t="s">
        <v>212</v>
      </c>
      <c r="C129" s="35">
        <v>108074.35265861766</v>
      </c>
      <c r="D129" s="36">
        <v>0</v>
      </c>
      <c r="E129" s="37">
        <v>104253.93686395849</v>
      </c>
      <c r="F129" s="36">
        <v>3820.4157946591768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0</v>
      </c>
      <c r="M129" s="35">
        <v>3069.4547352635809</v>
      </c>
      <c r="N129" s="35">
        <v>0</v>
      </c>
      <c r="O129" s="38">
        <f t="shared" si="11"/>
        <v>111143.80739388124</v>
      </c>
      <c r="P129" s="33">
        <v>0</v>
      </c>
      <c r="Q129" s="33"/>
    </row>
    <row r="130" spans="1:17" x14ac:dyDescent="0.3">
      <c r="A130" s="9" t="s">
        <v>313</v>
      </c>
      <c r="B130" s="10" t="s">
        <v>214</v>
      </c>
      <c r="C130" s="35">
        <v>23226.073484881399</v>
      </c>
      <c r="D130" s="36">
        <v>0</v>
      </c>
      <c r="E130" s="37">
        <v>21497.473504552134</v>
      </c>
      <c r="F130" s="36">
        <v>1728.5999803292639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0</v>
      </c>
      <c r="M130" s="35">
        <v>26852.254574946608</v>
      </c>
      <c r="N130" s="35">
        <v>0</v>
      </c>
      <c r="O130" s="38">
        <f t="shared" si="11"/>
        <v>50078.328059828011</v>
      </c>
      <c r="P130" s="33">
        <v>3.637978807091713E-11</v>
      </c>
      <c r="Q130" s="33"/>
    </row>
    <row r="131" spans="1:17" ht="28.8" x14ac:dyDescent="0.3">
      <c r="A131" s="9" t="s">
        <v>314</v>
      </c>
      <c r="B131" s="10" t="s">
        <v>216</v>
      </c>
      <c r="C131" s="35">
        <v>96004.466804808675</v>
      </c>
      <c r="D131" s="36">
        <v>2037.1180359856021</v>
      </c>
      <c r="E131" s="37">
        <v>18397.722769208951</v>
      </c>
      <c r="F131" s="36">
        <v>75569.625999614116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17767.286599999996</v>
      </c>
      <c r="N131" s="35">
        <v>0</v>
      </c>
      <c r="O131" s="38">
        <f t="shared" si="11"/>
        <v>113771.75340480867</v>
      </c>
      <c r="P131" s="33">
        <v>0</v>
      </c>
      <c r="Q131" s="33"/>
    </row>
    <row r="132" spans="1:17" x14ac:dyDescent="0.3">
      <c r="A132" s="9" t="s">
        <v>315</v>
      </c>
      <c r="B132" s="10" t="s">
        <v>217</v>
      </c>
      <c r="C132" s="35">
        <v>161875.23901587207</v>
      </c>
      <c r="D132" s="36">
        <v>0</v>
      </c>
      <c r="E132" s="37">
        <v>141325.90024930122</v>
      </c>
      <c r="F132" s="36">
        <v>20549.338766570829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0</v>
      </c>
      <c r="M132" s="35">
        <v>193191.32996908322</v>
      </c>
      <c r="N132" s="35">
        <v>0</v>
      </c>
      <c r="O132" s="38">
        <f t="shared" si="11"/>
        <v>355066.56898495532</v>
      </c>
      <c r="P132" s="33">
        <v>0</v>
      </c>
      <c r="Q132" s="33"/>
    </row>
    <row r="133" spans="1:17" x14ac:dyDescent="0.3">
      <c r="A133" s="9" t="s">
        <v>316</v>
      </c>
      <c r="B133" s="10" t="s">
        <v>218</v>
      </c>
      <c r="C133" s="35">
        <v>169048.37349576585</v>
      </c>
      <c r="D133" s="36">
        <v>9753.7349918098389</v>
      </c>
      <c r="E133" s="82">
        <v>128947.98465144046</v>
      </c>
      <c r="F133" s="36">
        <v>30346.653852515545</v>
      </c>
      <c r="G133" s="35">
        <v>5594.9964382664293</v>
      </c>
      <c r="H133" s="36">
        <v>5594.9964382664293</v>
      </c>
      <c r="I133" s="82">
        <v>0</v>
      </c>
      <c r="J133" s="36">
        <v>0</v>
      </c>
      <c r="K133" s="35">
        <v>0</v>
      </c>
      <c r="L133" s="35">
        <v>0</v>
      </c>
      <c r="M133" s="35">
        <v>389752.05515913607</v>
      </c>
      <c r="N133" s="35">
        <v>0</v>
      </c>
      <c r="O133" s="38">
        <f t="shared" si="11"/>
        <v>564395.42509316839</v>
      </c>
      <c r="P133" s="33">
        <v>0</v>
      </c>
      <c r="Q133" s="33"/>
    </row>
    <row r="134" spans="1:17" x14ac:dyDescent="0.3">
      <c r="A134" s="9" t="s">
        <v>225</v>
      </c>
      <c r="B134" s="10" t="s">
        <v>299</v>
      </c>
      <c r="C134" s="35">
        <v>6015.1810377183838</v>
      </c>
      <c r="D134" s="36">
        <v>0</v>
      </c>
      <c r="E134" s="82">
        <v>5865.8886621502525</v>
      </c>
      <c r="F134" s="36">
        <v>149.29237556813129</v>
      </c>
      <c r="G134" s="35">
        <v>0</v>
      </c>
      <c r="H134" s="36">
        <v>0</v>
      </c>
      <c r="I134" s="82">
        <v>0</v>
      </c>
      <c r="J134" s="36">
        <v>0</v>
      </c>
      <c r="K134" s="35">
        <v>0</v>
      </c>
      <c r="L134" s="35">
        <v>0</v>
      </c>
      <c r="M134" s="35">
        <v>3339.3948370162607</v>
      </c>
      <c r="N134" s="35">
        <v>0</v>
      </c>
      <c r="O134" s="38">
        <f t="shared" si="11"/>
        <v>9354.5758747346445</v>
      </c>
      <c r="P134" s="33">
        <v>0</v>
      </c>
      <c r="Q134" s="33"/>
    </row>
    <row r="135" spans="1:17" ht="28.8" x14ac:dyDescent="0.3">
      <c r="A135" s="9" t="s">
        <v>227</v>
      </c>
      <c r="B135" s="10" t="s">
        <v>300</v>
      </c>
      <c r="C135" s="35">
        <v>13719.810408794412</v>
      </c>
      <c r="D135" s="36">
        <v>0</v>
      </c>
      <c r="E135" s="82">
        <v>13480.609726271405</v>
      </c>
      <c r="F135" s="36">
        <v>239.20068252300806</v>
      </c>
      <c r="G135" s="35">
        <v>0</v>
      </c>
      <c r="H135" s="36">
        <v>0</v>
      </c>
      <c r="I135" s="82">
        <v>0</v>
      </c>
      <c r="J135" s="36">
        <v>0</v>
      </c>
      <c r="K135" s="35">
        <v>0</v>
      </c>
      <c r="L135" s="35">
        <v>0</v>
      </c>
      <c r="M135" s="35">
        <v>104.29398120921974</v>
      </c>
      <c r="N135" s="35">
        <v>0</v>
      </c>
      <c r="O135" s="38">
        <f t="shared" si="11"/>
        <v>13824.104390003631</v>
      </c>
      <c r="P135" s="33">
        <v>0</v>
      </c>
      <c r="Q135" s="33"/>
    </row>
    <row r="136" spans="1:17" x14ac:dyDescent="0.3">
      <c r="A136" s="9" t="s">
        <v>234</v>
      </c>
      <c r="B136" s="10" t="s">
        <v>301</v>
      </c>
      <c r="C136" s="35">
        <v>64955.735749930318</v>
      </c>
      <c r="D136" s="36">
        <v>33842.376250708614</v>
      </c>
      <c r="E136" s="82">
        <v>18784.393869450083</v>
      </c>
      <c r="F136" s="36">
        <v>12328.965629771623</v>
      </c>
      <c r="G136" s="35">
        <v>0</v>
      </c>
      <c r="H136" s="36">
        <v>0</v>
      </c>
      <c r="I136" s="82">
        <v>0</v>
      </c>
      <c r="J136" s="36">
        <v>0</v>
      </c>
      <c r="K136" s="35">
        <v>0</v>
      </c>
      <c r="L136" s="35">
        <v>0</v>
      </c>
      <c r="M136" s="35">
        <v>5377.8632270952967</v>
      </c>
      <c r="N136" s="35">
        <v>0</v>
      </c>
      <c r="O136" s="38">
        <f t="shared" si="11"/>
        <v>70333.598977025613</v>
      </c>
      <c r="P136" s="33">
        <v>0</v>
      </c>
      <c r="Q136" s="33"/>
    </row>
    <row r="137" spans="1:17" x14ac:dyDescent="0.3">
      <c r="A137" s="9" t="s">
        <v>317</v>
      </c>
      <c r="B137" s="10" t="s">
        <v>302</v>
      </c>
      <c r="C137" s="35">
        <v>21918.876296066253</v>
      </c>
      <c r="D137" s="36">
        <v>0</v>
      </c>
      <c r="E137" s="82">
        <v>20050.853578903891</v>
      </c>
      <c r="F137" s="36">
        <v>1868.0227171623624</v>
      </c>
      <c r="G137" s="35">
        <v>0</v>
      </c>
      <c r="H137" s="36">
        <v>0</v>
      </c>
      <c r="I137" s="82">
        <v>0</v>
      </c>
      <c r="J137" s="36">
        <v>0</v>
      </c>
      <c r="K137" s="35">
        <v>0</v>
      </c>
      <c r="L137" s="35">
        <v>0</v>
      </c>
      <c r="M137" s="35">
        <v>27902.439047635708</v>
      </c>
      <c r="N137" s="35">
        <v>0</v>
      </c>
      <c r="O137" s="38">
        <f t="shared" si="11"/>
        <v>49821.315343701965</v>
      </c>
      <c r="P137" s="33">
        <v>0</v>
      </c>
      <c r="Q137" s="33"/>
    </row>
    <row r="138" spans="1:17" x14ac:dyDescent="0.3">
      <c r="A138" s="9" t="s">
        <v>318</v>
      </c>
      <c r="B138" s="10" t="s">
        <v>220</v>
      </c>
      <c r="C138" s="35">
        <v>13303.755841015449</v>
      </c>
      <c r="D138" s="36">
        <v>0</v>
      </c>
      <c r="E138" s="82">
        <v>13303.755841015449</v>
      </c>
      <c r="F138" s="36">
        <v>0</v>
      </c>
      <c r="G138" s="35">
        <v>-161.90016278707236</v>
      </c>
      <c r="H138" s="36">
        <v>0</v>
      </c>
      <c r="I138" s="82">
        <v>-161.90016278707236</v>
      </c>
      <c r="J138" s="36">
        <v>0</v>
      </c>
      <c r="K138" s="35">
        <v>0</v>
      </c>
      <c r="L138" s="35">
        <v>0</v>
      </c>
      <c r="M138" s="35">
        <v>0</v>
      </c>
      <c r="N138" s="35">
        <v>0</v>
      </c>
      <c r="O138" s="38">
        <f t="shared" si="11"/>
        <v>13141.855678228376</v>
      </c>
      <c r="P138" s="33">
        <v>0</v>
      </c>
      <c r="Q138" s="33"/>
    </row>
    <row r="139" spans="1:17" ht="28.8" x14ac:dyDescent="0.3">
      <c r="A139" s="9" t="s">
        <v>319</v>
      </c>
      <c r="B139" s="10" t="s">
        <v>222</v>
      </c>
      <c r="C139" s="35">
        <v>45861.920867945839</v>
      </c>
      <c r="D139" s="36">
        <v>0</v>
      </c>
      <c r="E139" s="82">
        <v>38315.019866103947</v>
      </c>
      <c r="F139" s="36">
        <v>7546.9010018418903</v>
      </c>
      <c r="G139" s="35">
        <v>0</v>
      </c>
      <c r="H139" s="36">
        <v>0</v>
      </c>
      <c r="I139" s="82">
        <v>0</v>
      </c>
      <c r="J139" s="36">
        <v>0</v>
      </c>
      <c r="K139" s="35">
        <v>0</v>
      </c>
      <c r="L139" s="35">
        <v>0</v>
      </c>
      <c r="M139" s="35">
        <v>45900.757692538296</v>
      </c>
      <c r="N139" s="35">
        <v>0</v>
      </c>
      <c r="O139" s="38">
        <f t="shared" si="11"/>
        <v>91762.678560484143</v>
      </c>
      <c r="P139" s="33">
        <v>0</v>
      </c>
      <c r="Q139" s="33"/>
    </row>
    <row r="140" spans="1:17" ht="28.8" x14ac:dyDescent="0.3">
      <c r="A140" s="9" t="s">
        <v>320</v>
      </c>
      <c r="B140" s="10" t="s">
        <v>223</v>
      </c>
      <c r="C140" s="35">
        <v>5158.9635400067018</v>
      </c>
      <c r="D140" s="36">
        <v>0</v>
      </c>
      <c r="E140" s="82">
        <v>4343.7055994859729</v>
      </c>
      <c r="F140" s="36">
        <v>815.25794052072854</v>
      </c>
      <c r="G140" s="35">
        <v>0</v>
      </c>
      <c r="H140" s="36">
        <v>0</v>
      </c>
      <c r="I140" s="82">
        <v>0</v>
      </c>
      <c r="J140" s="36">
        <v>0</v>
      </c>
      <c r="K140" s="35">
        <v>0</v>
      </c>
      <c r="L140" s="35">
        <v>0</v>
      </c>
      <c r="M140" s="35">
        <v>173.33006746175499</v>
      </c>
      <c r="N140" s="35">
        <v>0</v>
      </c>
      <c r="O140" s="38">
        <f t="shared" si="11"/>
        <v>5332.2936074684567</v>
      </c>
      <c r="P140" s="33">
        <v>0</v>
      </c>
      <c r="Q140" s="33"/>
    </row>
    <row r="141" spans="1:17" x14ac:dyDescent="0.3">
      <c r="A141" s="9" t="s">
        <v>321</v>
      </c>
      <c r="B141" s="10" t="s">
        <v>224</v>
      </c>
      <c r="C141" s="35">
        <v>41923.047247695584</v>
      </c>
      <c r="D141" s="36">
        <v>0</v>
      </c>
      <c r="E141" s="82">
        <v>41183.819064763105</v>
      </c>
      <c r="F141" s="36">
        <v>739.2281829324769</v>
      </c>
      <c r="G141" s="35">
        <v>0</v>
      </c>
      <c r="H141" s="36">
        <v>0</v>
      </c>
      <c r="I141" s="82">
        <v>0</v>
      </c>
      <c r="J141" s="36">
        <v>0</v>
      </c>
      <c r="K141" s="35">
        <v>0</v>
      </c>
      <c r="L141" s="35">
        <v>0</v>
      </c>
      <c r="M141" s="35">
        <v>52296.38154508482</v>
      </c>
      <c r="N141" s="35">
        <v>0</v>
      </c>
      <c r="O141" s="38">
        <f t="shared" si="11"/>
        <v>94219.428792780411</v>
      </c>
      <c r="P141" s="33">
        <v>0</v>
      </c>
      <c r="Q141" s="33"/>
    </row>
    <row r="142" spans="1:17" x14ac:dyDescent="0.3">
      <c r="A142" s="9" t="s">
        <v>322</v>
      </c>
      <c r="B142" s="10" t="s">
        <v>226</v>
      </c>
      <c r="C142" s="35">
        <v>6860.9400662480512</v>
      </c>
      <c r="D142" s="36">
        <v>0</v>
      </c>
      <c r="E142" s="82">
        <v>6860.9400662480512</v>
      </c>
      <c r="F142" s="36">
        <v>0</v>
      </c>
      <c r="G142" s="35">
        <v>0</v>
      </c>
      <c r="H142" s="36">
        <v>0</v>
      </c>
      <c r="I142" s="82">
        <v>0</v>
      </c>
      <c r="J142" s="36">
        <v>0</v>
      </c>
      <c r="K142" s="35">
        <v>0</v>
      </c>
      <c r="L142" s="35">
        <v>0</v>
      </c>
      <c r="M142" s="35">
        <v>0</v>
      </c>
      <c r="N142" s="35">
        <v>0</v>
      </c>
      <c r="O142" s="38">
        <f t="shared" si="11"/>
        <v>6860.9400662480512</v>
      </c>
      <c r="P142" s="33">
        <v>0</v>
      </c>
      <c r="Q142" s="33"/>
    </row>
    <row r="143" spans="1:17" ht="14.25" customHeight="1" x14ac:dyDescent="0.3">
      <c r="A143" s="9" t="s">
        <v>323</v>
      </c>
      <c r="B143" s="10" t="s">
        <v>228</v>
      </c>
      <c r="C143" s="35">
        <v>888.94221057997481</v>
      </c>
      <c r="D143" s="36">
        <v>0</v>
      </c>
      <c r="E143" s="82">
        <v>888.94221057997481</v>
      </c>
      <c r="F143" s="36">
        <v>0</v>
      </c>
      <c r="G143" s="35">
        <v>0</v>
      </c>
      <c r="H143" s="36">
        <v>0</v>
      </c>
      <c r="I143" s="82">
        <v>0</v>
      </c>
      <c r="J143" s="36">
        <v>0</v>
      </c>
      <c r="K143" s="35">
        <v>0</v>
      </c>
      <c r="L143" s="35">
        <v>0</v>
      </c>
      <c r="M143" s="35">
        <v>23828.480501916125</v>
      </c>
      <c r="N143" s="35">
        <v>0</v>
      </c>
      <c r="O143" s="38">
        <f t="shared" si="11"/>
        <v>24717.4227124961</v>
      </c>
      <c r="P143" s="33">
        <v>3.637978807091713E-12</v>
      </c>
      <c r="Q143" s="33"/>
    </row>
    <row r="144" spans="1:17" x14ac:dyDescent="0.3">
      <c r="A144" s="9"/>
      <c r="B144" s="10"/>
      <c r="C144" s="35"/>
      <c r="D144" s="44"/>
      <c r="E144" s="82"/>
      <c r="F144" s="36"/>
      <c r="G144" s="35"/>
      <c r="H144" s="36"/>
      <c r="I144" s="82"/>
      <c r="J144" s="36"/>
      <c r="K144" s="35"/>
      <c r="L144" s="35"/>
      <c r="M144" s="35"/>
      <c r="N144" s="35"/>
      <c r="O144" s="38"/>
      <c r="P144" s="33">
        <v>0</v>
      </c>
      <c r="Q144" s="33"/>
    </row>
    <row r="145" spans="1:17" x14ac:dyDescent="0.3">
      <c r="A145" s="11"/>
      <c r="B145" s="12" t="s">
        <v>229</v>
      </c>
      <c r="C145" s="45">
        <f>SUM(C11:C144)</f>
        <v>10860044.21710825</v>
      </c>
      <c r="D145" s="45">
        <f t="shared" ref="D145:N145" si="12">SUM(D11:D144)</f>
        <v>797426.11448576278</v>
      </c>
      <c r="E145" s="83">
        <f t="shared" si="12"/>
        <v>5832709.9949693205</v>
      </c>
      <c r="F145" s="45">
        <f t="shared" si="12"/>
        <v>4318989.0016037412</v>
      </c>
      <c r="G145" s="45">
        <f t="shared" si="12"/>
        <v>1169176.2029119094</v>
      </c>
      <c r="H145" s="45">
        <f t="shared" si="12"/>
        <v>431551.98814530909</v>
      </c>
      <c r="I145" s="83">
        <f t="shared" si="12"/>
        <v>266434.86006160785</v>
      </c>
      <c r="J145" s="45">
        <f t="shared" si="12"/>
        <v>471189.3547049925</v>
      </c>
      <c r="K145" s="45">
        <f t="shared" si="12"/>
        <v>1.2434497875801753E-13</v>
      </c>
      <c r="L145" s="45">
        <f t="shared" si="12"/>
        <v>646657.73245784838</v>
      </c>
      <c r="M145" s="45">
        <f t="shared" si="12"/>
        <v>3224152.3608041639</v>
      </c>
      <c r="N145" s="45">
        <f t="shared" si="12"/>
        <v>-9.9475983006414026E-14</v>
      </c>
      <c r="O145" s="45">
        <f t="shared" si="11"/>
        <v>15900030.513282172</v>
      </c>
      <c r="P145" s="33">
        <v>0</v>
      </c>
      <c r="Q145" s="33"/>
    </row>
    <row r="146" spans="1:17" x14ac:dyDescent="0.3">
      <c r="A146" s="13" t="s">
        <v>230</v>
      </c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33">
        <v>0</v>
      </c>
      <c r="Q146" s="33"/>
    </row>
    <row r="147" spans="1:17" x14ac:dyDescent="0.3">
      <c r="A147" s="9" t="s">
        <v>231</v>
      </c>
      <c r="B147" s="15" t="s">
        <v>286</v>
      </c>
      <c r="C147" s="35">
        <v>0</v>
      </c>
      <c r="D147" s="40">
        <v>0</v>
      </c>
      <c r="E147" s="36">
        <v>0</v>
      </c>
      <c r="F147" s="36">
        <v>0</v>
      </c>
      <c r="G147" s="35">
        <v>0</v>
      </c>
      <c r="H147" s="40">
        <v>0</v>
      </c>
      <c r="I147" s="36">
        <v>0</v>
      </c>
      <c r="J147" s="36">
        <v>0</v>
      </c>
      <c r="K147" s="35">
        <v>0</v>
      </c>
      <c r="L147" s="35">
        <v>0</v>
      </c>
      <c r="M147" s="35">
        <v>1877.2076999999986</v>
      </c>
      <c r="N147" s="35">
        <v>0</v>
      </c>
      <c r="O147" s="38">
        <f t="shared" ref="O147" si="13">+C147+G147+K147+L147+N147+M147</f>
        <v>1877.2076999999986</v>
      </c>
      <c r="P147" s="33">
        <v>0</v>
      </c>
      <c r="Q147" s="33"/>
    </row>
    <row r="148" spans="1:17" x14ac:dyDescent="0.3">
      <c r="A148" s="9" t="s">
        <v>232</v>
      </c>
      <c r="B148" s="15" t="s">
        <v>287</v>
      </c>
      <c r="C148" s="35">
        <v>-3.1974423109204508E-14</v>
      </c>
      <c r="D148" s="40">
        <v>-3.1974423109204508E-14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5">
        <v>0</v>
      </c>
      <c r="O148" s="38">
        <f t="shared" ref="O148:O153" si="14">+C148+G148+K148+L148+N148+M148</f>
        <v>-3.1974423109204508E-14</v>
      </c>
      <c r="P148" s="33">
        <v>0</v>
      </c>
      <c r="Q148" s="33"/>
    </row>
    <row r="149" spans="1:17" x14ac:dyDescent="0.3">
      <c r="A149" s="9" t="s">
        <v>233</v>
      </c>
      <c r="B149" s="15" t="s">
        <v>157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694.09267680999892</v>
      </c>
      <c r="L149" s="35">
        <v>0</v>
      </c>
      <c r="M149" s="35">
        <v>0</v>
      </c>
      <c r="N149" s="35">
        <v>0</v>
      </c>
      <c r="O149" s="38">
        <f t="shared" si="14"/>
        <v>694.09267680999892</v>
      </c>
      <c r="P149" s="33">
        <v>0</v>
      </c>
      <c r="Q149" s="33"/>
    </row>
    <row r="150" spans="1:17" x14ac:dyDescent="0.3">
      <c r="A150" s="9" t="s">
        <v>324</v>
      </c>
      <c r="B150" s="16" t="s">
        <v>159</v>
      </c>
      <c r="C150" s="35">
        <v>-2.6375346351414919E-11</v>
      </c>
      <c r="D150" s="40">
        <v>-2.6375346351414919E-11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-1.3855583347321954E-13</v>
      </c>
      <c r="L150" s="35">
        <v>0</v>
      </c>
      <c r="M150" s="35">
        <v>0</v>
      </c>
      <c r="N150" s="35">
        <v>0</v>
      </c>
      <c r="O150" s="38">
        <f t="shared" si="14"/>
        <v>-2.6513902184888138E-11</v>
      </c>
      <c r="P150" s="33">
        <v>2.3963053763509379E-11</v>
      </c>
      <c r="Q150" s="33"/>
    </row>
    <row r="151" spans="1:17" x14ac:dyDescent="0.3">
      <c r="A151" s="9" t="s">
        <v>325</v>
      </c>
      <c r="B151" s="15" t="s">
        <v>293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0</v>
      </c>
      <c r="L151" s="35">
        <v>1961360.2219962764</v>
      </c>
      <c r="M151" s="35">
        <v>0</v>
      </c>
      <c r="N151" s="35">
        <v>0</v>
      </c>
      <c r="O151" s="38">
        <f t="shared" si="14"/>
        <v>1961360.2219962764</v>
      </c>
      <c r="P151" s="33">
        <v>0</v>
      </c>
      <c r="Q151" s="33"/>
    </row>
    <row r="152" spans="1:17" x14ac:dyDescent="0.3">
      <c r="A152" s="9" t="s">
        <v>326</v>
      </c>
      <c r="B152" s="17" t="s">
        <v>200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667.08150231999366</v>
      </c>
      <c r="L152" s="35">
        <v>0</v>
      </c>
      <c r="M152" s="35">
        <v>0</v>
      </c>
      <c r="N152" s="35">
        <v>0</v>
      </c>
      <c r="O152" s="38">
        <f t="shared" si="14"/>
        <v>667.08150231999366</v>
      </c>
      <c r="P152" s="33">
        <v>0</v>
      </c>
      <c r="Q152" s="33"/>
    </row>
    <row r="153" spans="1:17" ht="28.8" x14ac:dyDescent="0.3">
      <c r="A153" s="9" t="s">
        <v>327</v>
      </c>
      <c r="B153" s="18" t="s">
        <v>235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1.3642420526593924E-12</v>
      </c>
      <c r="N153" s="35">
        <v>0</v>
      </c>
      <c r="O153" s="38">
        <f t="shared" si="14"/>
        <v>1.3642420526593924E-12</v>
      </c>
      <c r="P153" s="33">
        <v>0</v>
      </c>
      <c r="Q153" s="33"/>
    </row>
    <row r="154" spans="1:17" x14ac:dyDescent="0.3">
      <c r="A154" s="9"/>
      <c r="B154" s="18"/>
      <c r="C154" s="35"/>
      <c r="D154" s="40"/>
      <c r="E154" s="36"/>
      <c r="F154" s="36"/>
      <c r="G154" s="35"/>
      <c r="H154" s="40"/>
      <c r="I154" s="36"/>
      <c r="J154" s="36"/>
      <c r="K154" s="35"/>
      <c r="L154" s="35"/>
      <c r="M154" s="35"/>
      <c r="N154" s="35"/>
      <c r="O154" s="38"/>
      <c r="P154" s="33">
        <v>0</v>
      </c>
      <c r="Q154" s="33"/>
    </row>
    <row r="155" spans="1:17" x14ac:dyDescent="0.3">
      <c r="A155" s="11"/>
      <c r="B155" s="12" t="s">
        <v>236</v>
      </c>
      <c r="C155" s="46">
        <f>SUM(C147:C154)</f>
        <v>-2.6407320774524123E-11</v>
      </c>
      <c r="D155" s="46">
        <f t="shared" ref="D155:O155" si="15">SUM(D147:D154)</f>
        <v>-2.6407320774524123E-11</v>
      </c>
      <c r="E155" s="46">
        <f t="shared" si="15"/>
        <v>0</v>
      </c>
      <c r="F155" s="46">
        <f t="shared" ref="F155" si="16">SUM(F147:F154)</f>
        <v>0</v>
      </c>
      <c r="G155" s="46">
        <f t="shared" si="15"/>
        <v>0</v>
      </c>
      <c r="H155" s="46">
        <f t="shared" ref="H155:J155" si="17">SUM(H147:H154)</f>
        <v>0</v>
      </c>
      <c r="I155" s="46">
        <f t="shared" si="17"/>
        <v>0</v>
      </c>
      <c r="J155" s="46">
        <f t="shared" si="17"/>
        <v>0</v>
      </c>
      <c r="K155" s="46">
        <f t="shared" si="15"/>
        <v>1361.1741791299924</v>
      </c>
      <c r="L155" s="46">
        <f t="shared" si="15"/>
        <v>1961360.2219962764</v>
      </c>
      <c r="M155" s="46">
        <f t="shared" si="15"/>
        <v>1877.2076999999999</v>
      </c>
      <c r="N155" s="46">
        <f t="shared" si="15"/>
        <v>0</v>
      </c>
      <c r="O155" s="46">
        <f t="shared" si="15"/>
        <v>1964598.6038754063</v>
      </c>
      <c r="P155" s="33">
        <v>0</v>
      </c>
      <c r="Q155" s="33"/>
    </row>
    <row r="156" spans="1:17" ht="31.5" customHeight="1" x14ac:dyDescent="0.3">
      <c r="A156" s="13" t="s">
        <v>237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33">
        <v>0</v>
      </c>
      <c r="Q156" s="33"/>
    </row>
    <row r="157" spans="1:17" x14ac:dyDescent="0.3">
      <c r="A157" s="9" t="s">
        <v>238</v>
      </c>
      <c r="B157" s="39" t="s">
        <v>286</v>
      </c>
      <c r="C157" s="35">
        <v>0</v>
      </c>
      <c r="D157" s="40">
        <v>0</v>
      </c>
      <c r="E157" s="36">
        <v>0</v>
      </c>
      <c r="F157" s="36">
        <v>0</v>
      </c>
      <c r="G157" s="35">
        <v>0</v>
      </c>
      <c r="H157" s="40">
        <v>0</v>
      </c>
      <c r="I157" s="36">
        <v>0</v>
      </c>
      <c r="J157" s="36">
        <v>0</v>
      </c>
      <c r="K157" s="35">
        <v>0</v>
      </c>
      <c r="L157" s="35">
        <v>0</v>
      </c>
      <c r="M157" s="35">
        <v>0</v>
      </c>
      <c r="N157" s="35">
        <v>1175.5922050085862</v>
      </c>
      <c r="O157" s="38">
        <f t="shared" ref="O157:O166" si="18">+C157+G157+K157+L157+N157+M157</f>
        <v>1175.5922050085862</v>
      </c>
      <c r="P157" s="33">
        <v>0</v>
      </c>
      <c r="Q157" s="33"/>
    </row>
    <row r="158" spans="1:17" x14ac:dyDescent="0.3">
      <c r="A158" s="9" t="s">
        <v>328</v>
      </c>
      <c r="B158" s="39" t="s">
        <v>287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5">
        <v>0</v>
      </c>
      <c r="O158" s="38">
        <f t="shared" si="18"/>
        <v>0</v>
      </c>
      <c r="P158" s="33">
        <v>0</v>
      </c>
      <c r="Q158" s="33"/>
    </row>
    <row r="159" spans="1:17" x14ac:dyDescent="0.3">
      <c r="A159" s="9" t="s">
        <v>391</v>
      </c>
      <c r="B159" s="39" t="s">
        <v>166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3003.1571748399983</v>
      </c>
      <c r="L159" s="35">
        <v>0</v>
      </c>
      <c r="M159" s="35">
        <v>0</v>
      </c>
      <c r="N159" s="35">
        <v>0</v>
      </c>
      <c r="O159" s="38">
        <f t="shared" si="18"/>
        <v>3003.1571748399983</v>
      </c>
      <c r="P159" s="33">
        <v>0</v>
      </c>
      <c r="Q159" s="33"/>
    </row>
    <row r="160" spans="1:17" ht="14.25" customHeight="1" x14ac:dyDescent="0.3">
      <c r="A160" s="9" t="s">
        <v>329</v>
      </c>
      <c r="B160" s="39" t="s">
        <v>200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0</v>
      </c>
      <c r="N160" s="35">
        <v>473.8526436403676</v>
      </c>
      <c r="O160" s="38">
        <f t="shared" si="18"/>
        <v>473.8526436403676</v>
      </c>
      <c r="P160" s="33">
        <v>0</v>
      </c>
      <c r="Q160" s="33"/>
    </row>
    <row r="161" spans="1:17" ht="28.8" x14ac:dyDescent="0.3">
      <c r="A161" s="9" t="s">
        <v>219</v>
      </c>
      <c r="B161" s="39" t="s">
        <v>240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46512.541430588128</v>
      </c>
      <c r="L161" s="35">
        <v>0</v>
      </c>
      <c r="M161" s="35">
        <v>0</v>
      </c>
      <c r="N161" s="35">
        <v>0</v>
      </c>
      <c r="O161" s="38">
        <f t="shared" si="18"/>
        <v>46512.541430588128</v>
      </c>
      <c r="P161" s="33">
        <v>0</v>
      </c>
      <c r="Q161" s="33"/>
    </row>
    <row r="162" spans="1:17" x14ac:dyDescent="0.3">
      <c r="A162" s="9" t="s">
        <v>330</v>
      </c>
      <c r="B162" s="39" t="s">
        <v>242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37726.948497529782</v>
      </c>
      <c r="L162" s="35">
        <v>0</v>
      </c>
      <c r="M162" s="35">
        <v>0</v>
      </c>
      <c r="N162" s="35">
        <v>0</v>
      </c>
      <c r="O162" s="38">
        <f t="shared" si="18"/>
        <v>37726.948497529782</v>
      </c>
      <c r="P162" s="33">
        <v>0</v>
      </c>
      <c r="Q162" s="33"/>
    </row>
    <row r="163" spans="1:17" x14ac:dyDescent="0.3">
      <c r="A163" s="9" t="s">
        <v>221</v>
      </c>
      <c r="B163" s="39" t="s">
        <v>244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1221.5634787299844</v>
      </c>
      <c r="L163" s="35">
        <v>0</v>
      </c>
      <c r="M163" s="35">
        <v>0</v>
      </c>
      <c r="N163" s="35">
        <v>0</v>
      </c>
      <c r="O163" s="38">
        <f t="shared" si="18"/>
        <v>1221.5634787299844</v>
      </c>
      <c r="P163" s="33">
        <v>0</v>
      </c>
      <c r="Q163" s="33"/>
    </row>
    <row r="164" spans="1:17" x14ac:dyDescent="0.3">
      <c r="A164" s="9" t="s">
        <v>331</v>
      </c>
      <c r="B164" s="39" t="s">
        <v>217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36727.681955368527</v>
      </c>
      <c r="L164" s="35">
        <v>0</v>
      </c>
      <c r="M164" s="35">
        <v>0</v>
      </c>
      <c r="N164" s="35">
        <v>4917.8415869828777</v>
      </c>
      <c r="O164" s="38">
        <f t="shared" si="18"/>
        <v>41645.523542351402</v>
      </c>
      <c r="P164" s="33">
        <v>-2.1100277081131935E-10</v>
      </c>
      <c r="Q164" s="33"/>
    </row>
    <row r="165" spans="1:17" x14ac:dyDescent="0.3">
      <c r="A165" s="9" t="s">
        <v>332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65384.701543619653</v>
      </c>
      <c r="L165" s="35">
        <v>0</v>
      </c>
      <c r="M165" s="35">
        <v>0</v>
      </c>
      <c r="N165" s="35">
        <v>20760.688538855993</v>
      </c>
      <c r="O165" s="38">
        <f t="shared" si="18"/>
        <v>86145.390082475642</v>
      </c>
      <c r="P165" s="33">
        <v>-2.3283064365386963E-10</v>
      </c>
      <c r="Q165" s="33"/>
    </row>
    <row r="166" spans="1:17" x14ac:dyDescent="0.3">
      <c r="A166" s="9" t="s">
        <v>333</v>
      </c>
      <c r="B166" s="18" t="s">
        <v>220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0</v>
      </c>
      <c r="N166" s="35">
        <v>77210.915511300598</v>
      </c>
      <c r="O166" s="38">
        <f t="shared" si="18"/>
        <v>77210.915511300598</v>
      </c>
      <c r="P166" s="33">
        <v>0</v>
      </c>
      <c r="Q166" s="33"/>
    </row>
    <row r="167" spans="1:17" x14ac:dyDescent="0.3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5"/>
      <c r="O167" s="38"/>
      <c r="P167" s="33">
        <v>0</v>
      </c>
      <c r="Q167" s="33"/>
    </row>
    <row r="168" spans="1:17" x14ac:dyDescent="0.3">
      <c r="A168" s="19"/>
      <c r="B168" s="12" t="s">
        <v>245</v>
      </c>
      <c r="C168" s="45">
        <f>SUM(C157:C167)</f>
        <v>0</v>
      </c>
      <c r="D168" s="45">
        <f t="shared" ref="D168:O168" si="19">SUM(D157:D167)</f>
        <v>0</v>
      </c>
      <c r="E168" s="45">
        <f t="shared" si="19"/>
        <v>0</v>
      </c>
      <c r="F168" s="45">
        <f t="shared" ref="F168" si="20">SUM(F157:F167)</f>
        <v>0</v>
      </c>
      <c r="G168" s="45">
        <f t="shared" si="19"/>
        <v>0</v>
      </c>
      <c r="H168" s="45">
        <f t="shared" ref="H168:J168" si="21">SUM(H157:H167)</f>
        <v>0</v>
      </c>
      <c r="I168" s="45">
        <f t="shared" si="21"/>
        <v>0</v>
      </c>
      <c r="J168" s="45">
        <f t="shared" si="21"/>
        <v>0</v>
      </c>
      <c r="K168" s="45">
        <f t="shared" si="19"/>
        <v>190576.59408067606</v>
      </c>
      <c r="L168" s="45">
        <f t="shared" si="19"/>
        <v>0</v>
      </c>
      <c r="M168" s="45">
        <f t="shared" si="19"/>
        <v>0</v>
      </c>
      <c r="N168" s="45">
        <f t="shared" si="19"/>
        <v>104538.89048578842</v>
      </c>
      <c r="O168" s="45">
        <f t="shared" si="19"/>
        <v>295115.4845664645</v>
      </c>
      <c r="P168" s="33">
        <v>0</v>
      </c>
      <c r="Q168" s="33"/>
    </row>
    <row r="169" spans="1:17" x14ac:dyDescent="0.3">
      <c r="A169" s="19" t="s">
        <v>341</v>
      </c>
      <c r="B169" s="20" t="s">
        <v>342</v>
      </c>
      <c r="C169" s="45">
        <f>+C155+C168+C145</f>
        <v>10860044.21710825</v>
      </c>
      <c r="D169" s="45">
        <f t="shared" ref="D169:M169" si="22">+D155+D168+D145</f>
        <v>797426.11448576278</v>
      </c>
      <c r="E169" s="45">
        <f t="shared" si="22"/>
        <v>5832709.9949693205</v>
      </c>
      <c r="F169" s="45">
        <f t="shared" ref="F169" si="23">+F155+F168+F145</f>
        <v>4318989.0016037412</v>
      </c>
      <c r="G169" s="45">
        <f t="shared" si="22"/>
        <v>1169176.2029119094</v>
      </c>
      <c r="H169" s="45">
        <f t="shared" ref="H169:J169" si="24">+H155+H168+H145</f>
        <v>431551.98814530909</v>
      </c>
      <c r="I169" s="45">
        <f t="shared" si="24"/>
        <v>266434.86006160785</v>
      </c>
      <c r="J169" s="45">
        <f t="shared" si="24"/>
        <v>471189.3547049925</v>
      </c>
      <c r="K169" s="45">
        <f t="shared" si="22"/>
        <v>191937.76825980606</v>
      </c>
      <c r="L169" s="45">
        <f t="shared" si="22"/>
        <v>2608017.9544541249</v>
      </c>
      <c r="M169" s="45">
        <f t="shared" si="22"/>
        <v>3226029.568504164</v>
      </c>
      <c r="N169" s="45">
        <f>+N155+N168+N145</f>
        <v>104538.89048578842</v>
      </c>
      <c r="O169" s="45">
        <f>+O155+O168+O145</f>
        <v>18159744.601724043</v>
      </c>
      <c r="P169" s="33">
        <v>0</v>
      </c>
      <c r="Q169" s="33"/>
    </row>
    <row r="170" spans="1:17" x14ac:dyDescent="0.3">
      <c r="A170" t="s">
        <v>276</v>
      </c>
      <c r="O170" s="27"/>
    </row>
    <row r="171" spans="1:17" x14ac:dyDescent="0.3">
      <c r="A171" s="28"/>
      <c r="L171" s="27"/>
      <c r="M171" s="27"/>
      <c r="N171" s="27"/>
      <c r="O171" s="27"/>
    </row>
    <row r="172" spans="1:17" x14ac:dyDescent="0.3">
      <c r="C172" s="27"/>
      <c r="D172" s="27"/>
      <c r="E172" s="27"/>
      <c r="F172" s="27"/>
      <c r="G172" s="27"/>
      <c r="H172" s="27"/>
      <c r="I172" s="27"/>
      <c r="J172" s="27"/>
      <c r="K172" s="27"/>
      <c r="M172" s="27"/>
      <c r="N172" s="27"/>
      <c r="O172" s="27"/>
    </row>
    <row r="173" spans="1:17" x14ac:dyDescent="0.3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</row>
    <row r="174" spans="1:17" x14ac:dyDescent="0.3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</row>
    <row r="175" spans="1:17" x14ac:dyDescent="0.3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7" x14ac:dyDescent="0.3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</row>
    <row r="177" spans="3:15" x14ac:dyDescent="0.3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</sheetData>
  <mergeCells count="6">
    <mergeCell ref="B2:O2"/>
    <mergeCell ref="B3:O3"/>
    <mergeCell ref="B4:O4"/>
    <mergeCell ref="B5:O5"/>
    <mergeCell ref="L9:M9"/>
    <mergeCell ref="L8:M8"/>
  </mergeCells>
  <conditionalFormatting sqref="E157:E167">
    <cfRule type="cellIs" dxfId="13" priority="7" stopIfTrue="1" operator="lessThan">
      <formula>0</formula>
    </cfRule>
  </conditionalFormatting>
  <conditionalFormatting sqref="E147:E154">
    <cfRule type="cellIs" dxfId="12" priority="8" stopIfTrue="1" operator="lessThan">
      <formula>0</formula>
    </cfRule>
  </conditionalFormatting>
  <conditionalFormatting sqref="F157:F167">
    <cfRule type="cellIs" dxfId="11" priority="5" stopIfTrue="1" operator="lessThan">
      <formula>0</formula>
    </cfRule>
  </conditionalFormatting>
  <conditionalFormatting sqref="F147:F154">
    <cfRule type="cellIs" dxfId="10" priority="6" stopIfTrue="1" operator="lessThan">
      <formula>0</formula>
    </cfRule>
  </conditionalFormatting>
  <conditionalFormatting sqref="I157:I167">
    <cfRule type="cellIs" dxfId="9" priority="3" stopIfTrue="1" operator="lessThan">
      <formula>0</formula>
    </cfRule>
  </conditionalFormatting>
  <conditionalFormatting sqref="I147:I154">
    <cfRule type="cellIs" dxfId="8" priority="4" stopIfTrue="1" operator="lessThan">
      <formula>0</formula>
    </cfRule>
  </conditionalFormatting>
  <conditionalFormatting sqref="J157:J167">
    <cfRule type="cellIs" dxfId="7" priority="1" stopIfTrue="1" operator="lessThan">
      <formula>0</formula>
    </cfRule>
  </conditionalFormatting>
  <conditionalFormatting sqref="J147:J154">
    <cfRule type="cellIs" dxfId="6" priority="2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DDB492B116284EBC3E85EF8FE2B8D7" ma:contentTypeVersion="2" ma:contentTypeDescription="Crear nuevo documento." ma:contentTypeScope="" ma:versionID="df4cf1c5d812389ff1e7468ec280987f">
  <xsd:schema xmlns:xsd="http://www.w3.org/2001/XMLSchema" xmlns:xs="http://www.w3.org/2001/XMLSchema" xmlns:p="http://schemas.microsoft.com/office/2006/metadata/properties" xmlns:ns2="8a0a4788-06ca-437b-bfc6-ffe2f4a28eed" xmlns:ns3="4647a3be-3f89-4924-8971-f9f2ff1185f6" targetNamespace="http://schemas.microsoft.com/office/2006/metadata/properties" ma:root="true" ma:fieldsID="c3aa1758753860e784d980d22aa34b37" ns2:_="" ns3:_="">
    <xsd:import namespace="8a0a4788-06ca-437b-bfc6-ffe2f4a28eed"/>
    <xsd:import namespace="4647a3be-3f89-4924-8971-f9f2ff118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Clasif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7a3be-3f89-4924-8971-f9f2ff1185f6" elementFormDefault="qualified">
    <xsd:import namespace="http://schemas.microsoft.com/office/2006/documentManagement/types"/>
    <xsd:import namespace="http://schemas.microsoft.com/office/infopath/2007/PartnerControls"/>
    <xsd:element name="Clasificacion" ma:index="9" nillable="true" ma:displayName="Clasificacion" ma:format="Dropdown" ma:internalName="Clasificacion">
      <xsd:simpleType>
        <xsd:restriction base="dms:Choice">
          <xsd:enumeration value="Datos de cuentas nacionales"/>
          <xsd:enumeration value="Presentación de resultados y estudi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on xmlns="4647a3be-3f89-4924-8971-f9f2ff1185f6">Datos de cuentas nacionales</Clasificacion>
  </documentManagement>
</p:properties>
</file>

<file path=customXml/itemProps1.xml><?xml version="1.0" encoding="utf-8"?>
<ds:datastoreItem xmlns:ds="http://schemas.openxmlformats.org/officeDocument/2006/customXml" ds:itemID="{8C80AC75-896D-48C6-BCA1-9A8F3B55D7B8}"/>
</file>

<file path=customXml/itemProps2.xml><?xml version="1.0" encoding="utf-8"?>
<ds:datastoreItem xmlns:ds="http://schemas.openxmlformats.org/officeDocument/2006/customXml" ds:itemID="{2E619EBB-F74A-4FEB-89A0-5582491A2F9C}"/>
</file>

<file path=customXml/itemProps3.xml><?xml version="1.0" encoding="utf-8"?>
<ds:datastoreItem xmlns:ds="http://schemas.openxmlformats.org/officeDocument/2006/customXml" ds:itemID="{0FED9139-2619-4AA3-BF88-3A9BB16715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PRODUCCIÓN</vt:lpstr>
      <vt:lpstr>CONSUMO INTERMEDIO</vt:lpstr>
      <vt:lpstr>VALOR AGREGADO</vt:lpstr>
      <vt:lpstr>REMUNERACIONES</vt:lpstr>
      <vt:lpstr>SUELDOS Y SALARIOS</vt:lpstr>
      <vt:lpstr>CONT. SOCIALES EFECTIVAS</vt:lpstr>
      <vt:lpstr>CONT. SOCIALES IMPUTADAS</vt:lpstr>
      <vt:lpstr>OTROS IMPUESTOS</vt:lpstr>
      <vt:lpstr>EXCEDENTE- INGRESO MIXTO BRUTO</vt:lpstr>
      <vt:lpstr>FORMACIÓN BRUTA CAPITAL</vt:lpstr>
      <vt:lpstr>VARIACIÓN EXISTENCIAS</vt:lpstr>
      <vt:lpstr>OBJETOS VALIOSOS</vt:lpstr>
      <vt:lpstr>RESUMEN SI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Clasificación cruzada de industrias y sectores institucionales 2021</dc:title>
  <dc:creator>PIERCE PORRAS ALLISON</dc:creator>
  <cp:lastModifiedBy>PIERCE PORRAS ALLISON</cp:lastModifiedBy>
  <dcterms:created xsi:type="dcterms:W3CDTF">2016-01-26T13:56:37Z</dcterms:created>
  <dcterms:modified xsi:type="dcterms:W3CDTF">2023-11-01T19:42:53Z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2023-08-16T19:21:35Z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7edb4990-7d90-4ade-85d9-00000ae5dc06</vt:lpwstr>
  </property>
  <property fmtid="{D5CDD505-2E9C-101B-9397-08002B2CF9AE}" pid="8" name="MSIP_Label_b8b4be34-365a-4a68-b9fb-75c1b6874315_ContentBits">
    <vt:lpwstr>2</vt:lpwstr>
  </property>
  <property fmtid="{D5CDD505-2E9C-101B-9397-08002B2CF9AE}" pid="9" name="ContentTypeId">
    <vt:lpwstr>0x01010044DDB492B116284EBC3E85EF8FE2B8D7</vt:lpwstr>
  </property>
</Properties>
</file>