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0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Y:\CAB\Publicaciones SCN2008\Archivos para publicación en valores\"/>
    </mc:Choice>
  </mc:AlternateContent>
  <xr:revisionPtr revIDLastSave="0" documentId="13_ncr:1_{18069428-C864-4A97-A207-9B052F370926}" xr6:coauthVersionLast="47" xr6:coauthVersionMax="47" xr10:uidLastSave="{00000000-0000-0000-0000-000000000000}"/>
  <bookViews>
    <workbookView xWindow="-108" yWindow="-108" windowWidth="23256" windowHeight="12576" tabRatio="839" xr2:uid="{00000000-000D-0000-FFFF-FFFF00000000}"/>
  </bookViews>
  <sheets>
    <sheet name="PRODUCCIÓN" sheetId="1" r:id="rId1"/>
    <sheet name="CONSUMO INTERMEDIO" sheetId="24" r:id="rId2"/>
    <sheet name="VALOR AGREGADO" sheetId="25" r:id="rId3"/>
    <sheet name="REMUNERACIONES" sheetId="26" r:id="rId4"/>
    <sheet name="SUELDOS Y SALARIOS" sheetId="27" r:id="rId5"/>
    <sheet name="CONT. SOCIALES EFECTIVAS" sheetId="28" r:id="rId6"/>
    <sheet name="CONT. SOCIALES IMPUTADAS" sheetId="29" r:id="rId7"/>
    <sheet name="OTROS IMPUESTOS" sheetId="30" r:id="rId8"/>
    <sheet name="EXCEDENTE- INGRESO MIXTO BRUTO" sheetId="31" r:id="rId9"/>
    <sheet name="FORMACIÓN BRUTA CAPITAL" sheetId="35" r:id="rId10"/>
    <sheet name="VARIACIÓN EXISTENCIAS" sheetId="17" r:id="rId11"/>
    <sheet name="OBJETOS VALIOSOS" sheetId="18" r:id="rId12"/>
    <sheet name="RESUMEN SI" sheetId="34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2" i="24" l="1"/>
  <c r="N26" i="27" l="1"/>
  <c r="N84" i="30"/>
  <c r="N83" i="30"/>
  <c r="N82" i="30"/>
  <c r="N73" i="30"/>
  <c r="N72" i="30"/>
  <c r="N71" i="30"/>
  <c r="N70" i="30"/>
  <c r="N66" i="30"/>
  <c r="N65" i="30"/>
  <c r="N64" i="30"/>
  <c r="N63" i="30"/>
  <c r="N62" i="30"/>
  <c r="N61" i="30"/>
  <c r="N59" i="30"/>
  <c r="N67" i="30"/>
  <c r="N56" i="30"/>
  <c r="N55" i="30"/>
  <c r="N54" i="30"/>
  <c r="N53" i="30"/>
  <c r="N49" i="30"/>
  <c r="N52" i="30"/>
  <c r="N51" i="30"/>
  <c r="N50" i="30"/>
  <c r="N57" i="30"/>
  <c r="N48" i="30"/>
  <c r="N47" i="30"/>
  <c r="N46" i="30"/>
  <c r="N45" i="30"/>
  <c r="N42" i="30"/>
  <c r="N41" i="30"/>
  <c r="N40" i="30"/>
  <c r="N39" i="30"/>
  <c r="N38" i="30"/>
  <c r="N37" i="30"/>
  <c r="N36" i="30"/>
  <c r="N35" i="30"/>
  <c r="N80" i="29"/>
  <c r="N79" i="29"/>
  <c r="N78" i="29"/>
  <c r="N81" i="29"/>
  <c r="N72" i="29"/>
  <c r="N71" i="29"/>
  <c r="N70" i="29"/>
  <c r="N66" i="29"/>
  <c r="N64" i="29"/>
  <c r="N63" i="29"/>
  <c r="N62" i="29"/>
  <c r="N61" i="29"/>
  <c r="N67" i="29"/>
  <c r="N56" i="29"/>
  <c r="N54" i="29"/>
  <c r="N52" i="29"/>
  <c r="N51" i="29"/>
  <c r="N49" i="29"/>
  <c r="N57" i="29"/>
  <c r="N47" i="29"/>
  <c r="N42" i="29"/>
  <c r="N41" i="29"/>
  <c r="N40" i="29"/>
  <c r="N39" i="29"/>
  <c r="N38" i="29"/>
  <c r="N37" i="29"/>
  <c r="N48" i="27"/>
  <c r="N47" i="27"/>
  <c r="N46" i="27"/>
  <c r="N45" i="27"/>
  <c r="N42" i="27"/>
  <c r="N41" i="27"/>
  <c r="N40" i="27"/>
  <c r="N39" i="27"/>
  <c r="N38" i="27"/>
  <c r="N37" i="27"/>
  <c r="N36" i="27"/>
  <c r="N35" i="27"/>
  <c r="N34" i="27"/>
  <c r="N33" i="27"/>
  <c r="N32" i="27"/>
  <c r="N31" i="27"/>
  <c r="N30" i="27"/>
  <c r="N29" i="27"/>
  <c r="N27" i="27"/>
  <c r="N25" i="27"/>
  <c r="N24" i="27"/>
  <c r="N22" i="27"/>
  <c r="N21" i="27"/>
  <c r="N19" i="27"/>
  <c r="N17" i="27"/>
  <c r="N16" i="27"/>
  <c r="N15" i="27"/>
  <c r="N14" i="27"/>
  <c r="N13" i="27"/>
  <c r="N12" i="27"/>
  <c r="N80" i="26"/>
  <c r="N79" i="26"/>
  <c r="N78" i="26"/>
  <c r="N81" i="26"/>
  <c r="N72" i="26"/>
  <c r="N71" i="26"/>
  <c r="N70" i="26"/>
  <c r="N66" i="26"/>
  <c r="N65" i="26"/>
  <c r="N64" i="26"/>
  <c r="N67" i="26"/>
  <c r="N56" i="26"/>
  <c r="N55" i="26"/>
  <c r="N54" i="26"/>
  <c r="N51" i="26"/>
  <c r="N48" i="26"/>
  <c r="N47" i="26"/>
  <c r="N46" i="26"/>
  <c r="N49" i="26"/>
  <c r="N42" i="26"/>
  <c r="N41" i="26"/>
  <c r="N40" i="26"/>
  <c r="N43" i="26"/>
  <c r="N80" i="25"/>
  <c r="N79" i="25"/>
  <c r="N81" i="25"/>
  <c r="N72" i="25"/>
  <c r="N71" i="25"/>
  <c r="N66" i="25"/>
  <c r="N65" i="25"/>
  <c r="N67" i="25"/>
  <c r="N56" i="25"/>
  <c r="N55" i="25"/>
  <c r="N57" i="25"/>
  <c r="N52" i="25"/>
  <c r="N51" i="25"/>
  <c r="N49" i="25"/>
  <c r="N42" i="25"/>
  <c r="N43" i="25"/>
  <c r="N81" i="24"/>
  <c r="N76" i="29" l="1"/>
  <c r="N48" i="29"/>
  <c r="N20" i="27"/>
  <c r="N28" i="27"/>
  <c r="N55" i="29"/>
  <c r="N65" i="29"/>
  <c r="N60" i="30"/>
  <c r="N69" i="30"/>
  <c r="N57" i="26"/>
  <c r="N23" i="27"/>
  <c r="N36" i="29"/>
  <c r="N46" i="29"/>
  <c r="N50" i="29"/>
  <c r="N60" i="29"/>
  <c r="N69" i="29"/>
  <c r="N77" i="29"/>
  <c r="N18" i="27"/>
  <c r="N74" i="29"/>
  <c r="N52" i="26"/>
  <c r="N43" i="30"/>
  <c r="N43" i="29"/>
  <c r="I145" i="24" l="1"/>
  <c r="K145" i="24" l="1"/>
  <c r="M145" i="24"/>
  <c r="H145" i="24"/>
  <c r="L145" i="24"/>
  <c r="J145" i="24"/>
  <c r="F145" i="24"/>
  <c r="G145" i="24" l="1"/>
  <c r="D145" i="24"/>
  <c r="E145" i="24"/>
  <c r="O37" i="31"/>
  <c r="O19" i="31" l="1"/>
  <c r="O25" i="31"/>
  <c r="O31" i="31"/>
  <c r="O13" i="31"/>
  <c r="O15" i="31"/>
  <c r="O27" i="31"/>
  <c r="O39" i="31"/>
  <c r="O29" i="31"/>
  <c r="O41" i="31"/>
  <c r="O18" i="31"/>
  <c r="O30" i="31"/>
  <c r="O42" i="31"/>
  <c r="O20" i="31"/>
  <c r="O32" i="31"/>
  <c r="O16" i="31"/>
  <c r="O21" i="31"/>
  <c r="O33" i="31"/>
  <c r="O22" i="31"/>
  <c r="O34" i="31"/>
  <c r="O35" i="31"/>
  <c r="O36" i="31"/>
  <c r="O40" i="31"/>
  <c r="O23" i="31"/>
  <c r="O12" i="31"/>
  <c r="O24" i="31"/>
  <c r="O14" i="31"/>
  <c r="O26" i="31"/>
  <c r="O38" i="31"/>
  <c r="O28" i="31"/>
  <c r="O17" i="31"/>
  <c r="O98" i="31"/>
  <c r="O110" i="31"/>
  <c r="O151" i="31"/>
  <c r="O153" i="31"/>
  <c r="O99" i="31"/>
  <c r="O100" i="31"/>
  <c r="O101" i="31"/>
  <c r="O102" i="31"/>
  <c r="O103" i="31"/>
  <c r="O104" i="31"/>
  <c r="O105" i="31"/>
  <c r="O106" i="31"/>
  <c r="O107" i="31"/>
  <c r="O108" i="31"/>
  <c r="O109" i="31"/>
  <c r="O111" i="31"/>
  <c r="O112" i="31"/>
  <c r="O113" i="31"/>
  <c r="O114" i="31"/>
  <c r="O115" i="31"/>
  <c r="O116" i="31"/>
  <c r="O117" i="31"/>
  <c r="O118" i="31"/>
  <c r="O119" i="31"/>
  <c r="O120" i="31"/>
  <c r="O121" i="31"/>
  <c r="O122" i="31"/>
  <c r="O123" i="31"/>
  <c r="O124" i="31"/>
  <c r="O125" i="31"/>
  <c r="O126" i="31"/>
  <c r="O127" i="31"/>
  <c r="O128" i="31"/>
  <c r="O129" i="31"/>
  <c r="O130" i="31"/>
  <c r="O131" i="31"/>
  <c r="O132" i="31"/>
  <c r="O133" i="31"/>
  <c r="O134" i="31"/>
  <c r="O135" i="31"/>
  <c r="O136" i="31"/>
  <c r="O137" i="31"/>
  <c r="O139" i="31"/>
  <c r="O140" i="31"/>
  <c r="O141" i="31"/>
  <c r="O142" i="31"/>
  <c r="O143" i="31"/>
  <c r="O83" i="31"/>
  <c r="O84" i="31"/>
  <c r="O85" i="31"/>
  <c r="O86" i="31"/>
  <c r="O90" i="31"/>
  <c r="O91" i="31"/>
  <c r="O92" i="31"/>
  <c r="O93" i="31"/>
  <c r="O95" i="31"/>
  <c r="O96" i="31"/>
  <c r="O79" i="31"/>
  <c r="O78" i="31"/>
  <c r="O77" i="31"/>
  <c r="O76" i="31"/>
  <c r="O75" i="31"/>
  <c r="O74" i="31"/>
  <c r="O73" i="31"/>
  <c r="O68" i="31"/>
  <c r="O69" i="31"/>
  <c r="O70" i="31"/>
  <c r="O71" i="31"/>
  <c r="O62" i="31"/>
  <c r="O63" i="31"/>
  <c r="O64" i="31"/>
  <c r="O65" i="31"/>
  <c r="O58" i="31"/>
  <c r="O59" i="31"/>
  <c r="O60" i="31"/>
  <c r="O61" i="31"/>
  <c r="O43" i="31" l="1"/>
  <c r="N73" i="28" l="1"/>
  <c r="N52" i="27"/>
  <c r="O53" i="31"/>
  <c r="O54" i="31"/>
  <c r="O55" i="31"/>
  <c r="O56" i="31"/>
  <c r="O66" i="31"/>
  <c r="O72" i="31"/>
  <c r="O67" i="31"/>
  <c r="O80" i="31"/>
  <c r="O81" i="31"/>
  <c r="N90" i="28"/>
  <c r="O97" i="31"/>
  <c r="O44" i="31"/>
  <c r="O45" i="31"/>
  <c r="O46" i="31"/>
  <c r="O47" i="31"/>
  <c r="O48" i="31"/>
  <c r="O50" i="31"/>
  <c r="O51" i="31"/>
  <c r="O52" i="31"/>
  <c r="O49" i="31"/>
  <c r="N54" i="27"/>
  <c r="N68" i="27"/>
  <c r="N80" i="27"/>
  <c r="N98" i="27"/>
  <c r="N114" i="27"/>
  <c r="N127" i="27"/>
  <c r="N143" i="27"/>
  <c r="N18" i="28"/>
  <c r="N30" i="28"/>
  <c r="N43" i="28"/>
  <c r="N45" i="28"/>
  <c r="N50" i="28"/>
  <c r="N79" i="27"/>
  <c r="N113" i="27"/>
  <c r="N126" i="27"/>
  <c r="N142" i="27"/>
  <c r="N29" i="28"/>
  <c r="N100" i="28"/>
  <c r="N116" i="28"/>
  <c r="N129" i="28"/>
  <c r="N151" i="28"/>
  <c r="N41" i="28"/>
  <c r="N70" i="28"/>
  <c r="N105" i="27"/>
  <c r="N119" i="27"/>
  <c r="N134" i="27"/>
  <c r="N158" i="27"/>
  <c r="N23" i="28"/>
  <c r="N46" i="28"/>
  <c r="N97" i="28"/>
  <c r="N108" i="28"/>
  <c r="N121" i="28"/>
  <c r="N137" i="28"/>
  <c r="N60" i="27"/>
  <c r="N59" i="27"/>
  <c r="N72" i="27"/>
  <c r="N104" i="27"/>
  <c r="N118" i="27"/>
  <c r="N132" i="27"/>
  <c r="N71" i="27"/>
  <c r="N83" i="27"/>
  <c r="N101" i="27"/>
  <c r="N117" i="27"/>
  <c r="N130" i="27"/>
  <c r="N153" i="27"/>
  <c r="N21" i="28"/>
  <c r="N33" i="28"/>
  <c r="N48" i="28"/>
  <c r="N51" i="28"/>
  <c r="N77" i="28"/>
  <c r="N93" i="28"/>
  <c r="N112" i="28"/>
  <c r="N124" i="28"/>
  <c r="N141" i="28"/>
  <c r="N56" i="27"/>
  <c r="N47" i="28"/>
  <c r="N92" i="28"/>
  <c r="N110" i="28"/>
  <c r="N123" i="28"/>
  <c r="N140" i="28"/>
  <c r="N85" i="27"/>
  <c r="N70" i="27"/>
  <c r="N100" i="27"/>
  <c r="N116" i="27"/>
  <c r="N129" i="27"/>
  <c r="N151" i="27"/>
  <c r="N20" i="28"/>
  <c r="N55" i="27"/>
  <c r="N69" i="27"/>
  <c r="N99" i="27"/>
  <c r="N115" i="27"/>
  <c r="N128" i="27"/>
  <c r="N147" i="27"/>
  <c r="N17" i="28"/>
  <c r="N19" i="28"/>
  <c r="N31" i="28"/>
  <c r="N91" i="28"/>
  <c r="N109" i="28"/>
  <c r="N122" i="28"/>
  <c r="N139" i="28"/>
  <c r="N85" i="28"/>
  <c r="N106" i="28"/>
  <c r="N120" i="28"/>
  <c r="N135" i="28"/>
  <c r="N96" i="27"/>
  <c r="N124" i="27"/>
  <c r="N28" i="28"/>
  <c r="N84" i="28"/>
  <c r="N105" i="28"/>
  <c r="N119" i="28"/>
  <c r="N134" i="28"/>
  <c r="N158" i="28"/>
  <c r="N66" i="27"/>
  <c r="N78" i="27"/>
  <c r="N112" i="27"/>
  <c r="N141" i="27"/>
  <c r="N16" i="28"/>
  <c r="N32" i="28"/>
  <c r="N65" i="27"/>
  <c r="N73" i="27"/>
  <c r="N77" i="27"/>
  <c r="N93" i="27"/>
  <c r="N110" i="27"/>
  <c r="N123" i="27"/>
  <c r="N140" i="27"/>
  <c r="N15" i="28"/>
  <c r="N27" i="28"/>
  <c r="N39" i="28"/>
  <c r="N53" i="28"/>
  <c r="N81" i="28"/>
  <c r="N83" i="28"/>
  <c r="N104" i="28"/>
  <c r="N118" i="28"/>
  <c r="N132" i="28"/>
  <c r="N63" i="27"/>
  <c r="N109" i="27"/>
  <c r="N122" i="27"/>
  <c r="N139" i="27"/>
  <c r="N14" i="28"/>
  <c r="N22" i="28"/>
  <c r="N26" i="28"/>
  <c r="N34" i="28"/>
  <c r="N38" i="28"/>
  <c r="N101" i="28"/>
  <c r="N117" i="28"/>
  <c r="N130" i="28"/>
  <c r="N153" i="28"/>
  <c r="N62" i="27"/>
  <c r="N75" i="27"/>
  <c r="N121" i="27"/>
  <c r="N13" i="28"/>
  <c r="N42" i="28"/>
  <c r="O158" i="31"/>
  <c r="O147" i="31"/>
  <c r="N76" i="27"/>
  <c r="N92" i="27"/>
  <c r="N91" i="27"/>
  <c r="N108" i="27"/>
  <c r="N137" i="27"/>
  <c r="N25" i="28"/>
  <c r="N37" i="28"/>
  <c r="N61" i="27"/>
  <c r="N74" i="27"/>
  <c r="N90" i="27"/>
  <c r="N106" i="27"/>
  <c r="N120" i="27"/>
  <c r="N135" i="27"/>
  <c r="N12" i="28"/>
  <c r="N24" i="28"/>
  <c r="N36" i="28"/>
  <c r="N67" i="28"/>
  <c r="N99" i="28"/>
  <c r="N115" i="28"/>
  <c r="N128" i="28"/>
  <c r="N147" i="28"/>
  <c r="N35" i="28"/>
  <c r="N49" i="28"/>
  <c r="N98" i="28"/>
  <c r="N114" i="28"/>
  <c r="N127" i="28"/>
  <c r="N143" i="28"/>
  <c r="N84" i="27"/>
  <c r="N96" i="28"/>
  <c r="N113" i="28"/>
  <c r="N126" i="28"/>
  <c r="N142" i="28"/>
  <c r="N56" i="28"/>
  <c r="N69" i="28"/>
  <c r="N82" i="28"/>
  <c r="N55" i="28"/>
  <c r="N68" i="28"/>
  <c r="N80" i="28"/>
  <c r="N54" i="28"/>
  <c r="N66" i="28"/>
  <c r="N79" i="28"/>
  <c r="N52" i="28"/>
  <c r="N65" i="28"/>
  <c r="N78" i="28"/>
  <c r="N63" i="28"/>
  <c r="N76" i="28"/>
  <c r="N62" i="28"/>
  <c r="N75" i="28"/>
  <c r="N61" i="28"/>
  <c r="N74" i="28"/>
  <c r="N60" i="28"/>
  <c r="N59" i="28"/>
  <c r="N72" i="28"/>
  <c r="N71" i="28"/>
  <c r="N58" i="28"/>
  <c r="N97" i="27"/>
  <c r="N58" i="27"/>
  <c r="N53" i="27"/>
  <c r="N49" i="27"/>
  <c r="N158" i="1" l="1"/>
  <c r="N153" i="1"/>
  <c r="N151" i="1"/>
  <c r="N147" i="1"/>
  <c r="N40" i="28" l="1"/>
  <c r="I17" i="17" l="1"/>
  <c r="J17" i="17"/>
  <c r="H17" i="17"/>
  <c r="F17" i="17"/>
  <c r="N56" i="1"/>
  <c r="N55" i="1"/>
  <c r="N54" i="1"/>
  <c r="N53" i="1"/>
  <c r="N52" i="1"/>
  <c r="N51" i="1"/>
  <c r="N48" i="1"/>
  <c r="N47" i="1"/>
  <c r="N46" i="1"/>
  <c r="N45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43" i="24" l="1"/>
  <c r="N151" i="25"/>
  <c r="N153" i="24"/>
  <c r="N147" i="24"/>
  <c r="N143" i="25"/>
  <c r="N147" i="25"/>
  <c r="N142" i="25"/>
  <c r="N151" i="24"/>
  <c r="N158" i="24"/>
  <c r="N158" i="25"/>
  <c r="N158" i="26"/>
  <c r="N153" i="25"/>
  <c r="N143" i="26"/>
  <c r="N139" i="30"/>
  <c r="N141" i="29"/>
  <c r="N142" i="29"/>
  <c r="N141" i="26"/>
  <c r="N158" i="29"/>
  <c r="N158" i="30"/>
  <c r="N143" i="29"/>
  <c r="N137" i="30"/>
  <c r="N153" i="26"/>
  <c r="N137" i="29"/>
  <c r="N140" i="30"/>
  <c r="N140" i="26"/>
  <c r="N141" i="30"/>
  <c r="N139" i="29"/>
  <c r="N142" i="30"/>
  <c r="N142" i="26"/>
  <c r="N140" i="29"/>
  <c r="N143" i="30"/>
  <c r="N153" i="30"/>
  <c r="N151" i="30"/>
  <c r="N147" i="30"/>
  <c r="N153" i="29"/>
  <c r="N151" i="29"/>
  <c r="N147" i="29"/>
  <c r="N151" i="26"/>
  <c r="N147" i="26"/>
  <c r="N143" i="1" l="1"/>
  <c r="N142" i="1"/>
  <c r="N141" i="1"/>
  <c r="N140" i="1"/>
  <c r="N139" i="1"/>
  <c r="N137" i="1"/>
  <c r="N135" i="1"/>
  <c r="N134" i="1"/>
  <c r="N132" i="1"/>
  <c r="N130" i="1"/>
  <c r="N129" i="1"/>
  <c r="N128" i="1"/>
  <c r="N127" i="1"/>
  <c r="N126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0" i="1"/>
  <c r="N109" i="1"/>
  <c r="N108" i="1"/>
  <c r="N106" i="1"/>
  <c r="N105" i="1"/>
  <c r="N104" i="1"/>
  <c r="N101" i="1"/>
  <c r="N100" i="1"/>
  <c r="N99" i="1"/>
  <c r="N98" i="1"/>
  <c r="N97" i="1"/>
  <c r="N96" i="1"/>
  <c r="N93" i="1"/>
  <c r="N92" i="1"/>
  <c r="N91" i="1"/>
  <c r="N90" i="1"/>
  <c r="N85" i="1"/>
  <c r="N84" i="1"/>
  <c r="N83" i="1"/>
  <c r="N82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6" i="1"/>
  <c r="N65" i="1"/>
  <c r="N63" i="1"/>
  <c r="N62" i="1"/>
  <c r="N61" i="1"/>
  <c r="N60" i="1"/>
  <c r="N59" i="1"/>
  <c r="N58" i="1"/>
  <c r="N50" i="1"/>
  <c r="N49" i="1"/>
  <c r="N44" i="1"/>
  <c r="N43" i="1"/>
  <c r="O82" i="31" l="1"/>
  <c r="N81" i="1"/>
  <c r="N17" i="24"/>
  <c r="N54" i="24"/>
  <c r="N67" i="24"/>
  <c r="N82" i="25"/>
  <c r="N118" i="25"/>
  <c r="N47" i="24"/>
  <c r="N60" i="24"/>
  <c r="N66" i="24"/>
  <c r="N85" i="24"/>
  <c r="N91" i="24"/>
  <c r="N97" i="24"/>
  <c r="N109" i="24"/>
  <c r="N115" i="24"/>
  <c r="N121" i="24"/>
  <c r="N127" i="24"/>
  <c r="N139" i="24"/>
  <c r="N13" i="25"/>
  <c r="N19" i="25"/>
  <c r="N25" i="25"/>
  <c r="N31" i="25"/>
  <c r="N37" i="25"/>
  <c r="N50" i="25"/>
  <c r="N69" i="25"/>
  <c r="N75" i="25"/>
  <c r="N106" i="25"/>
  <c r="N130" i="25"/>
  <c r="N22" i="24"/>
  <c r="N53" i="24"/>
  <c r="N93" i="25"/>
  <c r="N105" i="25"/>
  <c r="N117" i="25"/>
  <c r="N123" i="25"/>
  <c r="N135" i="25"/>
  <c r="N141" i="25"/>
  <c r="N23" i="24"/>
  <c r="N100" i="25"/>
  <c r="N28" i="24"/>
  <c r="N72" i="24"/>
  <c r="N62" i="25"/>
  <c r="N99" i="25"/>
  <c r="N129" i="25"/>
  <c r="N29" i="24"/>
  <c r="N16" i="24"/>
  <c r="N34" i="24"/>
  <c r="N78" i="24"/>
  <c r="N73" i="24"/>
  <c r="N63" i="25"/>
  <c r="N112" i="25"/>
  <c r="N124" i="25"/>
  <c r="N34" i="25"/>
  <c r="N35" i="24"/>
  <c r="N41" i="24"/>
  <c r="N79" i="24"/>
  <c r="N44" i="25"/>
  <c r="N67" i="1"/>
  <c r="N57" i="24"/>
  <c r="N106" i="24"/>
  <c r="N118" i="24"/>
  <c r="N130" i="24"/>
  <c r="N142" i="24"/>
  <c r="N16" i="25"/>
  <c r="N13" i="24"/>
  <c r="N19" i="24"/>
  <c r="N31" i="24"/>
  <c r="N37" i="24"/>
  <c r="N69" i="24"/>
  <c r="N75" i="24"/>
  <c r="N84" i="25"/>
  <c r="N90" i="25"/>
  <c r="N96" i="25"/>
  <c r="N108" i="25"/>
  <c r="N114" i="25"/>
  <c r="N126" i="25"/>
  <c r="N62" i="24"/>
  <c r="N93" i="24"/>
  <c r="N99" i="24"/>
  <c r="N105" i="24"/>
  <c r="N117" i="24"/>
  <c r="N123" i="24"/>
  <c r="N129" i="24"/>
  <c r="N135" i="24"/>
  <c r="N141" i="24"/>
  <c r="N15" i="25"/>
  <c r="N21" i="25"/>
  <c r="N27" i="25"/>
  <c r="N33" i="25"/>
  <c r="N39" i="25"/>
  <c r="N77" i="25"/>
  <c r="N12" i="24"/>
  <c r="N30" i="24"/>
  <c r="N45" i="25"/>
  <c r="N63" i="24"/>
  <c r="N82" i="24"/>
  <c r="N100" i="24"/>
  <c r="N112" i="24"/>
  <c r="N18" i="24"/>
  <c r="N24" i="24"/>
  <c r="N36" i="24"/>
  <c r="N43" i="24"/>
  <c r="N49" i="24"/>
  <c r="N55" i="24"/>
  <c r="N68" i="24"/>
  <c r="N74" i="24"/>
  <c r="N80" i="24"/>
  <c r="N58" i="25"/>
  <c r="N83" i="25"/>
  <c r="N101" i="25"/>
  <c r="N113" i="25"/>
  <c r="N119" i="25"/>
  <c r="N137" i="25"/>
  <c r="N48" i="24"/>
  <c r="N61" i="24"/>
  <c r="N92" i="24"/>
  <c r="N98" i="24"/>
  <c r="N104" i="24"/>
  <c r="N110" i="24"/>
  <c r="N116" i="24"/>
  <c r="N122" i="24"/>
  <c r="N128" i="24"/>
  <c r="N134" i="24"/>
  <c r="N140" i="24"/>
  <c r="N14" i="25"/>
  <c r="N20" i="25"/>
  <c r="N26" i="25"/>
  <c r="N32" i="25"/>
  <c r="N38" i="25"/>
  <c r="N70" i="25"/>
  <c r="N76" i="25"/>
  <c r="N46" i="24"/>
  <c r="N59" i="24"/>
  <c r="N65" i="24"/>
  <c r="N84" i="24"/>
  <c r="N90" i="24"/>
  <c r="N96" i="24"/>
  <c r="N108" i="24"/>
  <c r="N114" i="24"/>
  <c r="N120" i="24"/>
  <c r="N126" i="24"/>
  <c r="N132" i="24"/>
  <c r="N12" i="25"/>
  <c r="N18" i="25"/>
  <c r="N24" i="25"/>
  <c r="N30" i="25"/>
  <c r="N36" i="25"/>
  <c r="N68" i="25"/>
  <c r="N74" i="25"/>
  <c r="N11" i="28"/>
  <c r="N33" i="24"/>
  <c r="N77" i="24"/>
  <c r="N61" i="25"/>
  <c r="N92" i="25"/>
  <c r="N98" i="25"/>
  <c r="N104" i="25"/>
  <c r="N110" i="25"/>
  <c r="N116" i="25"/>
  <c r="N122" i="25"/>
  <c r="N128" i="25"/>
  <c r="N134" i="25"/>
  <c r="N140" i="25"/>
  <c r="N52" i="24"/>
  <c r="N113" i="24"/>
  <c r="N17" i="25"/>
  <c r="N41" i="25"/>
  <c r="N54" i="25"/>
  <c r="N15" i="24"/>
  <c r="N21" i="24"/>
  <c r="N27" i="24"/>
  <c r="N39" i="24"/>
  <c r="N71" i="24"/>
  <c r="N45" i="24"/>
  <c r="N58" i="24"/>
  <c r="N83" i="24"/>
  <c r="N101" i="24"/>
  <c r="N119" i="24"/>
  <c r="N137" i="24"/>
  <c r="N23" i="25"/>
  <c r="N29" i="25"/>
  <c r="N35" i="25"/>
  <c r="N48" i="25"/>
  <c r="N73" i="25"/>
  <c r="N14" i="24"/>
  <c r="N20" i="24"/>
  <c r="N26" i="24"/>
  <c r="N32" i="24"/>
  <c r="N38" i="24"/>
  <c r="N51" i="24"/>
  <c r="N70" i="24"/>
  <c r="N76" i="24"/>
  <c r="N47" i="25"/>
  <c r="N60" i="25"/>
  <c r="N85" i="25"/>
  <c r="N91" i="25"/>
  <c r="N97" i="25"/>
  <c r="N109" i="25"/>
  <c r="N115" i="25"/>
  <c r="N121" i="25"/>
  <c r="N127" i="25"/>
  <c r="N139" i="25"/>
  <c r="N44" i="24"/>
  <c r="N124" i="24"/>
  <c r="N22" i="25"/>
  <c r="N28" i="25"/>
  <c r="N53" i="25"/>
  <c r="N78" i="25"/>
  <c r="N25" i="24"/>
  <c r="N50" i="24"/>
  <c r="N46" i="25"/>
  <c r="N59" i="25"/>
  <c r="N120" i="25"/>
  <c r="N132" i="25"/>
  <c r="N40" i="24"/>
  <c r="N40" i="25"/>
  <c r="N44" i="28"/>
  <c r="O11" i="31" l="1"/>
  <c r="N90" i="30" l="1"/>
  <c r="N99" i="29"/>
  <c r="N135" i="29"/>
  <c r="N118" i="29"/>
  <c r="N130" i="29"/>
  <c r="N22" i="29"/>
  <c r="N117" i="30"/>
  <c r="N130" i="30"/>
  <c r="N105" i="30"/>
  <c r="N16" i="30"/>
  <c r="N18" i="30"/>
  <c r="N28" i="30"/>
  <c r="N30" i="30"/>
  <c r="N110" i="30"/>
  <c r="N122" i="30"/>
  <c r="N77" i="30"/>
  <c r="N96" i="30"/>
  <c r="N100" i="30"/>
  <c r="N112" i="30"/>
  <c r="N119" i="30"/>
  <c r="N124" i="30"/>
  <c r="N106" i="29"/>
  <c r="N45" i="29"/>
  <c r="N16" i="29"/>
  <c r="N123" i="29"/>
  <c r="N85" i="29"/>
  <c r="N101" i="29"/>
  <c r="N108" i="29"/>
  <c r="N120" i="29"/>
  <c r="N132" i="29"/>
  <c r="N98" i="29"/>
  <c r="N121" i="29"/>
  <c r="N34" i="29"/>
  <c r="N19" i="29"/>
  <c r="N31" i="29"/>
  <c r="N83" i="29"/>
  <c r="N92" i="29"/>
  <c r="N100" i="29"/>
  <c r="N112" i="29"/>
  <c r="N115" i="29"/>
  <c r="N124" i="29"/>
  <c r="N127" i="29"/>
  <c r="N14" i="29"/>
  <c r="N29" i="29"/>
  <c r="N21" i="29"/>
  <c r="N33" i="29"/>
  <c r="N44" i="29"/>
  <c r="N53" i="29"/>
  <c r="N75" i="29"/>
  <c r="N110" i="29"/>
  <c r="N122" i="29"/>
  <c r="N134" i="29"/>
  <c r="N29" i="30"/>
  <c r="N74" i="30"/>
  <c r="N97" i="30"/>
  <c r="N106" i="30"/>
  <c r="N109" i="30"/>
  <c r="N118" i="30"/>
  <c r="N121" i="30"/>
  <c r="N11" i="29"/>
  <c r="N17" i="29"/>
  <c r="N23" i="29"/>
  <c r="N35" i="29"/>
  <c r="N58" i="29"/>
  <c r="N28" i="29"/>
  <c r="N82" i="29"/>
  <c r="N105" i="29"/>
  <c r="N117" i="29"/>
  <c r="N129" i="29"/>
  <c r="N12" i="30"/>
  <c r="N24" i="30"/>
  <c r="N78" i="30"/>
  <c r="N101" i="30"/>
  <c r="N113" i="30"/>
  <c r="N116" i="30"/>
  <c r="N128" i="30"/>
  <c r="N26" i="29"/>
  <c r="N123" i="30"/>
  <c r="N129" i="30"/>
  <c r="N135" i="30"/>
  <c r="N17" i="30"/>
  <c r="N81" i="30"/>
  <c r="N93" i="30"/>
  <c r="N13" i="29"/>
  <c r="N15" i="29"/>
  <c r="N18" i="29"/>
  <c r="N20" i="29"/>
  <c r="N25" i="29"/>
  <c r="N27" i="29"/>
  <c r="N32" i="29"/>
  <c r="N59" i="29"/>
  <c r="N73" i="29"/>
  <c r="N93" i="29"/>
  <c r="N96" i="29"/>
  <c r="N97" i="29"/>
  <c r="N104" i="29"/>
  <c r="N109" i="29"/>
  <c r="N116" i="29"/>
  <c r="N119" i="29"/>
  <c r="N14" i="30"/>
  <c r="N19" i="30"/>
  <c r="N26" i="30"/>
  <c r="N31" i="30"/>
  <c r="N58" i="30"/>
  <c r="N80" i="30"/>
  <c r="N85" i="30"/>
  <c r="N92" i="30"/>
  <c r="N108" i="30"/>
  <c r="N115" i="30"/>
  <c r="N120" i="30"/>
  <c r="N127" i="30"/>
  <c r="N132" i="30"/>
  <c r="N30" i="29"/>
  <c r="N21" i="30"/>
  <c r="N22" i="30"/>
  <c r="N27" i="30"/>
  <c r="N33" i="30"/>
  <c r="N34" i="30"/>
  <c r="N44" i="30"/>
  <c r="N75" i="30"/>
  <c r="N76" i="30"/>
  <c r="N98" i="30"/>
  <c r="N99" i="30"/>
  <c r="N104" i="30"/>
  <c r="N12" i="29"/>
  <c r="N24" i="29"/>
  <c r="N68" i="29"/>
  <c r="N84" i="29"/>
  <c r="N90" i="29"/>
  <c r="N91" i="29"/>
  <c r="N113" i="29"/>
  <c r="N114" i="29"/>
  <c r="N126" i="29"/>
  <c r="N128" i="29"/>
  <c r="N13" i="30"/>
  <c r="N25" i="30"/>
  <c r="N68" i="30"/>
  <c r="N79" i="30"/>
  <c r="N91" i="30"/>
  <c r="N114" i="30"/>
  <c r="N126" i="30"/>
  <c r="N134" i="30"/>
  <c r="N11" i="30"/>
  <c r="N20" i="30"/>
  <c r="N23" i="30"/>
  <c r="N32" i="30"/>
  <c r="N15" i="30"/>
  <c r="N50" i="27" l="1"/>
  <c r="N67" i="27"/>
  <c r="N11" i="27"/>
  <c r="N82" i="27"/>
  <c r="N43" i="27"/>
  <c r="N44" i="27"/>
  <c r="N51" i="27"/>
  <c r="N81" i="27"/>
  <c r="N75" i="26" l="1"/>
  <c r="N68" i="26" l="1"/>
  <c r="N91" i="26"/>
  <c r="N76" i="26"/>
  <c r="N109" i="26"/>
  <c r="N21" i="26"/>
  <c r="N126" i="26"/>
  <c r="N114" i="26"/>
  <c r="N98" i="26"/>
  <c r="N37" i="26"/>
  <c r="N25" i="26"/>
  <c r="N113" i="26"/>
  <c r="N101" i="26"/>
  <c r="N90" i="26"/>
  <c r="N13" i="26"/>
  <c r="N69" i="26"/>
  <c r="N29" i="26"/>
  <c r="N17" i="26"/>
  <c r="N36" i="26"/>
  <c r="N32" i="26"/>
  <c r="N20" i="26"/>
  <c r="N24" i="26"/>
  <c r="N12" i="26"/>
  <c r="N130" i="26"/>
  <c r="N118" i="26"/>
  <c r="N106" i="26"/>
  <c r="N83" i="26"/>
  <c r="N61" i="26"/>
  <c r="N38" i="26"/>
  <c r="N30" i="26"/>
  <c r="N26" i="26"/>
  <c r="N14" i="26"/>
  <c r="N139" i="26"/>
  <c r="N127" i="26"/>
  <c r="N115" i="26"/>
  <c r="N92" i="26"/>
  <c r="N58" i="26"/>
  <c r="N44" i="26"/>
  <c r="N33" i="26"/>
  <c r="N121" i="26"/>
  <c r="N97" i="26"/>
  <c r="N77" i="26"/>
  <c r="N22" i="26"/>
  <c r="N123" i="26"/>
  <c r="N34" i="26"/>
  <c r="N137" i="26"/>
  <c r="N119" i="26"/>
  <c r="N135" i="26"/>
  <c r="N99" i="26"/>
  <c r="N45" i="26"/>
  <c r="N134" i="26"/>
  <c r="N122" i="26"/>
  <c r="N110" i="26"/>
  <c r="N96" i="26"/>
  <c r="N84" i="26"/>
  <c r="N73" i="26"/>
  <c r="N62" i="26"/>
  <c r="N18" i="26"/>
  <c r="N31" i="26"/>
  <c r="N124" i="26"/>
  <c r="N116" i="26"/>
  <c r="N112" i="26"/>
  <c r="N104" i="26"/>
  <c r="N100" i="26"/>
  <c r="N93" i="26"/>
  <c r="N59" i="26"/>
  <c r="N39" i="26"/>
  <c r="N35" i="26"/>
  <c r="N27" i="26"/>
  <c r="N23" i="26"/>
  <c r="N15" i="26"/>
  <c r="N11" i="26"/>
  <c r="N132" i="26"/>
  <c r="N120" i="26"/>
  <c r="N108" i="26"/>
  <c r="N85" i="26"/>
  <c r="N74" i="26"/>
  <c r="N63" i="26"/>
  <c r="N53" i="26"/>
  <c r="N19" i="26"/>
  <c r="N128" i="26"/>
  <c r="N129" i="26"/>
  <c r="N60" i="26"/>
  <c r="N28" i="26"/>
  <c r="N105" i="26"/>
  <c r="N117" i="26"/>
  <c r="N16" i="26"/>
  <c r="N50" i="26"/>
  <c r="N82" i="26"/>
  <c r="N11" i="25" l="1"/>
  <c r="N11" i="24" l="1"/>
  <c r="N11" i="1"/>
  <c r="H11" i="18" l="1"/>
  <c r="G21" i="34" s="1"/>
  <c r="H20" i="34" l="1"/>
  <c r="G20" i="34"/>
  <c r="I20" i="34"/>
  <c r="G19" i="34" l="1"/>
  <c r="H19" i="34"/>
  <c r="L19" i="34"/>
  <c r="I19" i="34"/>
  <c r="K19" i="34" l="1"/>
  <c r="F11" i="18" l="1"/>
  <c r="E21" i="34" s="1"/>
  <c r="E20" i="34" l="1"/>
  <c r="O159" i="31" l="1"/>
  <c r="N159" i="28"/>
  <c r="N159" i="27" l="1"/>
  <c r="N159" i="30"/>
  <c r="N159" i="29"/>
  <c r="N159" i="26" l="1"/>
  <c r="N159" i="24"/>
  <c r="N159" i="25"/>
  <c r="N159" i="1" l="1"/>
  <c r="M145" i="31" l="1"/>
  <c r="N145" i="31"/>
  <c r="L145" i="31"/>
  <c r="K145" i="31"/>
  <c r="J145" i="31"/>
  <c r="I145" i="31"/>
  <c r="H145" i="31"/>
  <c r="G145" i="31"/>
  <c r="F145" i="31"/>
  <c r="D145" i="31"/>
  <c r="L145" i="25"/>
  <c r="E11" i="18"/>
  <c r="D21" i="34" s="1"/>
  <c r="D11" i="18"/>
  <c r="C21" i="34" s="1"/>
  <c r="E17" i="17"/>
  <c r="D17" i="17"/>
  <c r="G145" i="28" l="1"/>
  <c r="K145" i="29"/>
  <c r="E145" i="30"/>
  <c r="M145" i="25"/>
  <c r="F145" i="28"/>
  <c r="G145" i="26"/>
  <c r="M145" i="29"/>
  <c r="G145" i="30"/>
  <c r="F145" i="26"/>
  <c r="F145" i="1"/>
  <c r="G145" i="1"/>
  <c r="I145" i="30"/>
  <c r="H145" i="1"/>
  <c r="J145" i="26"/>
  <c r="J145" i="30"/>
  <c r="J145" i="25"/>
  <c r="L17" i="17"/>
  <c r="K20" i="34" s="1"/>
  <c r="G145" i="25"/>
  <c r="M145" i="28"/>
  <c r="D145" i="30"/>
  <c r="I145" i="27"/>
  <c r="I145" i="29"/>
  <c r="M145" i="26"/>
  <c r="H145" i="29"/>
  <c r="K145" i="27"/>
  <c r="L145" i="27"/>
  <c r="E145" i="28"/>
  <c r="L145" i="29"/>
  <c r="H145" i="30"/>
  <c r="H145" i="26"/>
  <c r="J155" i="26"/>
  <c r="H145" i="28"/>
  <c r="J145" i="1"/>
  <c r="L145" i="30"/>
  <c r="K145" i="1"/>
  <c r="D145" i="27"/>
  <c r="J145" i="28"/>
  <c r="D145" i="29"/>
  <c r="M145" i="30"/>
  <c r="L145" i="1"/>
  <c r="K145" i="26"/>
  <c r="K145" i="28"/>
  <c r="F145" i="29"/>
  <c r="D145" i="25"/>
  <c r="C20" i="34"/>
  <c r="M145" i="1"/>
  <c r="G155" i="1"/>
  <c r="K155" i="29"/>
  <c r="J155" i="28"/>
  <c r="F155" i="29"/>
  <c r="L155" i="30"/>
  <c r="G155" i="26"/>
  <c r="J155" i="24"/>
  <c r="K155" i="24"/>
  <c r="M155" i="26"/>
  <c r="H155" i="27"/>
  <c r="F155" i="1"/>
  <c r="L155" i="24"/>
  <c r="G155" i="25"/>
  <c r="I155" i="27"/>
  <c r="K155" i="28"/>
  <c r="M155" i="30"/>
  <c r="G155" i="31"/>
  <c r="M155" i="24"/>
  <c r="H155" i="25"/>
  <c r="D155" i="26"/>
  <c r="J155" i="27"/>
  <c r="L155" i="28"/>
  <c r="G155" i="29"/>
  <c r="H155" i="31"/>
  <c r="I155" i="25"/>
  <c r="K155" i="27"/>
  <c r="M155" i="28"/>
  <c r="H155" i="29"/>
  <c r="D155" i="30"/>
  <c r="I155" i="31"/>
  <c r="H155" i="1"/>
  <c r="D155" i="24"/>
  <c r="J155" i="25"/>
  <c r="F155" i="26"/>
  <c r="L155" i="27"/>
  <c r="I155" i="29"/>
  <c r="J155" i="31"/>
  <c r="I155" i="1"/>
  <c r="K155" i="25"/>
  <c r="M155" i="27"/>
  <c r="D155" i="28"/>
  <c r="J155" i="29"/>
  <c r="F155" i="30"/>
  <c r="K155" i="31"/>
  <c r="J155" i="1"/>
  <c r="F155" i="24"/>
  <c r="L155" i="25"/>
  <c r="L155" i="31"/>
  <c r="K155" i="1"/>
  <c r="M155" i="25"/>
  <c r="H155" i="26"/>
  <c r="F155" i="28"/>
  <c r="L155" i="29"/>
  <c r="G155" i="30"/>
  <c r="N155" i="31"/>
  <c r="L155" i="1"/>
  <c r="G155" i="24"/>
  <c r="I155" i="26"/>
  <c r="E155" i="27"/>
  <c r="M155" i="29"/>
  <c r="H155" i="30"/>
  <c r="M155" i="31"/>
  <c r="M155" i="1"/>
  <c r="H155" i="24"/>
  <c r="D155" i="25"/>
  <c r="F155" i="27"/>
  <c r="G155" i="28"/>
  <c r="I155" i="30"/>
  <c r="D155" i="31"/>
  <c r="I155" i="24"/>
  <c r="K155" i="26"/>
  <c r="H155" i="28"/>
  <c r="D155" i="29"/>
  <c r="J155" i="30"/>
  <c r="D155" i="1"/>
  <c r="F155" i="25"/>
  <c r="L155" i="26"/>
  <c r="I155" i="28"/>
  <c r="K155" i="30"/>
  <c r="F155" i="31"/>
  <c r="D20" i="34"/>
  <c r="D145" i="1"/>
  <c r="F145" i="25"/>
  <c r="L145" i="26"/>
  <c r="E145" i="26"/>
  <c r="G145" i="27"/>
  <c r="I145" i="28"/>
  <c r="E145" i="29"/>
  <c r="K145" i="30"/>
  <c r="H145" i="25"/>
  <c r="D145" i="26"/>
  <c r="J145" i="27"/>
  <c r="L145" i="28"/>
  <c r="G145" i="29"/>
  <c r="I145" i="1"/>
  <c r="K145" i="25"/>
  <c r="M145" i="27"/>
  <c r="F145" i="27"/>
  <c r="D155" i="27"/>
  <c r="D145" i="28"/>
  <c r="J145" i="29"/>
  <c r="F145" i="30"/>
  <c r="E145" i="25"/>
  <c r="E155" i="25"/>
  <c r="E145" i="27"/>
  <c r="H145" i="27"/>
  <c r="G155" i="27"/>
  <c r="E155" i="26" l="1"/>
  <c r="E155" i="30"/>
  <c r="E155" i="28"/>
  <c r="E155" i="24"/>
  <c r="E155" i="29"/>
  <c r="E155" i="31"/>
  <c r="E155" i="1"/>
  <c r="E145" i="31"/>
  <c r="E145" i="1"/>
  <c r="I145" i="26" l="1"/>
  <c r="I145" i="25"/>
  <c r="D19" i="34" l="1"/>
  <c r="C19" i="34" l="1"/>
  <c r="N138" i="1" l="1"/>
  <c r="N138" i="28"/>
  <c r="N136" i="28"/>
  <c r="N148" i="28"/>
  <c r="O152" i="31"/>
  <c r="N166" i="1"/>
  <c r="N166" i="25"/>
  <c r="N138" i="27" l="1"/>
  <c r="N138" i="24"/>
  <c r="N138" i="29"/>
  <c r="N138" i="26"/>
  <c r="N138" i="25"/>
  <c r="N138" i="30"/>
  <c r="O89" i="31"/>
  <c r="N163" i="29"/>
  <c r="N152" i="26"/>
  <c r="N162" i="29"/>
  <c r="N149" i="29"/>
  <c r="N136" i="1"/>
  <c r="N136" i="30"/>
  <c r="N88" i="25"/>
  <c r="N150" i="28"/>
  <c r="N136" i="29"/>
  <c r="N136" i="26"/>
  <c r="N136" i="24"/>
  <c r="N102" i="26"/>
  <c r="N88" i="1"/>
  <c r="N136" i="25"/>
  <c r="N89" i="29"/>
  <c r="N166" i="29"/>
  <c r="N166" i="28"/>
  <c r="N164" i="30"/>
  <c r="N166" i="30"/>
  <c r="N166" i="26"/>
  <c r="N152" i="1"/>
  <c r="N161" i="1"/>
  <c r="N161" i="28"/>
  <c r="O150" i="31"/>
  <c r="N131" i="28"/>
  <c r="N64" i="28"/>
  <c r="N148" i="25"/>
  <c r="N64" i="1"/>
  <c r="N102" i="28"/>
  <c r="O163" i="31"/>
  <c r="N86" i="28"/>
  <c r="N152" i="25"/>
  <c r="N57" i="28"/>
  <c r="N107" i="25"/>
  <c r="N125" i="25"/>
  <c r="N164" i="28"/>
  <c r="N87" i="28"/>
  <c r="N149" i="28"/>
  <c r="N89" i="28"/>
  <c r="N95" i="25"/>
  <c r="N94" i="28"/>
  <c r="N161" i="25"/>
  <c r="N88" i="28"/>
  <c r="N89" i="25"/>
  <c r="N94" i="25"/>
  <c r="N133" i="28"/>
  <c r="N102" i="1"/>
  <c r="N103" i="28"/>
  <c r="O164" i="31"/>
  <c r="N95" i="28"/>
  <c r="O57" i="31"/>
  <c r="N86" i="25"/>
  <c r="N131" i="25"/>
  <c r="N164" i="1"/>
  <c r="N125" i="28"/>
  <c r="N152" i="28"/>
  <c r="N86" i="1"/>
  <c r="O161" i="31"/>
  <c r="O148" i="31"/>
  <c r="N163" i="1"/>
  <c r="O149" i="31"/>
  <c r="N162" i="25"/>
  <c r="N162" i="28"/>
  <c r="N57" i="1"/>
  <c r="N107" i="28"/>
  <c r="N163" i="28"/>
  <c r="N103" i="25"/>
  <c r="N162" i="1"/>
  <c r="N164" i="25"/>
  <c r="N149" i="1"/>
  <c r="O162" i="31"/>
  <c r="N149" i="30"/>
  <c r="N148" i="1"/>
  <c r="N107" i="1"/>
  <c r="N131" i="1"/>
  <c r="O138" i="31" l="1"/>
  <c r="N94" i="26"/>
  <c r="N148" i="24"/>
  <c r="N163" i="26"/>
  <c r="N94" i="24"/>
  <c r="N148" i="30"/>
  <c r="N161" i="29"/>
  <c r="N94" i="30"/>
  <c r="N161" i="24"/>
  <c r="N148" i="29"/>
  <c r="O87" i="31"/>
  <c r="N163" i="25"/>
  <c r="N94" i="29"/>
  <c r="N149" i="25"/>
  <c r="C155" i="28"/>
  <c r="N149" i="27"/>
  <c r="N94" i="1"/>
  <c r="N155" i="28"/>
  <c r="N162" i="30"/>
  <c r="N152" i="29"/>
  <c r="N149" i="24"/>
  <c r="O94" i="31"/>
  <c r="N162" i="24"/>
  <c r="N163" i="24"/>
  <c r="N162" i="26"/>
  <c r="N152" i="24"/>
  <c r="N152" i="30"/>
  <c r="N149" i="26"/>
  <c r="N163" i="30"/>
  <c r="N161" i="26"/>
  <c r="N148" i="26"/>
  <c r="O88" i="31"/>
  <c r="N161" i="30"/>
  <c r="N133" i="24"/>
  <c r="N102" i="24"/>
  <c r="N107" i="29"/>
  <c r="N133" i="26"/>
  <c r="N88" i="29"/>
  <c r="N150" i="29"/>
  <c r="N86" i="24"/>
  <c r="O155" i="31"/>
  <c r="C155" i="31"/>
  <c r="N89" i="30"/>
  <c r="N103" i="29"/>
  <c r="N103" i="26"/>
  <c r="N102" i="29"/>
  <c r="N89" i="1"/>
  <c r="N133" i="25"/>
  <c r="N87" i="1"/>
  <c r="N87" i="25"/>
  <c r="N107" i="26"/>
  <c r="N87" i="24"/>
  <c r="N136" i="27"/>
  <c r="N88" i="30"/>
  <c r="N95" i="1"/>
  <c r="N125" i="1"/>
  <c r="N125" i="26"/>
  <c r="N107" i="24"/>
  <c r="N133" i="29"/>
  <c r="N87" i="29"/>
  <c r="N131" i="24"/>
  <c r="N125" i="29"/>
  <c r="N56" i="24"/>
  <c r="N133" i="30"/>
  <c r="N89" i="26"/>
  <c r="N102" i="30"/>
  <c r="N64" i="25"/>
  <c r="N95" i="30"/>
  <c r="N87" i="27"/>
  <c r="N87" i="26"/>
  <c r="N107" i="30"/>
  <c r="N89" i="24"/>
  <c r="N95" i="29"/>
  <c r="N88" i="24"/>
  <c r="N150" i="27"/>
  <c r="N64" i="27"/>
  <c r="N103" i="1"/>
  <c r="N95" i="26"/>
  <c r="N87" i="30"/>
  <c r="N131" i="29"/>
  <c r="N95" i="24"/>
  <c r="N107" i="27"/>
  <c r="N103" i="30"/>
  <c r="N131" i="26"/>
  <c r="N125" i="24"/>
  <c r="N86" i="29"/>
  <c r="N86" i="26"/>
  <c r="N86" i="30"/>
  <c r="N133" i="1"/>
  <c r="N131" i="30"/>
  <c r="N125" i="27"/>
  <c r="N150" i="1"/>
  <c r="C155" i="1"/>
  <c r="N103" i="24"/>
  <c r="N86" i="27"/>
  <c r="N64" i="24"/>
  <c r="N57" i="27"/>
  <c r="N88" i="26"/>
  <c r="N102" i="25"/>
  <c r="N125" i="30"/>
  <c r="N164" i="29"/>
  <c r="N164" i="27"/>
  <c r="N157" i="25"/>
  <c r="N111" i="29"/>
  <c r="N111" i="28"/>
  <c r="C145" i="28"/>
  <c r="N145" i="28" s="1"/>
  <c r="N166" i="24"/>
  <c r="N157" i="24"/>
  <c r="N166" i="27"/>
  <c r="N111" i="26"/>
  <c r="N111" i="25"/>
  <c r="N111" i="1"/>
  <c r="N157" i="1"/>
  <c r="N164" i="26"/>
  <c r="O166" i="31"/>
  <c r="N164" i="24"/>
  <c r="N155" i="1" l="1"/>
  <c r="N155" i="29"/>
  <c r="C145" i="25"/>
  <c r="N145" i="25" s="1"/>
  <c r="N152" i="27"/>
  <c r="N148" i="27"/>
  <c r="N163" i="27"/>
  <c r="C145" i="31"/>
  <c r="O145" i="31" s="1"/>
  <c r="C155" i="27"/>
  <c r="N94" i="27"/>
  <c r="N161" i="27"/>
  <c r="C155" i="29"/>
  <c r="N162" i="27"/>
  <c r="N131" i="27"/>
  <c r="N133" i="27"/>
  <c r="N102" i="27"/>
  <c r="N95" i="27"/>
  <c r="C145" i="1"/>
  <c r="C145" i="29"/>
  <c r="N145" i="29" s="1"/>
  <c r="N150" i="25"/>
  <c r="C155" i="25"/>
  <c r="N150" i="30"/>
  <c r="C155" i="30"/>
  <c r="C155" i="26"/>
  <c r="N150" i="26"/>
  <c r="N89" i="27"/>
  <c r="N103" i="27"/>
  <c r="N150" i="24"/>
  <c r="C155" i="24"/>
  <c r="C145" i="26"/>
  <c r="N88" i="27"/>
  <c r="N157" i="29"/>
  <c r="N111" i="24"/>
  <c r="C145" i="24"/>
  <c r="C145" i="30"/>
  <c r="N111" i="30"/>
  <c r="C145" i="27"/>
  <c r="N111" i="27"/>
  <c r="N157" i="27"/>
  <c r="N157" i="26"/>
  <c r="N157" i="28"/>
  <c r="O157" i="31"/>
  <c r="N157" i="30"/>
  <c r="N155" i="30" l="1"/>
  <c r="N155" i="26"/>
  <c r="N155" i="25"/>
  <c r="N145" i="24"/>
  <c r="N145" i="30"/>
  <c r="N145" i="26"/>
  <c r="N155" i="24"/>
  <c r="N145" i="1"/>
  <c r="N155" i="27"/>
  <c r="N145" i="27"/>
  <c r="N165" i="27" l="1"/>
  <c r="N165" i="1"/>
  <c r="N165" i="30"/>
  <c r="N165" i="29"/>
  <c r="N165" i="28" l="1"/>
  <c r="N165" i="24"/>
  <c r="N165" i="25"/>
  <c r="N165" i="26" l="1"/>
  <c r="O165" i="31" l="1"/>
  <c r="M11" i="18" l="1"/>
  <c r="L21" i="34" s="1"/>
  <c r="I11" i="18"/>
  <c r="H21" i="34" s="1"/>
  <c r="E19" i="34" l="1"/>
  <c r="B19" i="34" l="1"/>
  <c r="J11" i="18" l="1"/>
  <c r="I21" i="34" s="1"/>
  <c r="L11" i="18"/>
  <c r="K21" i="34" s="1"/>
  <c r="M17" i="17" l="1"/>
  <c r="L20" i="34" l="1"/>
  <c r="M168" i="31" l="1"/>
  <c r="N168" i="31"/>
  <c r="N169" i="31" s="1"/>
  <c r="L18" i="34" s="1"/>
  <c r="L168" i="31"/>
  <c r="L169" i="31" s="1"/>
  <c r="K168" i="31"/>
  <c r="K169" i="31" s="1"/>
  <c r="J18" i="34" s="1"/>
  <c r="J168" i="31"/>
  <c r="J169" i="31" s="1"/>
  <c r="I18" i="34" s="1"/>
  <c r="I168" i="31"/>
  <c r="I169" i="31" s="1"/>
  <c r="H18" i="34" s="1"/>
  <c r="H168" i="31"/>
  <c r="H169" i="31" s="1"/>
  <c r="G18" i="34" s="1"/>
  <c r="G168" i="31"/>
  <c r="G169" i="31" s="1"/>
  <c r="F18" i="34" s="1"/>
  <c r="F168" i="31"/>
  <c r="F169" i="31" s="1"/>
  <c r="E18" i="34" s="1"/>
  <c r="E168" i="31"/>
  <c r="E169" i="31" s="1"/>
  <c r="D18" i="34" s="1"/>
  <c r="D168" i="31"/>
  <c r="D169" i="31" s="1"/>
  <c r="C18" i="34" s="1"/>
  <c r="M168" i="30"/>
  <c r="M169" i="30" s="1"/>
  <c r="L17" i="34" s="1"/>
  <c r="L168" i="30"/>
  <c r="L169" i="30" s="1"/>
  <c r="K17" i="34" s="1"/>
  <c r="K168" i="30"/>
  <c r="K169" i="30" s="1"/>
  <c r="J17" i="34" s="1"/>
  <c r="J168" i="30"/>
  <c r="J169" i="30" s="1"/>
  <c r="I17" i="34" s="1"/>
  <c r="I168" i="30"/>
  <c r="I169" i="30" s="1"/>
  <c r="H168" i="30"/>
  <c r="H169" i="30" s="1"/>
  <c r="G17" i="34" s="1"/>
  <c r="G168" i="30"/>
  <c r="G169" i="30" s="1"/>
  <c r="F17" i="34" s="1"/>
  <c r="F168" i="30"/>
  <c r="F169" i="30" s="1"/>
  <c r="E17" i="34" s="1"/>
  <c r="E168" i="30"/>
  <c r="E169" i="30" s="1"/>
  <c r="D17" i="34" s="1"/>
  <c r="D168" i="30"/>
  <c r="D169" i="30" s="1"/>
  <c r="C17" i="34" s="1"/>
  <c r="M168" i="29"/>
  <c r="M169" i="29" s="1"/>
  <c r="L16" i="34" s="1"/>
  <c r="L168" i="29"/>
  <c r="L169" i="29" s="1"/>
  <c r="K16" i="34" s="1"/>
  <c r="K168" i="29"/>
  <c r="K169" i="29" s="1"/>
  <c r="J16" i="34" s="1"/>
  <c r="J168" i="29"/>
  <c r="J169" i="29" s="1"/>
  <c r="I16" i="34" s="1"/>
  <c r="I168" i="29"/>
  <c r="I169" i="29" s="1"/>
  <c r="H168" i="29"/>
  <c r="H169" i="29" s="1"/>
  <c r="G16" i="34" s="1"/>
  <c r="G168" i="29"/>
  <c r="G169" i="29" s="1"/>
  <c r="F16" i="34" s="1"/>
  <c r="F168" i="29"/>
  <c r="F169" i="29" s="1"/>
  <c r="E16" i="34" s="1"/>
  <c r="E168" i="29"/>
  <c r="E169" i="29" s="1"/>
  <c r="D16" i="34" s="1"/>
  <c r="D168" i="29"/>
  <c r="D169" i="29" s="1"/>
  <c r="C16" i="34" s="1"/>
  <c r="M168" i="28"/>
  <c r="M169" i="28" s="1"/>
  <c r="L15" i="34" s="1"/>
  <c r="L168" i="28"/>
  <c r="L169" i="28" s="1"/>
  <c r="K15" i="34" s="1"/>
  <c r="K168" i="28"/>
  <c r="K169" i="28" s="1"/>
  <c r="J15" i="34" s="1"/>
  <c r="J168" i="28"/>
  <c r="J169" i="28" s="1"/>
  <c r="I15" i="34" s="1"/>
  <c r="I168" i="28"/>
  <c r="I169" i="28" s="1"/>
  <c r="H15" i="34" s="1"/>
  <c r="H168" i="28"/>
  <c r="H169" i="28" s="1"/>
  <c r="G15" i="34" s="1"/>
  <c r="G168" i="28"/>
  <c r="G169" i="28" s="1"/>
  <c r="F15" i="34" s="1"/>
  <c r="F168" i="28"/>
  <c r="F169" i="28" s="1"/>
  <c r="E15" i="34" s="1"/>
  <c r="E168" i="28"/>
  <c r="E169" i="28" s="1"/>
  <c r="D15" i="34" s="1"/>
  <c r="D168" i="28"/>
  <c r="D169" i="28" s="1"/>
  <c r="C15" i="34" s="1"/>
  <c r="M168" i="27"/>
  <c r="M169" i="27" s="1"/>
  <c r="L14" i="34" s="1"/>
  <c r="L168" i="27"/>
  <c r="L169" i="27" s="1"/>
  <c r="K14" i="34" s="1"/>
  <c r="K168" i="27"/>
  <c r="K169" i="27" s="1"/>
  <c r="J14" i="34" s="1"/>
  <c r="I168" i="27"/>
  <c r="I169" i="27" s="1"/>
  <c r="H14" i="34" s="1"/>
  <c r="H168" i="27"/>
  <c r="H169" i="27" s="1"/>
  <c r="G14" i="34" s="1"/>
  <c r="G168" i="27"/>
  <c r="F168" i="27"/>
  <c r="F169" i="27" s="1"/>
  <c r="E14" i="34" s="1"/>
  <c r="E168" i="27"/>
  <c r="E169" i="27" s="1"/>
  <c r="D14" i="34" s="1"/>
  <c r="D168" i="27"/>
  <c r="D169" i="27" s="1"/>
  <c r="C14" i="34" s="1"/>
  <c r="M168" i="26"/>
  <c r="M169" i="26" s="1"/>
  <c r="L13" i="34" s="1"/>
  <c r="L168" i="26"/>
  <c r="L169" i="26" s="1"/>
  <c r="K13" i="34" s="1"/>
  <c r="K168" i="26"/>
  <c r="K169" i="26" s="1"/>
  <c r="J13" i="34" s="1"/>
  <c r="J168" i="26"/>
  <c r="J169" i="26" s="1"/>
  <c r="I13" i="34" s="1"/>
  <c r="I168" i="26"/>
  <c r="I169" i="26" s="1"/>
  <c r="H168" i="26"/>
  <c r="H169" i="26" s="1"/>
  <c r="G13" i="34" s="1"/>
  <c r="G168" i="26"/>
  <c r="G169" i="26" s="1"/>
  <c r="F13" i="34" s="1"/>
  <c r="F168" i="26"/>
  <c r="F169" i="26" s="1"/>
  <c r="E13" i="34" s="1"/>
  <c r="E168" i="26"/>
  <c r="E169" i="26" s="1"/>
  <c r="D13" i="34" s="1"/>
  <c r="D168" i="26"/>
  <c r="D169" i="26" s="1"/>
  <c r="C13" i="34" s="1"/>
  <c r="M168" i="25"/>
  <c r="M169" i="25" s="1"/>
  <c r="L12" i="34" s="1"/>
  <c r="L168" i="25"/>
  <c r="L169" i="25" s="1"/>
  <c r="K12" i="34" s="1"/>
  <c r="K168" i="25"/>
  <c r="K169" i="25" s="1"/>
  <c r="J12" i="34" s="1"/>
  <c r="J168" i="25"/>
  <c r="J169" i="25" s="1"/>
  <c r="I12" i="34" s="1"/>
  <c r="I168" i="25"/>
  <c r="I169" i="25" s="1"/>
  <c r="H168" i="25"/>
  <c r="H169" i="25" s="1"/>
  <c r="G12" i="34" s="1"/>
  <c r="G168" i="25"/>
  <c r="G169" i="25" s="1"/>
  <c r="F12" i="34" s="1"/>
  <c r="F168" i="25"/>
  <c r="F169" i="25" s="1"/>
  <c r="E12" i="34" s="1"/>
  <c r="E168" i="25"/>
  <c r="E169" i="25" s="1"/>
  <c r="D12" i="34" s="1"/>
  <c r="D168" i="25"/>
  <c r="D169" i="25" s="1"/>
  <c r="C12" i="34" s="1"/>
  <c r="M168" i="24"/>
  <c r="M169" i="24" s="1"/>
  <c r="L11" i="34" s="1"/>
  <c r="L168" i="24"/>
  <c r="L169" i="24" s="1"/>
  <c r="K11" i="34" s="1"/>
  <c r="K168" i="24"/>
  <c r="K169" i="24" s="1"/>
  <c r="J11" i="34" s="1"/>
  <c r="J168" i="24"/>
  <c r="J169" i="24" s="1"/>
  <c r="I11" i="34" s="1"/>
  <c r="I168" i="24"/>
  <c r="I169" i="24" s="1"/>
  <c r="H11" i="34" s="1"/>
  <c r="H168" i="24"/>
  <c r="H169" i="24" s="1"/>
  <c r="G11" i="34" s="1"/>
  <c r="G168" i="24"/>
  <c r="F168" i="24"/>
  <c r="F169" i="24" s="1"/>
  <c r="E11" i="34" s="1"/>
  <c r="E168" i="24"/>
  <c r="E169" i="24" s="1"/>
  <c r="D11" i="34" s="1"/>
  <c r="D168" i="24"/>
  <c r="D169" i="24" s="1"/>
  <c r="C11" i="34" s="1"/>
  <c r="M168" i="1"/>
  <c r="M169" i="1" s="1"/>
  <c r="L10" i="34" s="1"/>
  <c r="L168" i="1"/>
  <c r="L169" i="1" s="1"/>
  <c r="K10" i="34" s="1"/>
  <c r="K168" i="1"/>
  <c r="K169" i="1" s="1"/>
  <c r="J10" i="34" s="1"/>
  <c r="J168" i="1"/>
  <c r="J169" i="1" s="1"/>
  <c r="I10" i="34" s="1"/>
  <c r="I168" i="1"/>
  <c r="I169" i="1" s="1"/>
  <c r="H10" i="34" s="1"/>
  <c r="H168" i="1"/>
  <c r="H169" i="1" s="1"/>
  <c r="G10" i="34" s="1"/>
  <c r="G168" i="1"/>
  <c r="F168" i="1"/>
  <c r="F169" i="1" s="1"/>
  <c r="E10" i="34" s="1"/>
  <c r="E168" i="1"/>
  <c r="E169" i="1" s="1"/>
  <c r="D10" i="34" s="1"/>
  <c r="D168" i="1"/>
  <c r="D169" i="1" s="1"/>
  <c r="C10" i="34" s="1"/>
  <c r="M169" i="31" l="1"/>
  <c r="H17" i="34"/>
  <c r="H13" i="34"/>
  <c r="H12" i="34"/>
  <c r="G169" i="1"/>
  <c r="G169" i="24"/>
  <c r="H16" i="34"/>
  <c r="K18" i="34"/>
  <c r="J168" i="27"/>
  <c r="J169" i="27" s="1"/>
  <c r="I14" i="34" s="1"/>
  <c r="G169" i="27"/>
  <c r="F11" i="34" l="1"/>
  <c r="F10" i="34"/>
  <c r="F14" i="34"/>
  <c r="N160" i="30" l="1"/>
  <c r="C168" i="30"/>
  <c r="C169" i="30" s="1"/>
  <c r="O160" i="31"/>
  <c r="C168" i="31"/>
  <c r="C169" i="31" s="1"/>
  <c r="B18" i="34" s="1"/>
  <c r="N168" i="30" l="1"/>
  <c r="O168" i="31"/>
  <c r="B17" i="34"/>
  <c r="N160" i="26"/>
  <c r="C168" i="26"/>
  <c r="C169" i="26" s="1"/>
  <c r="N160" i="24"/>
  <c r="C168" i="24"/>
  <c r="N160" i="29"/>
  <c r="C168" i="29"/>
  <c r="C169" i="29" s="1"/>
  <c r="B16" i="34" s="1"/>
  <c r="N160" i="27"/>
  <c r="C168" i="27"/>
  <c r="N160" i="25"/>
  <c r="C168" i="25"/>
  <c r="C169" i="25" s="1"/>
  <c r="B12" i="34" s="1"/>
  <c r="N160" i="1"/>
  <c r="C168" i="1"/>
  <c r="N160" i="28"/>
  <c r="C168" i="28"/>
  <c r="C169" i="28" s="1"/>
  <c r="B15" i="34" s="1"/>
  <c r="N168" i="27" l="1"/>
  <c r="N168" i="28"/>
  <c r="N168" i="29"/>
  <c r="N169" i="30"/>
  <c r="N168" i="26"/>
  <c r="N168" i="25"/>
  <c r="O169" i="31"/>
  <c r="B13" i="34"/>
  <c r="N168" i="24"/>
  <c r="C169" i="24"/>
  <c r="C169" i="1"/>
  <c r="N168" i="1"/>
  <c r="C169" i="27"/>
  <c r="M17" i="34" l="1"/>
  <c r="N169" i="28"/>
  <c r="N169" i="29"/>
  <c r="N169" i="27"/>
  <c r="N169" i="25"/>
  <c r="N169" i="26"/>
  <c r="N169" i="24"/>
  <c r="N169" i="1"/>
  <c r="M18" i="34"/>
  <c r="B10" i="34"/>
  <c r="B11" i="34"/>
  <c r="B14" i="34"/>
  <c r="M15" i="34" l="1"/>
  <c r="M14" i="34"/>
  <c r="M16" i="34"/>
  <c r="B28" i="34"/>
  <c r="I31" i="34"/>
  <c r="C31" i="34"/>
  <c r="M31" i="34"/>
  <c r="F31" i="34"/>
  <c r="L31" i="34"/>
  <c r="D31" i="34"/>
  <c r="G31" i="34"/>
  <c r="H31" i="34"/>
  <c r="K31" i="34"/>
  <c r="J31" i="34"/>
  <c r="E31" i="34"/>
  <c r="B31" i="34"/>
  <c r="M13" i="34"/>
  <c r="M12" i="34"/>
  <c r="M11" i="34"/>
  <c r="M10" i="34"/>
  <c r="M32" i="34"/>
  <c r="I32" i="34"/>
  <c r="B32" i="34"/>
  <c r="E32" i="34"/>
  <c r="H32" i="34"/>
  <c r="F32" i="34"/>
  <c r="L32" i="34"/>
  <c r="J32" i="34"/>
  <c r="C32" i="34"/>
  <c r="D32" i="34"/>
  <c r="G32" i="34"/>
  <c r="K32" i="34"/>
  <c r="C17" i="17"/>
  <c r="B20" i="34" s="1"/>
  <c r="B30" i="34" l="1"/>
  <c r="I30" i="34"/>
  <c r="D30" i="34"/>
  <c r="K30" i="34"/>
  <c r="M30" i="34"/>
  <c r="F30" i="34"/>
  <c r="L30" i="34"/>
  <c r="E30" i="34"/>
  <c r="H30" i="34"/>
  <c r="J30" i="34"/>
  <c r="C30" i="34"/>
  <c r="G30" i="34"/>
  <c r="K28" i="34"/>
  <c r="M28" i="34"/>
  <c r="F28" i="34"/>
  <c r="G28" i="34"/>
  <c r="E28" i="34"/>
  <c r="D28" i="34"/>
  <c r="L28" i="34"/>
  <c r="H28" i="34"/>
  <c r="J28" i="34"/>
  <c r="C28" i="34"/>
  <c r="I28" i="34"/>
  <c r="L29" i="34"/>
  <c r="C29" i="34"/>
  <c r="M29" i="34"/>
  <c r="D29" i="34"/>
  <c r="G29" i="34"/>
  <c r="J29" i="34"/>
  <c r="B29" i="34"/>
  <c r="I29" i="34"/>
  <c r="K29" i="34"/>
  <c r="E29" i="34"/>
  <c r="H29" i="34"/>
  <c r="F29" i="34"/>
  <c r="G26" i="34"/>
  <c r="K26" i="34"/>
  <c r="F26" i="34"/>
  <c r="D26" i="34"/>
  <c r="E26" i="34"/>
  <c r="H26" i="34"/>
  <c r="I26" i="34"/>
  <c r="L26" i="34"/>
  <c r="B26" i="34"/>
  <c r="J26" i="34"/>
  <c r="C26" i="34"/>
  <c r="M26" i="34"/>
  <c r="E27" i="34"/>
  <c r="K27" i="34"/>
  <c r="G27" i="34"/>
  <c r="I27" i="34"/>
  <c r="C27" i="34"/>
  <c r="D27" i="34"/>
  <c r="M27" i="34"/>
  <c r="J27" i="34"/>
  <c r="L27" i="34"/>
  <c r="H27" i="34"/>
  <c r="F27" i="34"/>
  <c r="B27" i="34"/>
  <c r="G25" i="34"/>
  <c r="D25" i="34"/>
  <c r="H25" i="34"/>
  <c r="E25" i="34"/>
  <c r="M25" i="34"/>
  <c r="L25" i="34"/>
  <c r="K25" i="34"/>
  <c r="C25" i="34"/>
  <c r="I25" i="34"/>
  <c r="J25" i="34"/>
  <c r="F25" i="34"/>
  <c r="B25" i="34"/>
  <c r="I24" i="34"/>
  <c r="E24" i="34"/>
  <c r="M24" i="34"/>
  <c r="L24" i="34"/>
  <c r="H24" i="34"/>
  <c r="C24" i="34"/>
  <c r="G24" i="34"/>
  <c r="J24" i="34"/>
  <c r="F24" i="34"/>
  <c r="D24" i="34"/>
  <c r="K24" i="34"/>
  <c r="B24" i="34"/>
  <c r="N25" i="35" l="1"/>
  <c r="N14" i="17"/>
  <c r="N21" i="35"/>
  <c r="N10" i="35"/>
  <c r="N17" i="35"/>
  <c r="N28" i="35"/>
  <c r="N12" i="17"/>
  <c r="N93" i="35"/>
  <c r="N13" i="17"/>
  <c r="N15" i="17"/>
  <c r="K11" i="18" l="1"/>
  <c r="J21" i="34" s="1"/>
  <c r="K17" i="17"/>
  <c r="J20" i="34" s="1"/>
  <c r="J19" i="34"/>
  <c r="C11" i="18"/>
  <c r="B21" i="34" s="1"/>
  <c r="N91" i="35"/>
  <c r="N14" i="35"/>
  <c r="N50" i="35"/>
  <c r="N89" i="35"/>
  <c r="N30" i="35"/>
  <c r="N56" i="35"/>
  <c r="N11" i="17"/>
  <c r="N9" i="17" l="1"/>
  <c r="N49" i="35"/>
  <c r="N13" i="35"/>
  <c r="N85" i="35"/>
  <c r="N20" i="35"/>
  <c r="G11" i="18"/>
  <c r="F21" i="34" s="1"/>
  <c r="N9" i="18"/>
  <c r="N88" i="35"/>
  <c r="N10" i="17"/>
  <c r="N11" i="18" l="1"/>
  <c r="M21" i="34" s="1"/>
  <c r="N17" i="17"/>
  <c r="G17" i="17"/>
  <c r="F20" i="34" s="1"/>
  <c r="F19" i="34"/>
  <c r="N98" i="35"/>
  <c r="M19" i="34" s="1"/>
  <c r="M20" i="34" l="1"/>
  <c r="F34" i="34"/>
  <c r="M33" i="34"/>
  <c r="L33" i="34"/>
  <c r="I33" i="34"/>
  <c r="C33" i="34"/>
  <c r="J33" i="34"/>
  <c r="G33" i="34"/>
  <c r="K33" i="34"/>
  <c r="E33" i="34"/>
  <c r="H33" i="34"/>
  <c r="D33" i="34"/>
  <c r="B33" i="34"/>
  <c r="F33" i="34"/>
  <c r="L34" i="34"/>
  <c r="E34" i="34"/>
  <c r="I34" i="34"/>
  <c r="M34" i="34"/>
  <c r="J34" i="34"/>
  <c r="D34" i="34"/>
  <c r="C34" i="34"/>
  <c r="H34" i="34"/>
  <c r="K34" i="34"/>
  <c r="G34" i="34"/>
  <c r="B34" i="34"/>
</calcChain>
</file>

<file path=xl/sharedStrings.xml><?xml version="1.0" encoding="utf-8"?>
<sst xmlns="http://schemas.openxmlformats.org/spreadsheetml/2006/main" count="3408" uniqueCount="574">
  <si>
    <t>CLASIFICACIÓN CRUZADA DE INDUSTRIAS Y SECTORES INSTITUCIONALES (CCIS)</t>
  </si>
  <si>
    <t>Millones de Colones</t>
  </si>
  <si>
    <t>S11</t>
  </si>
  <si>
    <t>S11001</t>
  </si>
  <si>
    <t>S12</t>
  </si>
  <si>
    <t>S13</t>
  </si>
  <si>
    <t>S14</t>
  </si>
  <si>
    <t>S15</t>
  </si>
  <si>
    <t>INDUSTRIAS</t>
  </si>
  <si>
    <t>SECTORES INSTITUCIONALES</t>
  </si>
  <si>
    <t>SOCIEDADES NO FINANCIERAS</t>
  </si>
  <si>
    <t>SOCIEDADES NO FINANCIERAS PÚBLICAS</t>
  </si>
  <si>
    <t>SOCIEDADES FINANCIERAS</t>
  </si>
  <si>
    <t>GOBIERNO GENERAL</t>
  </si>
  <si>
    <t>HOGARES</t>
  </si>
  <si>
    <t>INST. SIN FINES DE LUCRO QUE SIRVEN HOGARES</t>
  </si>
  <si>
    <t>DE MERCADO</t>
  </si>
  <si>
    <t>ACTIVIDAD ECONÓMICA</t>
  </si>
  <si>
    <t xml:space="preserve">S1 </t>
  </si>
  <si>
    <t>ECONOMIA TOTAL</t>
  </si>
  <si>
    <t>AE001</t>
  </si>
  <si>
    <t>Cultivo de frijol</t>
  </si>
  <si>
    <t>AE002</t>
  </si>
  <si>
    <t>Cultivo de maíz</t>
  </si>
  <si>
    <t>AE003</t>
  </si>
  <si>
    <t>Cultivo de otros cereales, legumbres y semillas oleaginosas n.c.p.</t>
  </si>
  <si>
    <t>AE004</t>
  </si>
  <si>
    <t>Cultivo de arroz</t>
  </si>
  <si>
    <t>AE005</t>
  </si>
  <si>
    <t>AE006</t>
  </si>
  <si>
    <t>Cultivo de melón</t>
  </si>
  <si>
    <t>AE007</t>
  </si>
  <si>
    <t>Cultivo de cebolla</t>
  </si>
  <si>
    <t>AE008</t>
  </si>
  <si>
    <t>Cultivo de chayote</t>
  </si>
  <si>
    <t>AE009</t>
  </si>
  <si>
    <t>Cultivo de papa</t>
  </si>
  <si>
    <t>AE010</t>
  </si>
  <si>
    <t>AE011</t>
  </si>
  <si>
    <t>Cultivo de caña de azúcar</t>
  </si>
  <si>
    <t>AE012</t>
  </si>
  <si>
    <t>Cultivo de flores</t>
  </si>
  <si>
    <t>AE013</t>
  </si>
  <si>
    <t>Cultivo de follajes</t>
  </si>
  <si>
    <t>AE014</t>
  </si>
  <si>
    <t>Cultivo de banano</t>
  </si>
  <si>
    <t>AE015</t>
  </si>
  <si>
    <t>Cultivo de plátano</t>
  </si>
  <si>
    <t>AE016</t>
  </si>
  <si>
    <t>Cultivo de piña</t>
  </si>
  <si>
    <t>AE017</t>
  </si>
  <si>
    <t>Cultivo de palma africana (aceitera)</t>
  </si>
  <si>
    <t>AE018</t>
  </si>
  <si>
    <t>Cultivo de café</t>
  </si>
  <si>
    <t>AE019</t>
  </si>
  <si>
    <t>Cultivo de otras frutas, nueces y otros frutos oleaginosas</t>
  </si>
  <si>
    <t>AE020</t>
  </si>
  <si>
    <t>Cultivo de otras plantas no perennes y perennes</t>
  </si>
  <si>
    <t>AE021</t>
  </si>
  <si>
    <t>Propagación de plantas</t>
  </si>
  <si>
    <t>AE022</t>
  </si>
  <si>
    <t>Cría de ganado vacuno</t>
  </si>
  <si>
    <t>AE023</t>
  </si>
  <si>
    <t>Cría de cerdos</t>
  </si>
  <si>
    <t>AE024</t>
  </si>
  <si>
    <t>Cría de pollos</t>
  </si>
  <si>
    <t>AE025</t>
  </si>
  <si>
    <t>Cría de otros animales</t>
  </si>
  <si>
    <t>AE026</t>
  </si>
  <si>
    <t>Actividades de apoyo a la agricultura, la ganadería y actividades postcosecha</t>
  </si>
  <si>
    <t>AE027</t>
  </si>
  <si>
    <t>Silvicultura y extracción de madera y caza</t>
  </si>
  <si>
    <t>AE028</t>
  </si>
  <si>
    <t>Pesca marítima y de agua dulce</t>
  </si>
  <si>
    <t>AE029</t>
  </si>
  <si>
    <t>Acuicultura marítima y de agua dulce</t>
  </si>
  <si>
    <t>AE030</t>
  </si>
  <si>
    <t>Extracción de piedra, arena y arcilla</t>
  </si>
  <si>
    <t>AE031</t>
  </si>
  <si>
    <t>Extracción de sal</t>
  </si>
  <si>
    <t>AE032</t>
  </si>
  <si>
    <t>Explotación de otras minas y canteras n.c.p.</t>
  </si>
  <si>
    <t>AE035</t>
  </si>
  <si>
    <t xml:space="preserve">Procesamiento y conservación de pescados, crustáceos y moluscos </t>
  </si>
  <si>
    <t>AE036</t>
  </si>
  <si>
    <t>Procesamiento y conservación de frutas y vegetales</t>
  </si>
  <si>
    <t>AE037</t>
  </si>
  <si>
    <t>Elaboración de aceites y grasas de origen vegetal y animal</t>
  </si>
  <si>
    <t>AE038</t>
  </si>
  <si>
    <t>Elaboración de productos lácteos</t>
  </si>
  <si>
    <t>AE039</t>
  </si>
  <si>
    <t>Beneficio de arroz</t>
  </si>
  <si>
    <t>AE041</t>
  </si>
  <si>
    <t>Elaboración de productos de panadería y tortillas</t>
  </si>
  <si>
    <t>AE042</t>
  </si>
  <si>
    <t>Elaboración de azúcar</t>
  </si>
  <si>
    <t>AE043</t>
  </si>
  <si>
    <t>Elaboración de cacao, chocolate y productos de confitería</t>
  </si>
  <si>
    <t>AE045</t>
  </si>
  <si>
    <t>Elaboración de café oro</t>
  </si>
  <si>
    <t>AE046</t>
  </si>
  <si>
    <t>Producción de productos de café</t>
  </si>
  <si>
    <t>AE047</t>
  </si>
  <si>
    <t>Elaboración de comidas, platos preparados y otros productos alimenticios</t>
  </si>
  <si>
    <t>AE048</t>
  </si>
  <si>
    <t>Elaboración de alimentos preparados para animales</t>
  </si>
  <si>
    <t>AE052</t>
  </si>
  <si>
    <t>Fabricación de productos textiles</t>
  </si>
  <si>
    <t>AE053</t>
  </si>
  <si>
    <t>Fabricación de prendas de vestir</t>
  </si>
  <si>
    <t>AE054</t>
  </si>
  <si>
    <t>Fabricación de cuero y productos conexos excepto calzado</t>
  </si>
  <si>
    <t>AE055</t>
  </si>
  <si>
    <t>Fabricación de calzado</t>
  </si>
  <si>
    <t>AE056</t>
  </si>
  <si>
    <t>Producción de madera y fabricación de productos de madera y corcho, excepto muebles; fabricación de artículos de paja y de materiales trenzables</t>
  </si>
  <si>
    <t>AE057</t>
  </si>
  <si>
    <t>Fabricación de papel y productos de papel</t>
  </si>
  <si>
    <t>AE058</t>
  </si>
  <si>
    <t>Actividades de impresión, edición y reproducción de grabaciones excepto de programas informáticos</t>
  </si>
  <si>
    <t>AE062</t>
  </si>
  <si>
    <t>AE063</t>
  </si>
  <si>
    <t>Fabricación de pinturas, barnices y productos de revestimiento similares, tintas de imprenta y masillas</t>
  </si>
  <si>
    <t>AE064</t>
  </si>
  <si>
    <t>Fabricación de jabones y detergentes, preparados para limpiar y pulir, perfumes y preparados de tocador</t>
  </si>
  <si>
    <t>AE066</t>
  </si>
  <si>
    <t>Fabricación de productos farmacéuticos, sustancias químicas medicinales y de productos botánicos</t>
  </si>
  <si>
    <t>Fabricación de productos de caucho</t>
  </si>
  <si>
    <t>AE069</t>
  </si>
  <si>
    <t>Fabricación de vidrio y de productos de vidrio</t>
  </si>
  <si>
    <t>AE070</t>
  </si>
  <si>
    <t xml:space="preserve">Fabricación de productos refractarios, materiales de construcción de arcilla y de otros productos de porcelana y cerámica </t>
  </si>
  <si>
    <t>AE071</t>
  </si>
  <si>
    <t>Fabricación de cemento, cal, yeso y artículos de hormigón, cemento y yeso  y otros minerales no metálicos, n.c.p.</t>
  </si>
  <si>
    <t>AE072</t>
  </si>
  <si>
    <t>Fabricación de metales comunes</t>
  </si>
  <si>
    <t>AE073</t>
  </si>
  <si>
    <t>Fabricación de productos elaborados de metal, excepto maquinaria y equipo</t>
  </si>
  <si>
    <t>AE074</t>
  </si>
  <si>
    <t>Fabricación de componentes y tableros electrónicos, computadoras y equipo periférico</t>
  </si>
  <si>
    <t>AE075</t>
  </si>
  <si>
    <t>Fabricación de productos de electrónica y de óptica</t>
  </si>
  <si>
    <t>Fabricación de equipo eléctrico y de maquinaria n.c.p.</t>
  </si>
  <si>
    <t>AE079</t>
  </si>
  <si>
    <t>Fabricación de muebles</t>
  </si>
  <si>
    <t>AE080</t>
  </si>
  <si>
    <t>Fabricación de instrumentos y suministros médicos y dentales</t>
  </si>
  <si>
    <t>AE081</t>
  </si>
  <si>
    <t>Otras industrias manufactureras</t>
  </si>
  <si>
    <t>AE082</t>
  </si>
  <si>
    <t>Reparación e instalación de maquinaria y equipo</t>
  </si>
  <si>
    <t>AE083</t>
  </si>
  <si>
    <t>Suministro de energía eléctrica, gas, vapor y aire acondicionado</t>
  </si>
  <si>
    <t>AE084</t>
  </si>
  <si>
    <t>AE085</t>
  </si>
  <si>
    <t>AE086M</t>
  </si>
  <si>
    <t>AE087M</t>
  </si>
  <si>
    <t>Construcción de carreteras y vías férreas</t>
  </si>
  <si>
    <t>AE088M</t>
  </si>
  <si>
    <t>Construcción de obras de servicio público y de otras de ingeniería civil</t>
  </si>
  <si>
    <t>Actividades especializadas de las construcción</t>
  </si>
  <si>
    <t>AE090</t>
  </si>
  <si>
    <t>Comercio</t>
  </si>
  <si>
    <t>AE091</t>
  </si>
  <si>
    <t>Mantenimiento y reparación de vehículos automotores</t>
  </si>
  <si>
    <t>AE092</t>
  </si>
  <si>
    <t>Transporte por ferrocarril</t>
  </si>
  <si>
    <t>Transporte terrestre de pasajeros excepto taxis</t>
  </si>
  <si>
    <t>AE094</t>
  </si>
  <si>
    <t>Transporte de pasajeros por taxi</t>
  </si>
  <si>
    <t>AE095</t>
  </si>
  <si>
    <t>AE096</t>
  </si>
  <si>
    <t>Almacenamiento y depósito</t>
  </si>
  <si>
    <t>AE097</t>
  </si>
  <si>
    <t>AE098</t>
  </si>
  <si>
    <t>AE099</t>
  </si>
  <si>
    <t>Actividades postales y de mensajería</t>
  </si>
  <si>
    <t>AE100</t>
  </si>
  <si>
    <t>Actividades de alojamiento</t>
  </si>
  <si>
    <t>AE101</t>
  </si>
  <si>
    <t>Actividades de servicio de comida y bebidas</t>
  </si>
  <si>
    <t>AE102</t>
  </si>
  <si>
    <t>Actividades de producción películas, videos y programas de televisión, grabación de sonido, edición de música, programación y transmisión</t>
  </si>
  <si>
    <t>AE103</t>
  </si>
  <si>
    <t>Actividades de telecomunicaciones</t>
  </si>
  <si>
    <t>AE104</t>
  </si>
  <si>
    <t>Servicios de información, programación y consultoría informática, edición de programas informáticos y afines</t>
  </si>
  <si>
    <t>AE105</t>
  </si>
  <si>
    <t>AE106</t>
  </si>
  <si>
    <t>Actividades de sociedades de cartera, fondos y sociedades de inversión y otras actividades de servicios financieros</t>
  </si>
  <si>
    <t>AE107</t>
  </si>
  <si>
    <t>Actividad de seguros, reaseguros y fondos de pensiones, excepto los planes de seguridad social de afiliación obligatoria</t>
  </si>
  <si>
    <t>AE108</t>
  </si>
  <si>
    <t>Actividades auxiliares de servicios financieros, seguros y fondos de pensiones</t>
  </si>
  <si>
    <t>AE110</t>
  </si>
  <si>
    <t>Actividades jurídicas</t>
  </si>
  <si>
    <t>Actividades de contabilidad, teneduría de libros, consultoría fiscal y otras actividades contables</t>
  </si>
  <si>
    <t>AE112</t>
  </si>
  <si>
    <t>AE113</t>
  </si>
  <si>
    <t>Actividades de arquitectura e ingeniería; ensayos y análisis técnicos</t>
  </si>
  <si>
    <t>Actividades de investigación científica y desarrollo</t>
  </si>
  <si>
    <t>AE115</t>
  </si>
  <si>
    <t>Publicidad y estudios de mercado</t>
  </si>
  <si>
    <t>Otras actividades profesionales, científicas y técnicas</t>
  </si>
  <si>
    <t>AE117</t>
  </si>
  <si>
    <t>Actividades veterinarias</t>
  </si>
  <si>
    <t>AE118</t>
  </si>
  <si>
    <t>AE119</t>
  </si>
  <si>
    <t>Actividades de empleo</t>
  </si>
  <si>
    <t>AE120</t>
  </si>
  <si>
    <t>Actividades de agencias de viajes, operadores turísticos, servicios de reservas y actividades conexas</t>
  </si>
  <si>
    <t>AE121</t>
  </si>
  <si>
    <t>Actividades de seguridad e investigación</t>
  </si>
  <si>
    <t>AE122</t>
  </si>
  <si>
    <t>Actividades limpieza  general  de edificios y de paisajismo</t>
  </si>
  <si>
    <t>AE123</t>
  </si>
  <si>
    <t>Actividades administrativas y de apoyo de oficina y otras actividades de apoyo a las empresas</t>
  </si>
  <si>
    <t>Enseñanza</t>
  </si>
  <si>
    <t>Actividades de atención de la salud humana y de asistencia social</t>
  </si>
  <si>
    <t>AE129</t>
  </si>
  <si>
    <t>Actividades de asociaciones</t>
  </si>
  <si>
    <t>AE131</t>
  </si>
  <si>
    <t>Reparación de computadoras, efectos personales y enseres domésticos</t>
  </si>
  <si>
    <t>Actividades de lavado y secado limpieza de prendas de tela y de piel</t>
  </si>
  <si>
    <t>Actividades de peluquería y otros tratamientos de belleza</t>
  </si>
  <si>
    <t>AE134</t>
  </si>
  <si>
    <t>Actividades de funerales y actividades conexas</t>
  </si>
  <si>
    <t>AE135</t>
  </si>
  <si>
    <t>Otras actividades de servicios n.c.p.</t>
  </si>
  <si>
    <t>SUBTOTAL MERCADO</t>
  </si>
  <si>
    <t xml:space="preserve">USO FINAL PROPIO </t>
  </si>
  <si>
    <t>AE086UF</t>
  </si>
  <si>
    <t>AE087UF</t>
  </si>
  <si>
    <t>AE088UF</t>
  </si>
  <si>
    <t>AE136</t>
  </si>
  <si>
    <t>Actividades de los hogares en calidad de empleadores de personal doméstico</t>
  </si>
  <si>
    <t>SUBTOTAL PARA USO FINAL PROPIO</t>
  </si>
  <si>
    <t>NO MERCADO</t>
  </si>
  <si>
    <t>AE086NM</t>
  </si>
  <si>
    <t>AE124</t>
  </si>
  <si>
    <t>Administración del estado y aplicación de la política económica y social de la comunidad</t>
  </si>
  <si>
    <t>AE125</t>
  </si>
  <si>
    <t>Prestación de servicios a la comunidad en general</t>
  </si>
  <si>
    <t>AE126</t>
  </si>
  <si>
    <t>Actividades de planes de seguridad social de afiliación obligatoria</t>
  </si>
  <si>
    <t>SUBTOTAL OTRA NO DE MERCADO</t>
  </si>
  <si>
    <t>P1</t>
  </si>
  <si>
    <t>PRODUCCIÓN TOTAL</t>
  </si>
  <si>
    <t>PRODUCCIÓN</t>
  </si>
  <si>
    <t>CONSUMO INTERMEDIO</t>
  </si>
  <si>
    <t>P2</t>
  </si>
  <si>
    <t>CONSUMO INTERMEDIO TOTAL</t>
  </si>
  <si>
    <t>VALOR AGREGADO BRUTO</t>
  </si>
  <si>
    <t>P1 PRODUCCIÓN</t>
  </si>
  <si>
    <t>B1b VALOR AGREGADO BRUTO</t>
  </si>
  <si>
    <t>REMUNERACIÓN DE LOS ASALARIADOS</t>
  </si>
  <si>
    <t>D1 REMUNERACIÓN DE LOS ASALARIADOS</t>
  </si>
  <si>
    <t>D121 CONTRIBUCIONES SOCIALES EFECTIVAS</t>
  </si>
  <si>
    <t>CONTRIBUCIONES SOCIALES EFECTIVAS</t>
  </si>
  <si>
    <t>D122 CONTRIBUCIONES SOCIALES IMPUTADAS</t>
  </si>
  <si>
    <t>CONTRIBUCIONES SOCIALES IMPUTADAS</t>
  </si>
  <si>
    <t>D29 OTROS IMPUESTOS SOBRE LA PRODUCCIÓN</t>
  </si>
  <si>
    <t>OTROS IMPUESTOS SOBRE LA PRODUCCIÓN</t>
  </si>
  <si>
    <t>B2.b EXCEDENTE DE EXPLOTACIÓN BRUTO, B3.b INGRESO MIXTO BRUTO</t>
  </si>
  <si>
    <t>P.52</t>
  </si>
  <si>
    <t>VE</t>
  </si>
  <si>
    <t>P.52 VARIACIÓN DE EXISTENCIAS</t>
  </si>
  <si>
    <t>VARIACIÓN DE EXISTENCIAS</t>
  </si>
  <si>
    <t>P53</t>
  </si>
  <si>
    <t>Adquisiciones menos disposiciones de objetos valiosos</t>
  </si>
  <si>
    <t>P.53</t>
  </si>
  <si>
    <t>P.53 ADQUISICIONES MENOS DISPOSICIONES DE OBJETOS VALIOSOS</t>
  </si>
  <si>
    <t>ADQUISICIONES MENOS DISPOSICIONES DE OBJETOS VALIOSOS</t>
  </si>
  <si>
    <t>VALOR AGREGADO TOTAL</t>
  </si>
  <si>
    <t>CONTRIBUCIONES SOCIALES EFECTIVAS TOTAL</t>
  </si>
  <si>
    <t>CONTRIBUCIONES SOCIALES IMPUTADAS TOTAL</t>
  </si>
  <si>
    <t>1/ Incluye Instituciones sin fines de lucro que sirven a las sociedades no financieras (ISFLSOC)</t>
  </si>
  <si>
    <t>Cultivo de raíces y tubérculos</t>
  </si>
  <si>
    <t>Cultivo de otras hortalizas</t>
  </si>
  <si>
    <t>Elaboración de productos de molinería, excepto arroz, y almidones y productos elaborados del almidón</t>
  </si>
  <si>
    <t>Fabricación de los productos de la refinación del petróleo y de coque</t>
  </si>
  <si>
    <t>Fabricación de sustancias químicas básicas, abonos, compuestos de nitrógeno, pesticidas y otros productos químicos de uso agropecuario</t>
  </si>
  <si>
    <t>Fabricación de otros productos químicos n.c.p. y de fibras manufacturadas</t>
  </si>
  <si>
    <t>Suministro de agua potable</t>
  </si>
  <si>
    <t>Evacuación de aguas residuales</t>
  </si>
  <si>
    <t>Gestión de desechos y de descontaminación</t>
  </si>
  <si>
    <t>Construcción de edificios residenciales</t>
  </si>
  <si>
    <t>Construcción de edificios no residenciales</t>
  </si>
  <si>
    <t>Transporte de carga por carretera, vía marítima y aérea</t>
  </si>
  <si>
    <t>Transporte  de pasajeros por vía marítima y aérea</t>
  </si>
  <si>
    <t>Actividades de apoyo al transporte</t>
  </si>
  <si>
    <t>Actividad de Banca Central</t>
  </si>
  <si>
    <t>Actividad de otros tipos de intermediación monetaria</t>
  </si>
  <si>
    <t>Actividades de alquiler de vivienda y otros servicios  inmobiliarios</t>
  </si>
  <si>
    <t>Actividades de consultoría en gestión financiera, recursos humanos, mercadeo, oficinas principales y afines</t>
  </si>
  <si>
    <t>Actividades de alquiler y arrendamiento de vehículos automotores</t>
  </si>
  <si>
    <t>Actividades de alquiler y arrendamiento de efectos personales y enseres domésticos</t>
  </si>
  <si>
    <t>Actividades de alquiler y arrendamiento de  otros activos tangibles e intangibles no financieros</t>
  </si>
  <si>
    <t>Actividades de arrendamiento de propiedad intelectual y productos similares, excepto obras protegidas por derechos de autor</t>
  </si>
  <si>
    <t>Actividades creativas, artisticas y de entretenimiento</t>
  </si>
  <si>
    <t>Actividades de bibliotecas, archivos y museos y otras actividades culturales</t>
  </si>
  <si>
    <t>Actividades de juegos de azar y apuestas</t>
  </si>
  <si>
    <t>Actividades deportivas, de esparcimiento y recreativas</t>
  </si>
  <si>
    <t>AE059</t>
  </si>
  <si>
    <t>AE060</t>
  </si>
  <si>
    <t>AE065</t>
  </si>
  <si>
    <t>AE068</t>
  </si>
  <si>
    <t>AE078</t>
  </si>
  <si>
    <t>AE089M</t>
  </si>
  <si>
    <t>AE109</t>
  </si>
  <si>
    <t>AE111M</t>
  </si>
  <si>
    <t>AE114</t>
  </si>
  <si>
    <t>AE116M</t>
  </si>
  <si>
    <t>AE127</t>
  </si>
  <si>
    <t>AE128</t>
  </si>
  <si>
    <t>AE132M</t>
  </si>
  <si>
    <t>AE133M</t>
  </si>
  <si>
    <t>AE137</t>
  </si>
  <si>
    <t>AE138M</t>
  </si>
  <si>
    <t>AE139</t>
  </si>
  <si>
    <t>AE140</t>
  </si>
  <si>
    <t>AE141</t>
  </si>
  <si>
    <t>AE142</t>
  </si>
  <si>
    <t>AE143</t>
  </si>
  <si>
    <t>AE089UF</t>
  </si>
  <si>
    <t>AE111UF</t>
  </si>
  <si>
    <t>AE116UF</t>
  </si>
  <si>
    <t>AE144</t>
  </si>
  <si>
    <t>AE087NM</t>
  </si>
  <si>
    <t>AE116NM</t>
  </si>
  <si>
    <t>AE130</t>
  </si>
  <si>
    <t>AE132NM</t>
  </si>
  <si>
    <t>AE133NM</t>
  </si>
  <si>
    <t>AE138NM</t>
  </si>
  <si>
    <t>P2 CONSUMO INTERMEDIO</t>
  </si>
  <si>
    <t>D111 SUELDOS Y SALARIOS (EN DINERO Y EN ESPECIE)</t>
  </si>
  <si>
    <t>B1b</t>
  </si>
  <si>
    <t>D1</t>
  </si>
  <si>
    <t>SUELDOS Y SALARIOS (EN DINERO Y EN ESPECIE)</t>
  </si>
  <si>
    <t>D121</t>
  </si>
  <si>
    <t xml:space="preserve">D122 </t>
  </si>
  <si>
    <t>B2.b /  B3.b</t>
  </si>
  <si>
    <t>EXCEDENTE DE EXPLOTACIÓN BRUTO TOTAL/  INGRESO MIXTO BRUTO TOTAL</t>
  </si>
  <si>
    <t>B2B</t>
  </si>
  <si>
    <t>B3B</t>
  </si>
  <si>
    <t>EXCEDENTE DE EXPLOTACIÓN BRUTO / INGRESO MIXTO BRUTO</t>
  </si>
  <si>
    <t>D29</t>
  </si>
  <si>
    <t>AE033/ AE034</t>
  </si>
  <si>
    <t>Elaboración y conservación de carne y embutidos de aves/ Elaboración y conservación de carne y embutidos de ganado vacuno y porcino y otros tipos de carne</t>
  </si>
  <si>
    <t>Elaboración de productos de molinería, excepto arroz, y almidones y productos elaborados del almidón/Elaboración de macarrones, fideos y productos farináceos análogos</t>
  </si>
  <si>
    <t>AE040/AE044</t>
  </si>
  <si>
    <t>AE049/AE050/AE051</t>
  </si>
  <si>
    <t>Destilación, rectificación, mezcla de bebidas alcohólicas y vinos/ Elaboración de bebidas malteadas, de malta, bebidas no alcohólicas, aguas minerales, y otras aguas embotelladas / Elaboración de productos de tabaco</t>
  </si>
  <si>
    <t>AE061/ AE067</t>
  </si>
  <si>
    <t>Fabricación de plásticos y de caucho sintético en formas primarias/ Fabricación de productos de plástico</t>
  </si>
  <si>
    <t>AE076/ AE077</t>
  </si>
  <si>
    <t>Fabricación de vehículos automotores, remolques y semirremolques/ Fabricación de otros tipos de equipos de transporte</t>
  </si>
  <si>
    <t>AE040/ AE044</t>
  </si>
  <si>
    <t>Elaboración de productos de molinería, excepto arroz, y almidones y productos elaborados del almidón/ Elaboración de macarrones, fideos y productos farináceos análogos</t>
  </si>
  <si>
    <t>AE049/ AE050/ AE051</t>
  </si>
  <si>
    <t>Destilación, rectificación, mezcla de bebidas alcohólicas y vinos/ Elaboración de bebidas malteadas, de malta, bebidas no alcohólicas, aguas minerales, y otras aguas embotelladas/ Elaboración de productos de tabaco</t>
  </si>
  <si>
    <t>Producción Bruta</t>
  </si>
  <si>
    <t>Consumo Intermedio</t>
  </si>
  <si>
    <t>Valor Agregado Bruto</t>
  </si>
  <si>
    <t>Remuneraciones</t>
  </si>
  <si>
    <t>Cuenta</t>
  </si>
  <si>
    <t>Sueldos y Salarios</t>
  </si>
  <si>
    <t>Contribuciones Sociales Efectivas</t>
  </si>
  <si>
    <t>Contribuciones Sociales Imputadas</t>
  </si>
  <si>
    <t>Otros Impuestos</t>
  </si>
  <si>
    <t>Excedente Explotación - Ingreso Mixto Bruto</t>
  </si>
  <si>
    <t>Formación Bruta Capital Fijo</t>
  </si>
  <si>
    <t>Variación de Existencias</t>
  </si>
  <si>
    <t>Objetos Valiosos</t>
  </si>
  <si>
    <t>FORMACIÓN BRUTA CAPITAL FIJO</t>
  </si>
  <si>
    <t>P51b FORMACIÓN BRUTA DE CAPITAL FIJO</t>
  </si>
  <si>
    <t>RESUMEN CCIS</t>
  </si>
  <si>
    <t>S110021</t>
  </si>
  <si>
    <t>S110022</t>
  </si>
  <si>
    <r>
      <t xml:space="preserve">SOCIEDADES NO FINANCIERAS PRIVADAS CONTROL DOMÉSTICO </t>
    </r>
    <r>
      <rPr>
        <b/>
        <vertAlign val="superscript"/>
        <sz val="12"/>
        <color theme="0"/>
        <rFont val="Calibri"/>
        <family val="2"/>
        <scheme val="minor"/>
      </rPr>
      <t>1/</t>
    </r>
  </si>
  <si>
    <t>SOCIEDADES NO FINANCIERAS PRIVADAS PARTICIPACIÓN EXTRANJERA</t>
  </si>
  <si>
    <t>RESUMEN POR SECTOR INSTITUCIONAL Y CUENTA</t>
  </si>
  <si>
    <t>S12001</t>
  </si>
  <si>
    <t>S120021</t>
  </si>
  <si>
    <t>S120022</t>
  </si>
  <si>
    <t>SOCIEDADES FINANCIERAS PÚBLICAS</t>
  </si>
  <si>
    <t>SOCIEDADES FINANCIERAS PRIVADAS NACIONALES</t>
  </si>
  <si>
    <t>SOCIEDADES FINANCIERAS PRIVADAS PARTICIPACIÓN EXTRANJERA</t>
  </si>
  <si>
    <t>Participación porcentual</t>
  </si>
  <si>
    <t>P.51</t>
  </si>
  <si>
    <t>FBKF</t>
  </si>
  <si>
    <t>AE093NM</t>
  </si>
  <si>
    <t xml:space="preserve">AN121 </t>
  </si>
  <si>
    <t>Materiales y suministros</t>
  </si>
  <si>
    <t>AN122</t>
  </si>
  <si>
    <t>Trabajos en curso</t>
  </si>
  <si>
    <t>AN1221</t>
  </si>
  <si>
    <t>Trabajos en curso en activos biológicos cultivados</t>
  </si>
  <si>
    <t>AN1222</t>
  </si>
  <si>
    <t xml:space="preserve">Otros trabajos en curso </t>
  </si>
  <si>
    <t xml:space="preserve">AN123 </t>
  </si>
  <si>
    <t>Bienes terminados</t>
  </si>
  <si>
    <t xml:space="preserve">AN124 </t>
  </si>
  <si>
    <t>Existencias de insumos militares, bienes adjudicados y bienes adquiridos para arrendamiento financiero</t>
  </si>
  <si>
    <t>AN125</t>
  </si>
  <si>
    <t>Bienes para la reventa</t>
  </si>
  <si>
    <r>
      <t xml:space="preserve">SOCIEDADES NO FINANCIERAS PRIVADAS CONTROL DOMÉSTICO </t>
    </r>
    <r>
      <rPr>
        <b/>
        <vertAlign val="superscript"/>
        <sz val="8"/>
        <color theme="0"/>
        <rFont val="Calibri"/>
        <family val="2"/>
        <scheme val="minor"/>
      </rPr>
      <t>1/</t>
    </r>
  </si>
  <si>
    <t xml:space="preserve"> </t>
  </si>
  <si>
    <t>D111 y D112</t>
  </si>
  <si>
    <t>AN111</t>
  </si>
  <si>
    <t>Viviendas</t>
  </si>
  <si>
    <t>NP118</t>
  </si>
  <si>
    <t>Edificaciones residenciales</t>
  </si>
  <si>
    <t>NP154</t>
  </si>
  <si>
    <t>Servicios de arquitectura, ingeniería y conexos</t>
  </si>
  <si>
    <t>AN112</t>
  </si>
  <si>
    <t>Otros edificios y estructuras</t>
  </si>
  <si>
    <t xml:space="preserve">AN1121 </t>
  </si>
  <si>
    <t>Edificios no residenciales</t>
  </si>
  <si>
    <t>NP119</t>
  </si>
  <si>
    <t>Edificaciones no residenciales</t>
  </si>
  <si>
    <t>NP122</t>
  </si>
  <si>
    <t>Servicios especializados de la construcción</t>
  </si>
  <si>
    <t xml:space="preserve">AN1122 </t>
  </si>
  <si>
    <t xml:space="preserve">Otras estructuras y mejoramientos de tierras y terrenos </t>
  </si>
  <si>
    <t>NP120</t>
  </si>
  <si>
    <t>Carreteras y vías férreas</t>
  </si>
  <si>
    <t>NP121</t>
  </si>
  <si>
    <t>Construcción de proyectos de servicio público y otras obras de ingeniería civil</t>
  </si>
  <si>
    <t>AN113</t>
  </si>
  <si>
    <t>Maquinaria y Equipo</t>
  </si>
  <si>
    <t xml:space="preserve">AN1131 </t>
  </si>
  <si>
    <t>Equipo de transporte</t>
  </si>
  <si>
    <t>NP103</t>
  </si>
  <si>
    <t>Vehículos automotores, carrocerías, remolques y semirremolques</t>
  </si>
  <si>
    <t>NP104</t>
  </si>
  <si>
    <t>Partes y piezas para vehículos automotores</t>
  </si>
  <si>
    <t>NP105</t>
  </si>
  <si>
    <t>Otros tipos de equipo de transporte</t>
  </si>
  <si>
    <t>AN1132</t>
  </si>
  <si>
    <t>Equipo de comunicación y transmisión</t>
  </si>
  <si>
    <t>NP095</t>
  </si>
  <si>
    <t>Equipos de comunicaciones y aparatos electrónicos de consumo</t>
  </si>
  <si>
    <t>NP098</t>
  </si>
  <si>
    <t>Instrumentos ópticos, fotográfico, soportes magnéticos y ópticos</t>
  </si>
  <si>
    <t>AN1133</t>
  </si>
  <si>
    <t>Equipo de computo</t>
  </si>
  <si>
    <t>NP094</t>
  </si>
  <si>
    <t>Componentes y tableros electrónicos, computadoras y Equipo periférico</t>
  </si>
  <si>
    <t xml:space="preserve">AN1139 </t>
  </si>
  <si>
    <t>Otra maquinaria y Equipo (incluye armamento militar)</t>
  </si>
  <si>
    <t>NP071</t>
  </si>
  <si>
    <t>Madera y corcho, productos de madera y corcho, excepto muebles; artículos de paja y materiales trenzables</t>
  </si>
  <si>
    <t>NP085</t>
  </si>
  <si>
    <t>Productos de caucho</t>
  </si>
  <si>
    <t>NP086</t>
  </si>
  <si>
    <t>Productos de plástico</t>
  </si>
  <si>
    <t>NP087</t>
  </si>
  <si>
    <t>Vidrio y productos de vidrio</t>
  </si>
  <si>
    <t>NP091</t>
  </si>
  <si>
    <t xml:space="preserve">Productos Básicos de Hierro y Acero </t>
  </si>
  <si>
    <t>NP092</t>
  </si>
  <si>
    <t>Productos primarios de aluminio, zinc, oro, plata y otros semiacabados por un proceso de fundición</t>
  </si>
  <si>
    <t>NP093</t>
  </si>
  <si>
    <t>Productos de metal</t>
  </si>
  <si>
    <t>NP096</t>
  </si>
  <si>
    <t>Equipo de medición, prueba, navegación y control y de relojes</t>
  </si>
  <si>
    <t>NP097</t>
  </si>
  <si>
    <t>Equipo de irradiación, electrónico, médico y terapéutico</t>
  </si>
  <si>
    <t>NP099</t>
  </si>
  <si>
    <t>Pilas, baterías, acumuladores, cables y dispositivos de cableado</t>
  </si>
  <si>
    <t>NP100</t>
  </si>
  <si>
    <t>Refrigeradoras, cocinas, lavadoras y otros aparatos de uso doméstico</t>
  </si>
  <si>
    <t>NP101</t>
  </si>
  <si>
    <t>Maquinaria de uso general y especial, partes y piezas</t>
  </si>
  <si>
    <t>NP102</t>
  </si>
  <si>
    <t>Motores, generadores, transformadores y otro equipo eléctrico</t>
  </si>
  <si>
    <t>NP106</t>
  </si>
  <si>
    <t>Muebles de madera</t>
  </si>
  <si>
    <t>NP107</t>
  </si>
  <si>
    <t>Muebles de otro tipo de material, excepto de piedra, hormigón y cerámica</t>
  </si>
  <si>
    <t>NP108</t>
  </si>
  <si>
    <t>Instrumentos y suministros médicos y dentales</t>
  </si>
  <si>
    <t>NP109</t>
  </si>
  <si>
    <t>Otros productos manufactureros</t>
  </si>
  <si>
    <t>AN115</t>
  </si>
  <si>
    <t>Recursos biológicos cultivados</t>
  </si>
  <si>
    <t>AN1151</t>
  </si>
  <si>
    <t>Recursos animales que dan productos recurrentes</t>
  </si>
  <si>
    <t>NP028</t>
  </si>
  <si>
    <t>Ganado bovino</t>
  </si>
  <si>
    <t>NP029</t>
  </si>
  <si>
    <t>Ganado porcino</t>
  </si>
  <si>
    <t>NP030</t>
  </si>
  <si>
    <t>Pollo en pie</t>
  </si>
  <si>
    <t>NP031</t>
  </si>
  <si>
    <t>Otros animales vivos</t>
  </si>
  <si>
    <t>AN1152</t>
  </si>
  <si>
    <t>Árboles, cultivos y recursos vegetales que dan productos recurrentes</t>
  </si>
  <si>
    <t>NP001</t>
  </si>
  <si>
    <t>Frijol</t>
  </si>
  <si>
    <t>NP002</t>
  </si>
  <si>
    <t>Maíz</t>
  </si>
  <si>
    <t>NP003</t>
  </si>
  <si>
    <t>Trigo</t>
  </si>
  <si>
    <t>NP004</t>
  </si>
  <si>
    <t>Otros cereales</t>
  </si>
  <si>
    <t>NP005</t>
  </si>
  <si>
    <t>Legumbres y otras semillas oleaginosas</t>
  </si>
  <si>
    <t>NP006</t>
  </si>
  <si>
    <t>Arroz</t>
  </si>
  <si>
    <t>NP007</t>
  </si>
  <si>
    <t>Melón</t>
  </si>
  <si>
    <t>NP008</t>
  </si>
  <si>
    <t>Cebolla</t>
  </si>
  <si>
    <t>NP009</t>
  </si>
  <si>
    <t>Chayote</t>
  </si>
  <si>
    <t>NP010</t>
  </si>
  <si>
    <t>Papa</t>
  </si>
  <si>
    <t>NP011</t>
  </si>
  <si>
    <t>Raíces y tubérculos</t>
  </si>
  <si>
    <t>NP012</t>
  </si>
  <si>
    <t>Hortalizas</t>
  </si>
  <si>
    <t>NP013</t>
  </si>
  <si>
    <t>Caña de azúcar</t>
  </si>
  <si>
    <t>NP014</t>
  </si>
  <si>
    <t>Flores</t>
  </si>
  <si>
    <t>NP015</t>
  </si>
  <si>
    <t>Follajes</t>
  </si>
  <si>
    <t>NP016</t>
  </si>
  <si>
    <t>Banano</t>
  </si>
  <si>
    <t>NP017</t>
  </si>
  <si>
    <t>Plátano</t>
  </si>
  <si>
    <t>NP018</t>
  </si>
  <si>
    <t>Piña</t>
  </si>
  <si>
    <t>NP019</t>
  </si>
  <si>
    <t>Palma aceitera</t>
  </si>
  <si>
    <t>NP020</t>
  </si>
  <si>
    <t>Café en fruta</t>
  </si>
  <si>
    <t>NP021</t>
  </si>
  <si>
    <t>Sandía</t>
  </si>
  <si>
    <t>NP022</t>
  </si>
  <si>
    <t>Mango</t>
  </si>
  <si>
    <t>NP023</t>
  </si>
  <si>
    <t>Naranja</t>
  </si>
  <si>
    <t>NP024</t>
  </si>
  <si>
    <t>Otras frutas, nueces y otros frutos oleaginosos</t>
  </si>
  <si>
    <t>NP025</t>
  </si>
  <si>
    <t>Palmito</t>
  </si>
  <si>
    <t>NP026</t>
  </si>
  <si>
    <t>Otros productos de plantas no perennes y perennes n.c.p.</t>
  </si>
  <si>
    <t>NP027</t>
  </si>
  <si>
    <t>Plantas y raíces vivas</t>
  </si>
  <si>
    <t>AN116</t>
  </si>
  <si>
    <t>Costo de transferencia de la propiedad de activos no producidos</t>
  </si>
  <si>
    <t>NP151</t>
  </si>
  <si>
    <t>AN117</t>
  </si>
  <si>
    <t>Productos de propiedad intelectual</t>
  </si>
  <si>
    <t>AN1171</t>
  </si>
  <si>
    <t>Investigación y desarrollo (Incluye derechos patentados)</t>
  </si>
  <si>
    <t>NP155</t>
  </si>
  <si>
    <t>Servicios de investigación científica y desarrollo</t>
  </si>
  <si>
    <t>AN1172</t>
  </si>
  <si>
    <t>Programas de informática y bases de datos</t>
  </si>
  <si>
    <t>NP141</t>
  </si>
  <si>
    <t>Servicios de información, programación y consultoría informática, excepto edición de programas informáticos y afines</t>
  </si>
  <si>
    <t>AN1173</t>
  </si>
  <si>
    <t>Originales para entretenimiento, literarios o artísticos</t>
  </si>
  <si>
    <t>NP072</t>
  </si>
  <si>
    <t>Productos de la edición, impresión y grabaciones excepto de programas informáticos</t>
  </si>
  <si>
    <t>Servicios de radio, de televisión, películas, videos y otros afines</t>
  </si>
  <si>
    <t>AN1179</t>
  </si>
  <si>
    <t xml:space="preserve">Otros productos de propiedad intelectual </t>
  </si>
  <si>
    <t>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</si>
</sst>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#,##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2"/>
      <color theme="0"/>
      <name val="Calibri"/>
      <family val="2"/>
      <scheme val="minor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vertAlign val="superscript"/>
      <sz val="8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</cellStyleXfs>
  <cellXfs count="120">
    <xf numFmtId="0" fontId="0" fillId="0" borderId="0" xfId="0"/>
    <xf numFmtId="3" fontId="5" fillId="2" borderId="5" xfId="0" applyNumberFormat="1" applyFont="1" applyFill="1" applyBorder="1" applyAlignment="1">
      <alignment horizontal="center" vertical="center" wrapText="1"/>
    </xf>
    <xf numFmtId="3" fontId="4" fillId="3" borderId="1" xfId="2" applyNumberFormat="1" applyFont="1" applyFill="1" applyBorder="1" applyAlignment="1" applyProtection="1">
      <alignment vertical="center" wrapText="1"/>
    </xf>
    <xf numFmtId="3" fontId="4" fillId="3" borderId="2" xfId="2" applyNumberFormat="1" applyFont="1" applyFill="1" applyBorder="1" applyAlignment="1" applyProtection="1">
      <alignment horizontal="center" vertical="center" wrapText="1"/>
    </xf>
    <xf numFmtId="3" fontId="4" fillId="3" borderId="2" xfId="2" applyNumberFormat="1" applyFont="1" applyFill="1" applyBorder="1" applyAlignment="1" applyProtection="1">
      <alignment horizontal="center" vertical="center"/>
    </xf>
    <xf numFmtId="3" fontId="4" fillId="3" borderId="1" xfId="2" applyNumberFormat="1" applyFont="1" applyFill="1" applyBorder="1" applyAlignment="1" applyProtection="1">
      <alignment horizontal="center" vertical="center"/>
    </xf>
    <xf numFmtId="3" fontId="4" fillId="3" borderId="3" xfId="2" applyNumberFormat="1" applyFont="1" applyFill="1" applyBorder="1" applyAlignment="1" applyProtection="1">
      <alignment horizontal="center" vertical="center" wrapText="1"/>
    </xf>
    <xf numFmtId="3" fontId="4" fillId="3" borderId="4" xfId="2" applyNumberFormat="1" applyFont="1" applyFill="1" applyBorder="1" applyAlignment="1" applyProtection="1">
      <alignment horizontal="center" vertical="center" wrapText="1"/>
    </xf>
    <xf numFmtId="3" fontId="4" fillId="3" borderId="3" xfId="2" applyNumberFormat="1" applyFont="1" applyFill="1" applyBorder="1" applyAlignment="1" applyProtection="1">
      <alignment horizontal="center" vertical="center"/>
    </xf>
    <xf numFmtId="3" fontId="6" fillId="4" borderId="3" xfId="0" applyNumberFormat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wrapText="1"/>
    </xf>
    <xf numFmtId="0" fontId="6" fillId="5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wrapText="1"/>
    </xf>
    <xf numFmtId="3" fontId="6" fillId="2" borderId="5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wrapText="1"/>
    </xf>
    <xf numFmtId="0" fontId="7" fillId="5" borderId="0" xfId="3" applyFont="1" applyFill="1" applyBorder="1" applyAlignment="1">
      <alignment vertical="top"/>
    </xf>
    <xf numFmtId="0" fontId="7" fillId="5" borderId="0" xfId="0" applyFont="1" applyFill="1"/>
    <xf numFmtId="0" fontId="7" fillId="5" borderId="0" xfId="3" applyFont="1" applyFill="1" applyBorder="1" applyAlignment="1">
      <alignment vertical="top" wrapText="1"/>
    </xf>
    <xf numFmtId="0" fontId="7" fillId="5" borderId="0" xfId="0" applyFont="1" applyFill="1" applyBorder="1" applyAlignment="1">
      <alignment wrapText="1"/>
    </xf>
    <xf numFmtId="0" fontId="6" fillId="5" borderId="5" xfId="0" applyFont="1" applyFill="1" applyBorder="1" applyAlignment="1">
      <alignment vertical="center"/>
    </xf>
    <xf numFmtId="0" fontId="6" fillId="5" borderId="5" xfId="0" applyFont="1" applyFill="1" applyBorder="1"/>
    <xf numFmtId="3" fontId="7" fillId="4" borderId="3" xfId="0" applyNumberFormat="1" applyFont="1" applyFill="1" applyBorder="1" applyAlignment="1">
      <alignment wrapText="1"/>
    </xf>
    <xf numFmtId="3" fontId="7" fillId="5" borderId="3" xfId="0" applyNumberFormat="1" applyFont="1" applyFill="1" applyBorder="1"/>
    <xf numFmtId="3" fontId="7" fillId="5" borderId="4" xfId="0" applyNumberFormat="1" applyFont="1" applyFill="1" applyBorder="1"/>
    <xf numFmtId="3" fontId="6" fillId="5" borderId="5" xfId="0" applyNumberFormat="1" applyFont="1" applyFill="1" applyBorder="1"/>
    <xf numFmtId="0" fontId="2" fillId="0" borderId="0" xfId="0" applyFont="1" applyAlignment="1">
      <alignment horizontal="center"/>
    </xf>
    <xf numFmtId="3" fontId="6" fillId="6" borderId="3" xfId="0" applyNumberFormat="1" applyFont="1" applyFill="1" applyBorder="1"/>
    <xf numFmtId="3" fontId="0" fillId="0" borderId="0" xfId="0" applyNumberFormat="1"/>
    <xf numFmtId="0" fontId="2" fillId="0" borderId="0" xfId="0" applyFont="1"/>
    <xf numFmtId="0" fontId="6" fillId="0" borderId="0" xfId="0" applyFont="1" applyAlignment="1">
      <alignment vertical="center"/>
    </xf>
    <xf numFmtId="3" fontId="4" fillId="3" borderId="7" xfId="2" applyNumberFormat="1" applyFont="1" applyFill="1" applyBorder="1" applyAlignment="1" applyProtection="1">
      <alignment horizontal="center" vertical="center" wrapText="1"/>
    </xf>
    <xf numFmtId="3" fontId="4" fillId="3" borderId="8" xfId="2" applyNumberFormat="1" applyFont="1" applyFill="1" applyBorder="1" applyAlignment="1" applyProtection="1">
      <alignment horizontal="center" vertical="center" wrapText="1"/>
    </xf>
    <xf numFmtId="3" fontId="4" fillId="3" borderId="7" xfId="2" applyNumberFormat="1" applyFont="1" applyFill="1" applyBorder="1" applyAlignment="1" applyProtection="1">
      <alignment horizontal="center" vertical="center"/>
    </xf>
    <xf numFmtId="164" fontId="0" fillId="0" borderId="0" xfId="1" applyFont="1"/>
    <xf numFmtId="0" fontId="7" fillId="5" borderId="6" xfId="0" applyFont="1" applyFill="1" applyBorder="1" applyAlignment="1">
      <alignment vertical="center" wrapText="1"/>
    </xf>
    <xf numFmtId="3" fontId="7" fillId="4" borderId="3" xfId="0" applyNumberFormat="1" applyFont="1" applyFill="1" applyBorder="1" applyAlignment="1">
      <alignment vertical="center" wrapText="1"/>
    </xf>
    <xf numFmtId="3" fontId="7" fillId="5" borderId="3" xfId="0" applyNumberFormat="1" applyFont="1" applyFill="1" applyBorder="1" applyAlignment="1">
      <alignment vertical="center"/>
    </xf>
    <xf numFmtId="3" fontId="7" fillId="5" borderId="0" xfId="0" applyNumberFormat="1" applyFont="1" applyFill="1" applyAlignment="1">
      <alignment vertical="center"/>
    </xf>
    <xf numFmtId="3" fontId="6" fillId="6" borderId="3" xfId="0" applyNumberFormat="1" applyFont="1" applyFill="1" applyBorder="1" applyAlignment="1">
      <alignment vertical="center"/>
    </xf>
    <xf numFmtId="0" fontId="7" fillId="5" borderId="0" xfId="0" applyFont="1" applyFill="1" applyBorder="1" applyAlignment="1">
      <alignment vertical="center" wrapText="1"/>
    </xf>
    <xf numFmtId="3" fontId="7" fillId="5" borderId="4" xfId="0" applyNumberFormat="1" applyFont="1" applyFill="1" applyBorder="1" applyAlignment="1">
      <alignment vertical="center"/>
    </xf>
    <xf numFmtId="3" fontId="6" fillId="4" borderId="3" xfId="0" applyNumberFormat="1" applyFont="1" applyFill="1" applyBorder="1" applyAlignment="1">
      <alignment horizontal="left" vertical="center" wrapText="1" indent="5"/>
    </xf>
    <xf numFmtId="0" fontId="7" fillId="5" borderId="0" xfId="0" applyFont="1" applyFill="1" applyBorder="1" applyAlignment="1">
      <alignment horizontal="left" wrapText="1" indent="2"/>
    </xf>
    <xf numFmtId="3" fontId="7" fillId="5" borderId="1" xfId="0" applyNumberFormat="1" applyFont="1" applyFill="1" applyBorder="1" applyAlignment="1">
      <alignment vertical="center"/>
    </xf>
    <xf numFmtId="3" fontId="7" fillId="5" borderId="7" xfId="0" applyNumberFormat="1" applyFont="1" applyFill="1" applyBorder="1" applyAlignment="1">
      <alignment vertical="center"/>
    </xf>
    <xf numFmtId="3" fontId="6" fillId="5" borderId="5" xfId="0" applyNumberFormat="1" applyFont="1" applyFill="1" applyBorder="1" applyAlignment="1">
      <alignment vertical="center"/>
    </xf>
    <xf numFmtId="3" fontId="6" fillId="5" borderId="5" xfId="0" applyNumberFormat="1" applyFont="1" applyFill="1" applyBorder="1" applyAlignment="1">
      <alignment vertical="center" wrapText="1"/>
    </xf>
    <xf numFmtId="3" fontId="4" fillId="3" borderId="2" xfId="2" applyNumberFormat="1" applyFont="1" applyFill="1" applyBorder="1" applyAlignment="1" applyProtection="1">
      <alignment horizontal="center" vertical="center"/>
    </xf>
    <xf numFmtId="3" fontId="4" fillId="3" borderId="9" xfId="2" applyNumberFormat="1" applyFont="1" applyFill="1" applyBorder="1" applyAlignment="1" applyProtection="1">
      <alignment horizontal="center" vertical="center" wrapText="1"/>
    </xf>
    <xf numFmtId="3" fontId="6" fillId="4" borderId="3" xfId="0" applyNumberFormat="1" applyFont="1" applyFill="1" applyBorder="1" applyAlignment="1">
      <alignment horizontal="center" vertical="center"/>
    </xf>
    <xf numFmtId="0" fontId="5" fillId="4" borderId="11" xfId="0" applyFont="1" applyFill="1" applyBorder="1"/>
    <xf numFmtId="0" fontId="0" fillId="4" borderId="11" xfId="0" applyFill="1" applyBorder="1" applyAlignment="1">
      <alignment horizontal="left" indent="1"/>
    </xf>
    <xf numFmtId="0" fontId="5" fillId="4" borderId="11" xfId="0" applyFont="1" applyFill="1" applyBorder="1" applyAlignment="1">
      <alignment horizontal="left" indent="1"/>
    </xf>
    <xf numFmtId="0" fontId="0" fillId="4" borderId="11" xfId="0" applyFill="1" applyBorder="1" applyAlignment="1">
      <alignment horizontal="left" indent="2"/>
    </xf>
    <xf numFmtId="0" fontId="12" fillId="4" borderId="11" xfId="0" applyFont="1" applyFill="1" applyBorder="1"/>
    <xf numFmtId="0" fontId="12" fillId="4" borderId="11" xfId="0" applyFont="1" applyFill="1" applyBorder="1" applyAlignment="1">
      <alignment horizontal="left" indent="1"/>
    </xf>
    <xf numFmtId="0" fontId="13" fillId="4" borderId="11" xfId="0" applyFont="1" applyFill="1" applyBorder="1" applyAlignment="1">
      <alignment horizontal="left" indent="2"/>
    </xf>
    <xf numFmtId="0" fontId="14" fillId="4" borderId="11" xfId="0" applyFont="1" applyFill="1" applyBorder="1"/>
    <xf numFmtId="0" fontId="16" fillId="4" borderId="11" xfId="0" applyFont="1" applyFill="1" applyBorder="1"/>
    <xf numFmtId="0" fontId="13" fillId="4" borderId="11" xfId="0" applyFont="1" applyFill="1" applyBorder="1" applyAlignment="1">
      <alignment horizontal="left" indent="1"/>
    </xf>
    <xf numFmtId="0" fontId="0" fillId="4" borderId="11" xfId="0" applyFill="1" applyBorder="1"/>
    <xf numFmtId="3" fontId="6" fillId="4" borderId="6" xfId="0" applyNumberFormat="1" applyFont="1" applyFill="1" applyBorder="1" applyAlignment="1">
      <alignment horizontal="center" vertical="center" wrapText="1"/>
    </xf>
    <xf numFmtId="3" fontId="7" fillId="4" borderId="4" xfId="0" applyNumberFormat="1" applyFont="1" applyFill="1" applyBorder="1" applyAlignment="1">
      <alignment wrapText="1"/>
    </xf>
    <xf numFmtId="0" fontId="7" fillId="5" borderId="1" xfId="0" applyFont="1" applyFill="1" applyBorder="1" applyAlignment="1">
      <alignment wrapText="1"/>
    </xf>
    <xf numFmtId="0" fontId="5" fillId="0" borderId="3" xfId="0" applyFont="1" applyBorder="1" applyAlignment="1">
      <alignment horizontal="left"/>
    </xf>
    <xf numFmtId="0" fontId="0" fillId="0" borderId="3" xfId="0" applyBorder="1" applyAlignment="1">
      <alignment horizontal="left" indent="1"/>
    </xf>
    <xf numFmtId="0" fontId="5" fillId="0" borderId="3" xfId="0" applyFont="1" applyBorder="1" applyAlignment="1">
      <alignment horizontal="left" indent="1"/>
    </xf>
    <xf numFmtId="0" fontId="0" fillId="0" borderId="3" xfId="0" applyBorder="1" applyAlignment="1">
      <alignment horizontal="left" indent="2"/>
    </xf>
    <xf numFmtId="1" fontId="11" fillId="0" borderId="3" xfId="1" applyNumberFormat="1" applyFont="1" applyBorder="1" applyAlignment="1" applyProtection="1">
      <alignment horizontal="left" vertical="center" indent="1"/>
    </xf>
    <xf numFmtId="0" fontId="5" fillId="0" borderId="3" xfId="0" applyFont="1" applyBorder="1"/>
    <xf numFmtId="0" fontId="3" fillId="0" borderId="3" xfId="0" applyFont="1" applyBorder="1" applyAlignment="1">
      <alignment horizontal="left" indent="1"/>
    </xf>
    <xf numFmtId="0" fontId="0" fillId="0" borderId="3" xfId="0" applyFill="1" applyBorder="1"/>
    <xf numFmtId="0" fontId="15" fillId="0" borderId="3" xfId="0" applyFont="1" applyBorder="1"/>
    <xf numFmtId="0" fontId="17" fillId="0" borderId="3" xfId="0" applyFont="1" applyFill="1" applyBorder="1"/>
    <xf numFmtId="0" fontId="11" fillId="0" borderId="3" xfId="0" applyFont="1" applyBorder="1"/>
    <xf numFmtId="0" fontId="18" fillId="0" borderId="3" xfId="0" applyFont="1" applyBorder="1" applyAlignment="1">
      <alignment horizontal="left" indent="1"/>
    </xf>
    <xf numFmtId="0" fontId="11" fillId="0" borderId="3" xfId="0" applyFont="1" applyFill="1" applyBorder="1"/>
    <xf numFmtId="0" fontId="7" fillId="5" borderId="7" xfId="0" applyFont="1" applyFill="1" applyBorder="1" applyAlignment="1">
      <alignment wrapText="1"/>
    </xf>
    <xf numFmtId="3" fontId="6" fillId="4" borderId="7" xfId="0" applyNumberFormat="1" applyFont="1" applyFill="1" applyBorder="1" applyAlignment="1">
      <alignment horizontal="center" vertical="center"/>
    </xf>
    <xf numFmtId="3" fontId="7" fillId="4" borderId="7" xfId="0" applyNumberFormat="1" applyFont="1" applyFill="1" applyBorder="1" applyAlignment="1">
      <alignment wrapText="1"/>
    </xf>
    <xf numFmtId="3" fontId="7" fillId="5" borderId="8" xfId="0" applyNumberFormat="1" applyFont="1" applyFill="1" applyBorder="1"/>
    <xf numFmtId="3" fontId="6" fillId="6" borderId="7" xfId="0" applyNumberFormat="1" applyFont="1" applyFill="1" applyBorder="1"/>
    <xf numFmtId="3" fontId="7" fillId="5" borderId="0" xfId="0" applyNumberFormat="1" applyFont="1" applyFill="1" applyBorder="1" applyAlignment="1">
      <alignment vertical="center"/>
    </xf>
    <xf numFmtId="3" fontId="6" fillId="5" borderId="12" xfId="0" applyNumberFormat="1" applyFont="1" applyFill="1" applyBorder="1" applyAlignment="1">
      <alignment vertical="center"/>
    </xf>
    <xf numFmtId="3" fontId="7" fillId="4" borderId="7" xfId="0" applyNumberFormat="1" applyFont="1" applyFill="1" applyBorder="1" applyAlignment="1">
      <alignment vertical="center" wrapText="1"/>
    </xf>
    <xf numFmtId="9" fontId="0" fillId="0" borderId="0" xfId="4" applyFont="1"/>
    <xf numFmtId="3" fontId="4" fillId="3" borderId="1" xfId="2" applyNumberFormat="1" applyFont="1" applyFill="1" applyBorder="1" applyAlignment="1">
      <alignment horizontal="center" vertical="center"/>
    </xf>
    <xf numFmtId="3" fontId="4" fillId="3" borderId="3" xfId="2" applyNumberFormat="1" applyFont="1" applyFill="1" applyBorder="1" applyAlignment="1">
      <alignment horizontal="center" vertical="center" wrapText="1"/>
    </xf>
    <xf numFmtId="3" fontId="4" fillId="3" borderId="7" xfId="2" applyNumberFormat="1" applyFont="1" applyFill="1" applyBorder="1" applyAlignment="1">
      <alignment horizontal="center" vertical="center" wrapText="1"/>
    </xf>
    <xf numFmtId="3" fontId="19" fillId="3" borderId="7" xfId="2" applyNumberFormat="1" applyFont="1" applyFill="1" applyBorder="1" applyAlignment="1">
      <alignment horizontal="center" vertical="center" wrapText="1"/>
    </xf>
    <xf numFmtId="3" fontId="4" fillId="3" borderId="10" xfId="2" applyNumberFormat="1" applyFont="1" applyFill="1" applyBorder="1" applyAlignment="1" applyProtection="1">
      <alignment vertical="center" wrapText="1"/>
    </xf>
    <xf numFmtId="9" fontId="6" fillId="6" borderId="3" xfId="4" applyFont="1" applyFill="1" applyBorder="1"/>
    <xf numFmtId="165" fontId="7" fillId="4" borderId="3" xfId="4" applyNumberFormat="1" applyFont="1" applyFill="1" applyBorder="1" applyAlignment="1">
      <alignment wrapText="1"/>
    </xf>
    <xf numFmtId="165" fontId="7" fillId="5" borderId="4" xfId="4" applyNumberFormat="1" applyFont="1" applyFill="1" applyBorder="1"/>
    <xf numFmtId="9" fontId="6" fillId="6" borderId="7" xfId="4" applyFont="1" applyFill="1" applyBorder="1"/>
    <xf numFmtId="166" fontId="0" fillId="0" borderId="0" xfId="1" applyNumberFormat="1" applyFont="1"/>
    <xf numFmtId="165" fontId="7" fillId="5" borderId="3" xfId="4" applyNumberFormat="1" applyFont="1" applyFill="1" applyBorder="1"/>
    <xf numFmtId="165" fontId="7" fillId="4" borderId="7" xfId="4" applyNumberFormat="1" applyFont="1" applyFill="1" applyBorder="1" applyAlignment="1">
      <alignment wrapText="1"/>
    </xf>
    <xf numFmtId="165" fontId="7" fillId="5" borderId="8" xfId="4" applyNumberFormat="1" applyFont="1" applyFill="1" applyBorder="1"/>
    <xf numFmtId="3" fontId="20" fillId="3" borderId="7" xfId="2" applyNumberFormat="1" applyFont="1" applyFill="1" applyBorder="1" applyAlignment="1" applyProtection="1">
      <alignment horizontal="center" vertical="center" wrapText="1"/>
    </xf>
    <xf numFmtId="3" fontId="21" fillId="3" borderId="7" xfId="2" applyNumberFormat="1" applyFont="1" applyFill="1" applyBorder="1" applyAlignment="1" applyProtection="1">
      <alignment horizontal="center" vertical="center" wrapText="1"/>
    </xf>
    <xf numFmtId="3" fontId="21" fillId="3" borderId="3" xfId="2" applyNumberFormat="1" applyFont="1" applyFill="1" applyBorder="1" applyAlignment="1" applyProtection="1">
      <alignment horizontal="center" vertical="center" wrapText="1"/>
    </xf>
    <xf numFmtId="3" fontId="21" fillId="3" borderId="3" xfId="2" applyNumberFormat="1" applyFont="1" applyFill="1" applyBorder="1" applyAlignment="1">
      <alignment horizontal="center" vertical="center" wrapText="1"/>
    </xf>
    <xf numFmtId="3" fontId="21" fillId="3" borderId="7" xfId="2" applyNumberFormat="1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>
      <alignment wrapText="1"/>
    </xf>
    <xf numFmtId="167" fontId="0" fillId="0" borderId="0" xfId="0" applyNumberFormat="1"/>
    <xf numFmtId="9" fontId="6" fillId="6" borderId="3" xfId="4" applyNumberFormat="1" applyFont="1" applyFill="1" applyBorder="1"/>
    <xf numFmtId="164" fontId="0" fillId="0" borderId="0" xfId="0" applyNumberForma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" fontId="4" fillId="3" borderId="9" xfId="2" applyNumberFormat="1" applyFont="1" applyFill="1" applyBorder="1" applyAlignment="1" applyProtection="1">
      <alignment horizontal="center" vertical="center"/>
    </xf>
    <xf numFmtId="3" fontId="4" fillId="3" borderId="8" xfId="2" applyNumberFormat="1" applyFont="1" applyFill="1" applyBorder="1" applyAlignment="1" applyProtection="1">
      <alignment horizontal="center" vertical="center"/>
    </xf>
    <xf numFmtId="3" fontId="4" fillId="3" borderId="10" xfId="2" applyNumberFormat="1" applyFont="1" applyFill="1" applyBorder="1" applyAlignment="1" applyProtection="1">
      <alignment horizontal="center" vertical="center"/>
    </xf>
    <xf numFmtId="3" fontId="4" fillId="3" borderId="2" xfId="2" applyNumberFormat="1" applyFont="1" applyFill="1" applyBorder="1" applyAlignment="1" applyProtection="1">
      <alignment horizontal="center" vertical="center"/>
    </xf>
    <xf numFmtId="0" fontId="0" fillId="5" borderId="0" xfId="0" applyFill="1"/>
    <xf numFmtId="0" fontId="9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8" fillId="5" borderId="0" xfId="0" applyFont="1" applyFill="1" applyAlignment="1"/>
    <xf numFmtId="0" fontId="6" fillId="5" borderId="0" xfId="0" applyFont="1" applyFill="1" applyAlignment="1">
      <alignment vertical="center"/>
    </xf>
    <xf numFmtId="3" fontId="0" fillId="5" borderId="0" xfId="0" applyNumberFormat="1" applyFill="1"/>
  </cellXfs>
  <cellStyles count="5">
    <cellStyle name="Millares" xfId="1" builtinId="3"/>
    <cellStyle name="Normal" xfId="0" builtinId="0"/>
    <cellStyle name="Normal 2" xfId="2" xr:uid="{00000000-0005-0000-0000-000002000000}"/>
    <cellStyle name="Normal_01-01" xfId="3" xr:uid="{00000000-0005-0000-0000-000003000000}"/>
    <cellStyle name="Porcentaje" xfId="4" builtinId="5"/>
  </cellStyles>
  <dxfs count="78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88107</xdr:colOff>
      <xdr:row>0</xdr:row>
      <xdr:rowOff>111919</xdr:rowOff>
    </xdr:from>
    <xdr:to>
      <xdr:col>1</xdr:col>
      <xdr:colOff>1249348</xdr:colOff>
      <xdr:row>5</xdr:row>
      <xdr:rowOff>149924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7" y="111919"/>
          <a:ext cx="2744772" cy="110956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290512</xdr:colOff>
      <xdr:row>0</xdr:row>
      <xdr:rowOff>100013</xdr:rowOff>
    </xdr:from>
    <xdr:to>
      <xdr:col>1</xdr:col>
      <xdr:colOff>1987534</xdr:colOff>
      <xdr:row>5</xdr:row>
      <xdr:rowOff>138018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0512" y="100013"/>
          <a:ext cx="2744772" cy="110480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290512</xdr:colOff>
      <xdr:row>0</xdr:row>
      <xdr:rowOff>100013</xdr:rowOff>
    </xdr:from>
    <xdr:to>
      <xdr:col>1</xdr:col>
      <xdr:colOff>1987534</xdr:colOff>
      <xdr:row>5</xdr:row>
      <xdr:rowOff>138018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0512" y="100013"/>
          <a:ext cx="2744772" cy="110956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290512</xdr:colOff>
      <xdr:row>0</xdr:row>
      <xdr:rowOff>111919</xdr:rowOff>
    </xdr:from>
    <xdr:to>
      <xdr:col>1</xdr:col>
      <xdr:colOff>1987534</xdr:colOff>
      <xdr:row>5</xdr:row>
      <xdr:rowOff>149924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0512" y="111919"/>
          <a:ext cx="2744772" cy="110956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88107</xdr:rowOff>
    </xdr:from>
    <xdr:to>
      <xdr:col>0</xdr:col>
      <xdr:colOff>3011472</xdr:colOff>
      <xdr:row>5</xdr:row>
      <xdr:rowOff>126112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88107"/>
          <a:ext cx="2744772" cy="11095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88107</xdr:colOff>
      <xdr:row>0</xdr:row>
      <xdr:rowOff>111919</xdr:rowOff>
    </xdr:from>
    <xdr:to>
      <xdr:col>1</xdr:col>
      <xdr:colOff>1249348</xdr:colOff>
      <xdr:row>5</xdr:row>
      <xdr:rowOff>149924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7" y="111919"/>
          <a:ext cx="2742391" cy="11048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88107</xdr:colOff>
      <xdr:row>0</xdr:row>
      <xdr:rowOff>111919</xdr:rowOff>
    </xdr:from>
    <xdr:to>
      <xdr:col>1</xdr:col>
      <xdr:colOff>1249348</xdr:colOff>
      <xdr:row>5</xdr:row>
      <xdr:rowOff>149924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7" y="111919"/>
          <a:ext cx="2742391" cy="11048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88107</xdr:colOff>
      <xdr:row>0</xdr:row>
      <xdr:rowOff>111919</xdr:rowOff>
    </xdr:from>
    <xdr:to>
      <xdr:col>1</xdr:col>
      <xdr:colOff>1249348</xdr:colOff>
      <xdr:row>5</xdr:row>
      <xdr:rowOff>149924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7" y="111919"/>
          <a:ext cx="2742391" cy="110480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88107</xdr:colOff>
      <xdr:row>0</xdr:row>
      <xdr:rowOff>111919</xdr:rowOff>
    </xdr:from>
    <xdr:to>
      <xdr:col>1</xdr:col>
      <xdr:colOff>1249348</xdr:colOff>
      <xdr:row>5</xdr:row>
      <xdr:rowOff>149924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7" y="111919"/>
          <a:ext cx="2742391" cy="11048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88107</xdr:colOff>
      <xdr:row>0</xdr:row>
      <xdr:rowOff>111919</xdr:rowOff>
    </xdr:from>
    <xdr:to>
      <xdr:col>1</xdr:col>
      <xdr:colOff>1249348</xdr:colOff>
      <xdr:row>5</xdr:row>
      <xdr:rowOff>149924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7" y="111919"/>
          <a:ext cx="2742391" cy="110480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88107</xdr:colOff>
      <xdr:row>0</xdr:row>
      <xdr:rowOff>111919</xdr:rowOff>
    </xdr:from>
    <xdr:to>
      <xdr:col>1</xdr:col>
      <xdr:colOff>1249348</xdr:colOff>
      <xdr:row>5</xdr:row>
      <xdr:rowOff>149924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7" y="111919"/>
          <a:ext cx="2742391" cy="110480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88107</xdr:colOff>
      <xdr:row>0</xdr:row>
      <xdr:rowOff>111919</xdr:rowOff>
    </xdr:from>
    <xdr:to>
      <xdr:col>1</xdr:col>
      <xdr:colOff>1249348</xdr:colOff>
      <xdr:row>5</xdr:row>
      <xdr:rowOff>149924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7" y="111919"/>
          <a:ext cx="2742391" cy="110480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88107</xdr:colOff>
      <xdr:row>0</xdr:row>
      <xdr:rowOff>111919</xdr:rowOff>
    </xdr:from>
    <xdr:to>
      <xdr:col>1</xdr:col>
      <xdr:colOff>1249348</xdr:colOff>
      <xdr:row>5</xdr:row>
      <xdr:rowOff>149924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7" y="111919"/>
          <a:ext cx="2742391" cy="1104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4" tint="0.79998168889431442"/>
  </sheetPr>
  <dimension ref="A1:P177"/>
  <sheetViews>
    <sheetView showGridLines="0" tabSelected="1" zoomScale="55" zoomScaleNormal="55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O5" sqref="O5"/>
    </sheetView>
  </sheetViews>
  <sheetFormatPr baseColWidth="10" defaultColWidth="0" defaultRowHeight="14.4" zeroHeight="1" outlineLevelCol="1" x14ac:dyDescent="0.3"/>
  <cols>
    <col min="1" max="1" width="23.6640625" customWidth="1"/>
    <col min="2" max="2" width="55.6640625" customWidth="1"/>
    <col min="3" max="3" width="15.6640625" customWidth="1"/>
    <col min="4" max="5" width="15.6640625" hidden="1" customWidth="1" outlineLevel="1"/>
    <col min="6" max="6" width="16.5546875" hidden="1" customWidth="1" outlineLevel="1"/>
    <col min="7" max="7" width="15.6640625" customWidth="1" collapsed="1"/>
    <col min="8" max="10" width="15.6640625" hidden="1" customWidth="1" outlineLevel="1"/>
    <col min="11" max="11" width="15.6640625" customWidth="1" collapsed="1"/>
    <col min="12" max="14" width="15.6640625" customWidth="1"/>
    <col min="15" max="15" width="13.88671875" bestFit="1" customWidth="1"/>
    <col min="16" max="16" width="12.6640625" customWidth="1"/>
    <col min="17" max="16384" width="11.5546875" hidden="1"/>
  </cols>
  <sheetData>
    <row r="1" spans="1:16" x14ac:dyDescent="0.3"/>
    <row r="2" spans="1:16" ht="18" x14ac:dyDescent="0.35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6" ht="18" x14ac:dyDescent="0.35">
      <c r="B3" s="108" t="s">
        <v>248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6" ht="15.6" x14ac:dyDescent="0.3">
      <c r="B4" s="109" t="s">
        <v>573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6" ht="15.6" x14ac:dyDescent="0.3">
      <c r="B5" s="109" t="s">
        <v>1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</row>
    <row r="6" spans="1:16" x14ac:dyDescent="0.3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6" x14ac:dyDescent="0.3">
      <c r="A7" s="28" t="s">
        <v>253</v>
      </c>
      <c r="E7" s="27"/>
      <c r="F7" s="27"/>
    </row>
    <row r="8" spans="1:16" ht="15.6" x14ac:dyDescent="0.3">
      <c r="A8" s="2"/>
      <c r="B8" s="3"/>
      <c r="C8" s="4" t="s">
        <v>2</v>
      </c>
      <c r="D8" s="5" t="s">
        <v>3</v>
      </c>
      <c r="E8" s="5" t="s">
        <v>377</v>
      </c>
      <c r="F8" s="5" t="s">
        <v>378</v>
      </c>
      <c r="G8" s="5" t="s">
        <v>4</v>
      </c>
      <c r="H8" s="86" t="s">
        <v>382</v>
      </c>
      <c r="I8" s="86" t="s">
        <v>383</v>
      </c>
      <c r="J8" s="86" t="s">
        <v>384</v>
      </c>
      <c r="K8" s="5" t="s">
        <v>5</v>
      </c>
      <c r="L8" s="5" t="s">
        <v>6</v>
      </c>
      <c r="M8" s="5" t="s">
        <v>7</v>
      </c>
      <c r="N8" s="5" t="s">
        <v>18</v>
      </c>
    </row>
    <row r="9" spans="1:16" ht="95.4" x14ac:dyDescent="0.3">
      <c r="A9" s="6" t="s">
        <v>8</v>
      </c>
      <c r="B9" s="7" t="s">
        <v>9</v>
      </c>
      <c r="C9" s="7" t="s">
        <v>10</v>
      </c>
      <c r="D9" s="6" t="s">
        <v>11</v>
      </c>
      <c r="E9" s="6" t="s">
        <v>379</v>
      </c>
      <c r="F9" s="6" t="s">
        <v>380</v>
      </c>
      <c r="G9" s="6" t="s">
        <v>12</v>
      </c>
      <c r="H9" s="87" t="s">
        <v>385</v>
      </c>
      <c r="I9" s="87" t="s">
        <v>386</v>
      </c>
      <c r="J9" s="87" t="s">
        <v>387</v>
      </c>
      <c r="K9" s="6" t="s">
        <v>13</v>
      </c>
      <c r="L9" s="8" t="s">
        <v>14</v>
      </c>
      <c r="M9" s="6" t="s">
        <v>15</v>
      </c>
      <c r="N9" s="6" t="s">
        <v>19</v>
      </c>
    </row>
    <row r="10" spans="1:16" ht="29.25" customHeight="1" x14ac:dyDescent="0.3">
      <c r="A10" s="1" t="s">
        <v>16</v>
      </c>
      <c r="B10" s="1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6" x14ac:dyDescent="0.3">
      <c r="A11" s="9" t="s">
        <v>20</v>
      </c>
      <c r="B11" s="10" t="s">
        <v>21</v>
      </c>
      <c r="C11" s="35">
        <v>1230.4238908714133</v>
      </c>
      <c r="D11" s="43">
        <v>0</v>
      </c>
      <c r="E11" s="37">
        <v>1230.4238908714133</v>
      </c>
      <c r="F11" s="43">
        <v>0</v>
      </c>
      <c r="G11" s="35">
        <v>0</v>
      </c>
      <c r="H11" s="43">
        <v>0</v>
      </c>
      <c r="I11" s="37">
        <v>0</v>
      </c>
      <c r="J11" s="43">
        <v>0</v>
      </c>
      <c r="K11" s="35">
        <v>0</v>
      </c>
      <c r="L11" s="35">
        <v>9029.2078234538385</v>
      </c>
      <c r="M11" s="35">
        <v>0</v>
      </c>
      <c r="N11" s="38">
        <f t="shared" ref="N11:N74" si="0">+C11+G11+K11+L11+M11</f>
        <v>10259.631714325253</v>
      </c>
      <c r="O11" s="33"/>
      <c r="P11" s="33"/>
    </row>
    <row r="12" spans="1:16" x14ac:dyDescent="0.3">
      <c r="A12" s="9" t="s">
        <v>22</v>
      </c>
      <c r="B12" s="10" t="s">
        <v>23</v>
      </c>
      <c r="C12" s="35">
        <v>307.96916624538613</v>
      </c>
      <c r="D12" s="36">
        <v>0</v>
      </c>
      <c r="E12" s="37">
        <v>307.96916624538613</v>
      </c>
      <c r="F12" s="36">
        <v>0</v>
      </c>
      <c r="G12" s="35">
        <v>0</v>
      </c>
      <c r="H12" s="36">
        <v>0</v>
      </c>
      <c r="I12" s="37">
        <v>0</v>
      </c>
      <c r="J12" s="36">
        <v>0</v>
      </c>
      <c r="K12" s="35">
        <v>0</v>
      </c>
      <c r="L12" s="35">
        <v>2322.9209746829233</v>
      </c>
      <c r="M12" s="35">
        <v>0</v>
      </c>
      <c r="N12" s="38">
        <f t="shared" si="0"/>
        <v>2630.8901409283094</v>
      </c>
      <c r="O12" s="33"/>
      <c r="P12" s="33"/>
    </row>
    <row r="13" spans="1:16" x14ac:dyDescent="0.3">
      <c r="A13" s="9" t="s">
        <v>24</v>
      </c>
      <c r="B13" s="10" t="s">
        <v>25</v>
      </c>
      <c r="C13" s="35">
        <v>2529.0855980396536</v>
      </c>
      <c r="D13" s="36">
        <v>0</v>
      </c>
      <c r="E13" s="37">
        <v>2529.0855980396536</v>
      </c>
      <c r="F13" s="36">
        <v>0</v>
      </c>
      <c r="G13" s="35">
        <v>0</v>
      </c>
      <c r="H13" s="36">
        <v>0</v>
      </c>
      <c r="I13" s="37">
        <v>0</v>
      </c>
      <c r="J13" s="36">
        <v>0</v>
      </c>
      <c r="K13" s="35">
        <v>0</v>
      </c>
      <c r="L13" s="35">
        <v>1349.0811965896564</v>
      </c>
      <c r="M13" s="35">
        <v>0</v>
      </c>
      <c r="N13" s="38">
        <f t="shared" si="0"/>
        <v>3878.1667946293101</v>
      </c>
      <c r="O13" s="33"/>
      <c r="P13" s="33"/>
    </row>
    <row r="14" spans="1:16" x14ac:dyDescent="0.3">
      <c r="A14" s="9" t="s">
        <v>26</v>
      </c>
      <c r="B14" s="10" t="s">
        <v>27</v>
      </c>
      <c r="C14" s="35">
        <v>21616.629098470792</v>
      </c>
      <c r="D14" s="36">
        <v>0</v>
      </c>
      <c r="E14" s="37">
        <v>21616.629098470792</v>
      </c>
      <c r="F14" s="36">
        <v>0</v>
      </c>
      <c r="G14" s="35">
        <v>0</v>
      </c>
      <c r="H14" s="36">
        <v>0</v>
      </c>
      <c r="I14" s="37">
        <v>0</v>
      </c>
      <c r="J14" s="36">
        <v>0</v>
      </c>
      <c r="K14" s="35">
        <v>0</v>
      </c>
      <c r="L14" s="35">
        <v>16001.246291015295</v>
      </c>
      <c r="M14" s="35">
        <v>0</v>
      </c>
      <c r="N14" s="38">
        <f t="shared" si="0"/>
        <v>37617.875389486086</v>
      </c>
      <c r="O14" s="33"/>
      <c r="P14" s="33"/>
    </row>
    <row r="15" spans="1:16" x14ac:dyDescent="0.3">
      <c r="A15" s="9" t="s">
        <v>28</v>
      </c>
      <c r="B15" s="10" t="s">
        <v>30</v>
      </c>
      <c r="C15" s="35">
        <v>27290.918936578521</v>
      </c>
      <c r="D15" s="36">
        <v>0</v>
      </c>
      <c r="E15" s="37">
        <v>15643.081087508515</v>
      </c>
      <c r="F15" s="36">
        <v>11647.837849070003</v>
      </c>
      <c r="G15" s="35">
        <v>0</v>
      </c>
      <c r="H15" s="36">
        <v>0</v>
      </c>
      <c r="I15" s="37">
        <v>0</v>
      </c>
      <c r="J15" s="36">
        <v>0</v>
      </c>
      <c r="K15" s="35">
        <v>0</v>
      </c>
      <c r="L15" s="35">
        <v>215.80699542559887</v>
      </c>
      <c r="M15" s="35">
        <v>0</v>
      </c>
      <c r="N15" s="38">
        <f t="shared" si="0"/>
        <v>27506.725932004119</v>
      </c>
      <c r="O15" s="33"/>
      <c r="P15" s="33"/>
    </row>
    <row r="16" spans="1:16" x14ac:dyDescent="0.3">
      <c r="A16" s="9" t="s">
        <v>29</v>
      </c>
      <c r="B16" s="10" t="s">
        <v>32</v>
      </c>
      <c r="C16" s="35">
        <v>1919.2833010605079</v>
      </c>
      <c r="D16" s="36">
        <v>0</v>
      </c>
      <c r="E16" s="37">
        <v>1919.2833010605079</v>
      </c>
      <c r="F16" s="36">
        <v>0</v>
      </c>
      <c r="G16" s="35">
        <v>0</v>
      </c>
      <c r="H16" s="36">
        <v>0</v>
      </c>
      <c r="I16" s="37">
        <v>0</v>
      </c>
      <c r="J16" s="36">
        <v>0</v>
      </c>
      <c r="K16" s="35">
        <v>0</v>
      </c>
      <c r="L16" s="35">
        <v>16812.80191724352</v>
      </c>
      <c r="M16" s="35">
        <v>0</v>
      </c>
      <c r="N16" s="38">
        <f t="shared" si="0"/>
        <v>18732.085218304026</v>
      </c>
      <c r="O16" s="33"/>
      <c r="P16" s="33"/>
    </row>
    <row r="17" spans="1:16" x14ac:dyDescent="0.3">
      <c r="A17" s="9" t="s">
        <v>31</v>
      </c>
      <c r="B17" s="10" t="s">
        <v>34</v>
      </c>
      <c r="C17" s="35">
        <v>10705.748733538452</v>
      </c>
      <c r="D17" s="36">
        <v>0</v>
      </c>
      <c r="E17" s="37">
        <v>10705.748733538452</v>
      </c>
      <c r="F17" s="36">
        <v>0</v>
      </c>
      <c r="G17" s="35">
        <v>0</v>
      </c>
      <c r="H17" s="36">
        <v>0</v>
      </c>
      <c r="I17" s="37">
        <v>0</v>
      </c>
      <c r="J17" s="36">
        <v>0</v>
      </c>
      <c r="K17" s="35">
        <v>0</v>
      </c>
      <c r="L17" s="35">
        <v>3417.4760711959834</v>
      </c>
      <c r="M17" s="35">
        <v>0</v>
      </c>
      <c r="N17" s="38">
        <f t="shared" si="0"/>
        <v>14123.224804734436</v>
      </c>
      <c r="O17" s="33"/>
      <c r="P17" s="33"/>
    </row>
    <row r="18" spans="1:16" x14ac:dyDescent="0.3">
      <c r="A18" s="9" t="s">
        <v>33</v>
      </c>
      <c r="B18" s="10" t="s">
        <v>36</v>
      </c>
      <c r="C18" s="35">
        <v>5359.4402195839348</v>
      </c>
      <c r="D18" s="36">
        <v>0</v>
      </c>
      <c r="E18" s="37">
        <v>5359.4402195839348</v>
      </c>
      <c r="F18" s="36">
        <v>0</v>
      </c>
      <c r="G18" s="35">
        <v>0</v>
      </c>
      <c r="H18" s="36">
        <v>0</v>
      </c>
      <c r="I18" s="37">
        <v>0</v>
      </c>
      <c r="J18" s="36">
        <v>0</v>
      </c>
      <c r="K18" s="35">
        <v>0</v>
      </c>
      <c r="L18" s="35">
        <v>31439.590763313252</v>
      </c>
      <c r="M18" s="35">
        <v>0</v>
      </c>
      <c r="N18" s="38">
        <f t="shared" si="0"/>
        <v>36799.030982897188</v>
      </c>
      <c r="O18" s="33"/>
      <c r="P18" s="33"/>
    </row>
    <row r="19" spans="1:16" x14ac:dyDescent="0.3">
      <c r="A19" s="9" t="s">
        <v>35</v>
      </c>
      <c r="B19" s="10" t="s">
        <v>277</v>
      </c>
      <c r="C19" s="35">
        <v>12477.381147731468</v>
      </c>
      <c r="D19" s="36">
        <v>0</v>
      </c>
      <c r="E19" s="37">
        <v>12477.381147731468</v>
      </c>
      <c r="F19" s="36">
        <v>0</v>
      </c>
      <c r="G19" s="35">
        <v>0</v>
      </c>
      <c r="H19" s="36">
        <v>0</v>
      </c>
      <c r="I19" s="37">
        <v>0</v>
      </c>
      <c r="J19" s="36">
        <v>0</v>
      </c>
      <c r="K19" s="35">
        <v>0</v>
      </c>
      <c r="L19" s="35">
        <v>55229.142467040423</v>
      </c>
      <c r="M19" s="35">
        <v>0</v>
      </c>
      <c r="N19" s="38">
        <f t="shared" si="0"/>
        <v>67706.523614771897</v>
      </c>
      <c r="O19" s="33"/>
      <c r="P19" s="33"/>
    </row>
    <row r="20" spans="1:16" x14ac:dyDescent="0.3">
      <c r="A20" s="9" t="s">
        <v>37</v>
      </c>
      <c r="B20" s="10" t="s">
        <v>278</v>
      </c>
      <c r="C20" s="35">
        <v>16998.783471972805</v>
      </c>
      <c r="D20" s="36">
        <v>0</v>
      </c>
      <c r="E20" s="37">
        <v>16998.783471972805</v>
      </c>
      <c r="F20" s="36">
        <v>0</v>
      </c>
      <c r="G20" s="35">
        <v>0</v>
      </c>
      <c r="H20" s="36">
        <v>0</v>
      </c>
      <c r="I20" s="37">
        <v>0</v>
      </c>
      <c r="J20" s="36">
        <v>0</v>
      </c>
      <c r="K20" s="35">
        <v>0</v>
      </c>
      <c r="L20" s="35">
        <v>48615.97207766879</v>
      </c>
      <c r="M20" s="35">
        <v>0</v>
      </c>
      <c r="N20" s="38">
        <f t="shared" si="0"/>
        <v>65614.755549641588</v>
      </c>
      <c r="O20" s="33"/>
      <c r="P20" s="33"/>
    </row>
    <row r="21" spans="1:16" x14ac:dyDescent="0.3">
      <c r="A21" s="9" t="s">
        <v>38</v>
      </c>
      <c r="B21" s="10" t="s">
        <v>39</v>
      </c>
      <c r="C21" s="35">
        <v>54919.570736655704</v>
      </c>
      <c r="D21" s="36">
        <v>0</v>
      </c>
      <c r="E21" s="37">
        <v>54919.570736655704</v>
      </c>
      <c r="F21" s="36">
        <v>0</v>
      </c>
      <c r="G21" s="35">
        <v>0</v>
      </c>
      <c r="H21" s="36">
        <v>0</v>
      </c>
      <c r="I21" s="37">
        <v>0</v>
      </c>
      <c r="J21" s="36">
        <v>0</v>
      </c>
      <c r="K21" s="35">
        <v>0</v>
      </c>
      <c r="L21" s="35">
        <v>11986.498028261622</v>
      </c>
      <c r="M21" s="35">
        <v>0</v>
      </c>
      <c r="N21" s="38">
        <f t="shared" si="0"/>
        <v>66906.06876491732</v>
      </c>
      <c r="O21" s="33"/>
      <c r="P21" s="33"/>
    </row>
    <row r="22" spans="1:16" x14ac:dyDescent="0.3">
      <c r="A22" s="9" t="s">
        <v>40</v>
      </c>
      <c r="B22" s="10" t="s">
        <v>41</v>
      </c>
      <c r="C22" s="35">
        <v>21771.281024965661</v>
      </c>
      <c r="D22" s="36">
        <v>0</v>
      </c>
      <c r="E22" s="37">
        <v>18888.433969101472</v>
      </c>
      <c r="F22" s="36">
        <v>2882.8470558641907</v>
      </c>
      <c r="G22" s="35">
        <v>0</v>
      </c>
      <c r="H22" s="36">
        <v>0</v>
      </c>
      <c r="I22" s="37">
        <v>0</v>
      </c>
      <c r="J22" s="36">
        <v>0</v>
      </c>
      <c r="K22" s="35">
        <v>0</v>
      </c>
      <c r="L22" s="35">
        <v>6907.6420254219565</v>
      </c>
      <c r="M22" s="35">
        <v>0</v>
      </c>
      <c r="N22" s="38">
        <f t="shared" si="0"/>
        <v>28678.923050387617</v>
      </c>
      <c r="O22" s="33"/>
      <c r="P22" s="33"/>
    </row>
    <row r="23" spans="1:16" x14ac:dyDescent="0.3">
      <c r="A23" s="9" t="s">
        <v>42</v>
      </c>
      <c r="B23" s="10" t="s">
        <v>43</v>
      </c>
      <c r="C23" s="35">
        <v>18120.72221529534</v>
      </c>
      <c r="D23" s="36">
        <v>0</v>
      </c>
      <c r="E23" s="37">
        <v>14608.76495816953</v>
      </c>
      <c r="F23" s="36">
        <v>3511.9572571258086</v>
      </c>
      <c r="G23" s="35">
        <v>0</v>
      </c>
      <c r="H23" s="36">
        <v>0</v>
      </c>
      <c r="I23" s="37">
        <v>0</v>
      </c>
      <c r="J23" s="36">
        <v>0</v>
      </c>
      <c r="K23" s="35">
        <v>0</v>
      </c>
      <c r="L23" s="35">
        <v>9764.1203421370628</v>
      </c>
      <c r="M23" s="35">
        <v>0</v>
      </c>
      <c r="N23" s="38">
        <f t="shared" si="0"/>
        <v>27884.842557432403</v>
      </c>
      <c r="O23" s="33"/>
      <c r="P23" s="33"/>
    </row>
    <row r="24" spans="1:16" x14ac:dyDescent="0.3">
      <c r="A24" s="9" t="s">
        <v>44</v>
      </c>
      <c r="B24" s="10" t="s">
        <v>45</v>
      </c>
      <c r="C24" s="35">
        <v>668092.01155283302</v>
      </c>
      <c r="D24" s="36">
        <v>0</v>
      </c>
      <c r="E24" s="37">
        <v>317170.27649244771</v>
      </c>
      <c r="F24" s="36">
        <v>350921.73506038525</v>
      </c>
      <c r="G24" s="35">
        <v>0</v>
      </c>
      <c r="H24" s="36">
        <v>0</v>
      </c>
      <c r="I24" s="37">
        <v>0</v>
      </c>
      <c r="J24" s="36">
        <v>0</v>
      </c>
      <c r="K24" s="35">
        <v>0</v>
      </c>
      <c r="L24" s="35">
        <v>9589.6110012005192</v>
      </c>
      <c r="M24" s="35">
        <v>0</v>
      </c>
      <c r="N24" s="38">
        <f t="shared" si="0"/>
        <v>677681.62255403353</v>
      </c>
      <c r="O24" s="33"/>
      <c r="P24" s="33"/>
    </row>
    <row r="25" spans="1:16" x14ac:dyDescent="0.3">
      <c r="A25" s="9" t="s">
        <v>46</v>
      </c>
      <c r="B25" s="10" t="s">
        <v>47</v>
      </c>
      <c r="C25" s="35">
        <v>1399.2352558539783</v>
      </c>
      <c r="D25" s="36">
        <v>0</v>
      </c>
      <c r="E25" s="37">
        <v>1399.2352558539783</v>
      </c>
      <c r="F25" s="36">
        <v>0</v>
      </c>
      <c r="G25" s="35">
        <v>0</v>
      </c>
      <c r="H25" s="36">
        <v>0</v>
      </c>
      <c r="I25" s="37">
        <v>0</v>
      </c>
      <c r="J25" s="36">
        <v>0</v>
      </c>
      <c r="K25" s="35">
        <v>0</v>
      </c>
      <c r="L25" s="35">
        <v>24883.307385032094</v>
      </c>
      <c r="M25" s="35">
        <v>0</v>
      </c>
      <c r="N25" s="38">
        <f t="shared" si="0"/>
        <v>26282.542640886073</v>
      </c>
      <c r="O25" s="33"/>
      <c r="P25" s="33"/>
    </row>
    <row r="26" spans="1:16" x14ac:dyDescent="0.3">
      <c r="A26" s="9" t="s">
        <v>48</v>
      </c>
      <c r="B26" s="10" t="s">
        <v>49</v>
      </c>
      <c r="C26" s="35">
        <v>561111.84011439828</v>
      </c>
      <c r="D26" s="36">
        <v>0</v>
      </c>
      <c r="E26" s="37">
        <v>290786.92660952394</v>
      </c>
      <c r="F26" s="36">
        <v>270324.91350487433</v>
      </c>
      <c r="G26" s="35">
        <v>0</v>
      </c>
      <c r="H26" s="36">
        <v>0</v>
      </c>
      <c r="I26" s="37">
        <v>0</v>
      </c>
      <c r="J26" s="36">
        <v>0</v>
      </c>
      <c r="K26" s="35">
        <v>0</v>
      </c>
      <c r="L26" s="35">
        <v>58165.625709186861</v>
      </c>
      <c r="M26" s="35">
        <v>0</v>
      </c>
      <c r="N26" s="38">
        <f t="shared" si="0"/>
        <v>619277.46582358517</v>
      </c>
      <c r="O26" s="33"/>
      <c r="P26" s="33"/>
    </row>
    <row r="27" spans="1:16" x14ac:dyDescent="0.3">
      <c r="A27" s="9" t="s">
        <v>50</v>
      </c>
      <c r="B27" s="10" t="s">
        <v>51</v>
      </c>
      <c r="C27" s="35">
        <v>52622.834889792844</v>
      </c>
      <c r="D27" s="36">
        <v>0</v>
      </c>
      <c r="E27" s="37">
        <v>52622.834889792844</v>
      </c>
      <c r="F27" s="36">
        <v>0</v>
      </c>
      <c r="G27" s="35">
        <v>0</v>
      </c>
      <c r="H27" s="36">
        <v>0</v>
      </c>
      <c r="I27" s="37">
        <v>0</v>
      </c>
      <c r="J27" s="36">
        <v>0</v>
      </c>
      <c r="K27" s="35">
        <v>0</v>
      </c>
      <c r="L27" s="35">
        <v>35054.205535934481</v>
      </c>
      <c r="M27" s="35">
        <v>0</v>
      </c>
      <c r="N27" s="38">
        <f t="shared" si="0"/>
        <v>87677.040425727319</v>
      </c>
      <c r="O27" s="33"/>
      <c r="P27" s="33"/>
    </row>
    <row r="28" spans="1:16" x14ac:dyDescent="0.3">
      <c r="A28" s="9" t="s">
        <v>52</v>
      </c>
      <c r="B28" s="10" t="s">
        <v>53</v>
      </c>
      <c r="C28" s="35">
        <v>47277.37917835197</v>
      </c>
      <c r="D28" s="36">
        <v>0</v>
      </c>
      <c r="E28" s="37">
        <v>47277.37917835197</v>
      </c>
      <c r="F28" s="36">
        <v>0</v>
      </c>
      <c r="G28" s="35">
        <v>0</v>
      </c>
      <c r="H28" s="36">
        <v>0</v>
      </c>
      <c r="I28" s="37">
        <v>0</v>
      </c>
      <c r="J28" s="36">
        <v>0</v>
      </c>
      <c r="K28" s="35">
        <v>0</v>
      </c>
      <c r="L28" s="35">
        <v>131112.55471199399</v>
      </c>
      <c r="M28" s="35">
        <v>0</v>
      </c>
      <c r="N28" s="38">
        <f t="shared" si="0"/>
        <v>178389.93389034597</v>
      </c>
      <c r="O28" s="33"/>
      <c r="P28" s="33"/>
    </row>
    <row r="29" spans="1:16" x14ac:dyDescent="0.3">
      <c r="A29" s="9" t="s">
        <v>54</v>
      </c>
      <c r="B29" s="10" t="s">
        <v>55</v>
      </c>
      <c r="C29" s="35">
        <v>44448.357463879125</v>
      </c>
      <c r="D29" s="36">
        <v>0</v>
      </c>
      <c r="E29" s="37">
        <v>38118.826630993899</v>
      </c>
      <c r="F29" s="36">
        <v>6329.5308328852252</v>
      </c>
      <c r="G29" s="35">
        <v>0</v>
      </c>
      <c r="H29" s="36">
        <v>0</v>
      </c>
      <c r="I29" s="37">
        <v>0</v>
      </c>
      <c r="J29" s="36">
        <v>0</v>
      </c>
      <c r="K29" s="35">
        <v>0</v>
      </c>
      <c r="L29" s="35">
        <v>57647.948228332985</v>
      </c>
      <c r="M29" s="35">
        <v>0</v>
      </c>
      <c r="N29" s="38">
        <f t="shared" si="0"/>
        <v>102096.3056922121</v>
      </c>
      <c r="O29" s="33"/>
      <c r="P29" s="33"/>
    </row>
    <row r="30" spans="1:16" x14ac:dyDescent="0.3">
      <c r="A30" s="9" t="s">
        <v>56</v>
      </c>
      <c r="B30" s="10" t="s">
        <v>57</v>
      </c>
      <c r="C30" s="35">
        <v>1685.5002535861358</v>
      </c>
      <c r="D30" s="36">
        <v>0</v>
      </c>
      <c r="E30" s="37">
        <v>1685.5002535861358</v>
      </c>
      <c r="F30" s="36">
        <v>0</v>
      </c>
      <c r="G30" s="35">
        <v>0</v>
      </c>
      <c r="H30" s="36">
        <v>0</v>
      </c>
      <c r="I30" s="37">
        <v>0</v>
      </c>
      <c r="J30" s="36">
        <v>0</v>
      </c>
      <c r="K30" s="35">
        <v>0</v>
      </c>
      <c r="L30" s="35">
        <v>20324.514911129761</v>
      </c>
      <c r="M30" s="35">
        <v>0</v>
      </c>
      <c r="N30" s="38">
        <f t="shared" si="0"/>
        <v>22010.015164715896</v>
      </c>
      <c r="O30" s="33"/>
      <c r="P30" s="33"/>
    </row>
    <row r="31" spans="1:16" x14ac:dyDescent="0.3">
      <c r="A31" s="9" t="s">
        <v>58</v>
      </c>
      <c r="B31" s="10" t="s">
        <v>59</v>
      </c>
      <c r="C31" s="35">
        <v>33759.429275201954</v>
      </c>
      <c r="D31" s="36">
        <v>0</v>
      </c>
      <c r="E31" s="37">
        <v>23051.452402795709</v>
      </c>
      <c r="F31" s="36">
        <v>10707.976872406249</v>
      </c>
      <c r="G31" s="35">
        <v>0</v>
      </c>
      <c r="H31" s="36">
        <v>0</v>
      </c>
      <c r="I31" s="37">
        <v>0</v>
      </c>
      <c r="J31" s="36">
        <v>0</v>
      </c>
      <c r="K31" s="35">
        <v>0</v>
      </c>
      <c r="L31" s="35">
        <v>19659.841044449215</v>
      </c>
      <c r="M31" s="35">
        <v>0</v>
      </c>
      <c r="N31" s="38">
        <f t="shared" si="0"/>
        <v>53419.270319651172</v>
      </c>
      <c r="O31" s="33"/>
      <c r="P31" s="33"/>
    </row>
    <row r="32" spans="1:16" x14ac:dyDescent="0.3">
      <c r="A32" s="9" t="s">
        <v>60</v>
      </c>
      <c r="B32" s="10" t="s">
        <v>61</v>
      </c>
      <c r="C32" s="35">
        <v>252938.20029974074</v>
      </c>
      <c r="D32" s="36">
        <v>0</v>
      </c>
      <c r="E32" s="37">
        <v>252938.20029974074</v>
      </c>
      <c r="F32" s="36">
        <v>0</v>
      </c>
      <c r="G32" s="35">
        <v>0</v>
      </c>
      <c r="H32" s="36">
        <v>0</v>
      </c>
      <c r="I32" s="37">
        <v>0</v>
      </c>
      <c r="J32" s="36">
        <v>0</v>
      </c>
      <c r="K32" s="35">
        <v>0</v>
      </c>
      <c r="L32" s="35">
        <v>234367.28974494955</v>
      </c>
      <c r="M32" s="35">
        <v>0</v>
      </c>
      <c r="N32" s="38">
        <f t="shared" si="0"/>
        <v>487305.49004469032</v>
      </c>
      <c r="O32" s="33"/>
      <c r="P32" s="33"/>
    </row>
    <row r="33" spans="1:16" x14ac:dyDescent="0.3">
      <c r="A33" s="9" t="s">
        <v>62</v>
      </c>
      <c r="B33" s="10" t="s">
        <v>63</v>
      </c>
      <c r="C33" s="35">
        <v>48469.377680535981</v>
      </c>
      <c r="D33" s="36">
        <v>0</v>
      </c>
      <c r="E33" s="37">
        <v>48469.377680535981</v>
      </c>
      <c r="F33" s="36">
        <v>0</v>
      </c>
      <c r="G33" s="35">
        <v>0</v>
      </c>
      <c r="H33" s="36">
        <v>0</v>
      </c>
      <c r="I33" s="37">
        <v>0</v>
      </c>
      <c r="J33" s="36">
        <v>0</v>
      </c>
      <c r="K33" s="35">
        <v>0</v>
      </c>
      <c r="L33" s="35">
        <v>25630.244440845592</v>
      </c>
      <c r="M33" s="35">
        <v>0</v>
      </c>
      <c r="N33" s="38">
        <f t="shared" si="0"/>
        <v>74099.622121381573</v>
      </c>
      <c r="O33" s="33"/>
      <c r="P33" s="33"/>
    </row>
    <row r="34" spans="1:16" x14ac:dyDescent="0.3">
      <c r="A34" s="9" t="s">
        <v>64</v>
      </c>
      <c r="B34" s="10" t="s">
        <v>65</v>
      </c>
      <c r="C34" s="35">
        <v>166956.36533943008</v>
      </c>
      <c r="D34" s="36">
        <v>0</v>
      </c>
      <c r="E34" s="37">
        <v>166956.36533943008</v>
      </c>
      <c r="F34" s="36">
        <v>0</v>
      </c>
      <c r="G34" s="35">
        <v>0</v>
      </c>
      <c r="H34" s="36">
        <v>0</v>
      </c>
      <c r="I34" s="37">
        <v>0</v>
      </c>
      <c r="J34" s="36">
        <v>0</v>
      </c>
      <c r="K34" s="35">
        <v>0</v>
      </c>
      <c r="L34" s="35">
        <v>47439.336402892128</v>
      </c>
      <c r="M34" s="35">
        <v>0</v>
      </c>
      <c r="N34" s="38">
        <f t="shared" si="0"/>
        <v>214395.70174232221</v>
      </c>
      <c r="O34" s="33"/>
      <c r="P34" s="33"/>
    </row>
    <row r="35" spans="1:16" x14ac:dyDescent="0.3">
      <c r="A35" s="9" t="s">
        <v>66</v>
      </c>
      <c r="B35" s="10" t="s">
        <v>67</v>
      </c>
      <c r="C35" s="35">
        <v>10897.053620272894</v>
      </c>
      <c r="D35" s="36">
        <v>0</v>
      </c>
      <c r="E35" s="37">
        <v>10897.053620272894</v>
      </c>
      <c r="F35" s="36">
        <v>0</v>
      </c>
      <c r="G35" s="35">
        <v>0</v>
      </c>
      <c r="H35" s="36">
        <v>0</v>
      </c>
      <c r="I35" s="37">
        <v>0</v>
      </c>
      <c r="J35" s="36">
        <v>0</v>
      </c>
      <c r="K35" s="35">
        <v>0</v>
      </c>
      <c r="L35" s="35">
        <v>11770.783031133393</v>
      </c>
      <c r="M35" s="35">
        <v>0</v>
      </c>
      <c r="N35" s="38">
        <f t="shared" si="0"/>
        <v>22667.836651406287</v>
      </c>
      <c r="O35" s="33"/>
      <c r="P35" s="33"/>
    </row>
    <row r="36" spans="1:16" ht="28.8" x14ac:dyDescent="0.3">
      <c r="A36" s="9" t="s">
        <v>68</v>
      </c>
      <c r="B36" s="10" t="s">
        <v>69</v>
      </c>
      <c r="C36" s="35">
        <v>144636.28792053583</v>
      </c>
      <c r="D36" s="36">
        <v>0</v>
      </c>
      <c r="E36" s="37">
        <v>144636.28792053583</v>
      </c>
      <c r="F36" s="36">
        <v>0</v>
      </c>
      <c r="G36" s="35">
        <v>0</v>
      </c>
      <c r="H36" s="36">
        <v>0</v>
      </c>
      <c r="I36" s="37">
        <v>0</v>
      </c>
      <c r="J36" s="36">
        <v>0</v>
      </c>
      <c r="K36" s="35">
        <v>0</v>
      </c>
      <c r="L36" s="35">
        <v>48211.552897004891</v>
      </c>
      <c r="M36" s="35">
        <v>0</v>
      </c>
      <c r="N36" s="38">
        <f t="shared" si="0"/>
        <v>192847.84081754071</v>
      </c>
      <c r="O36" s="33"/>
      <c r="P36" s="33"/>
    </row>
    <row r="37" spans="1:16" x14ac:dyDescent="0.3">
      <c r="A37" s="9" t="s">
        <v>70</v>
      </c>
      <c r="B37" s="10" t="s">
        <v>71</v>
      </c>
      <c r="C37" s="35">
        <v>30288.928292747612</v>
      </c>
      <c r="D37" s="36">
        <v>0</v>
      </c>
      <c r="E37" s="37">
        <v>30288.928292747612</v>
      </c>
      <c r="F37" s="36">
        <v>0</v>
      </c>
      <c r="G37" s="35">
        <v>0</v>
      </c>
      <c r="H37" s="36">
        <v>0</v>
      </c>
      <c r="I37" s="37">
        <v>0</v>
      </c>
      <c r="J37" s="36">
        <v>0</v>
      </c>
      <c r="K37" s="35">
        <v>0</v>
      </c>
      <c r="L37" s="35">
        <v>11020.295593759527</v>
      </c>
      <c r="M37" s="35">
        <v>0</v>
      </c>
      <c r="N37" s="38">
        <f t="shared" si="0"/>
        <v>41309.223886507141</v>
      </c>
      <c r="O37" s="33"/>
      <c r="P37" s="33"/>
    </row>
    <row r="38" spans="1:16" x14ac:dyDescent="0.3">
      <c r="A38" s="9" t="s">
        <v>72</v>
      </c>
      <c r="B38" s="10" t="s">
        <v>73</v>
      </c>
      <c r="C38" s="35">
        <v>10549.204827433963</v>
      </c>
      <c r="D38" s="36">
        <v>0</v>
      </c>
      <c r="E38" s="37">
        <v>10549.204827433963</v>
      </c>
      <c r="F38" s="36">
        <v>0</v>
      </c>
      <c r="G38" s="35">
        <v>0</v>
      </c>
      <c r="H38" s="36">
        <v>0</v>
      </c>
      <c r="I38" s="37">
        <v>0</v>
      </c>
      <c r="J38" s="36">
        <v>0</v>
      </c>
      <c r="K38" s="35">
        <v>0</v>
      </c>
      <c r="L38" s="35">
        <v>21307.880133073762</v>
      </c>
      <c r="M38" s="35">
        <v>0</v>
      </c>
      <c r="N38" s="38">
        <f t="shared" si="0"/>
        <v>31857.084960507724</v>
      </c>
      <c r="O38" s="33"/>
      <c r="P38" s="33"/>
    </row>
    <row r="39" spans="1:16" x14ac:dyDescent="0.3">
      <c r="A39" s="9" t="s">
        <v>74</v>
      </c>
      <c r="B39" s="10" t="s">
        <v>75</v>
      </c>
      <c r="C39" s="35">
        <v>17161.752708327538</v>
      </c>
      <c r="D39" s="36">
        <v>0</v>
      </c>
      <c r="E39" s="37">
        <v>17161.752708327538</v>
      </c>
      <c r="F39" s="36">
        <v>0</v>
      </c>
      <c r="G39" s="35">
        <v>0</v>
      </c>
      <c r="H39" s="36">
        <v>0</v>
      </c>
      <c r="I39" s="37">
        <v>0</v>
      </c>
      <c r="J39" s="36">
        <v>0</v>
      </c>
      <c r="K39" s="35">
        <v>0</v>
      </c>
      <c r="L39" s="35">
        <v>4718.0255644902418</v>
      </c>
      <c r="M39" s="35">
        <v>0</v>
      </c>
      <c r="N39" s="38">
        <f t="shared" si="0"/>
        <v>21879.778272817781</v>
      </c>
      <c r="O39" s="33"/>
      <c r="P39" s="33"/>
    </row>
    <row r="40" spans="1:16" x14ac:dyDescent="0.3">
      <c r="A40" s="9" t="s">
        <v>76</v>
      </c>
      <c r="B40" s="10" t="s">
        <v>77</v>
      </c>
      <c r="C40" s="35">
        <v>159941.08972119767</v>
      </c>
      <c r="D40" s="36">
        <v>0</v>
      </c>
      <c r="E40" s="37">
        <v>159941.08972119767</v>
      </c>
      <c r="F40" s="36">
        <v>0</v>
      </c>
      <c r="G40" s="35">
        <v>0</v>
      </c>
      <c r="H40" s="36">
        <v>0</v>
      </c>
      <c r="I40" s="37">
        <v>0</v>
      </c>
      <c r="J40" s="36">
        <v>0</v>
      </c>
      <c r="K40" s="35">
        <v>0</v>
      </c>
      <c r="L40" s="35">
        <v>56286.037050980784</v>
      </c>
      <c r="M40" s="35">
        <v>0</v>
      </c>
      <c r="N40" s="38">
        <f t="shared" si="0"/>
        <v>216227.12677217845</v>
      </c>
      <c r="O40" s="33"/>
      <c r="P40" s="33"/>
    </row>
    <row r="41" spans="1:16" x14ac:dyDescent="0.3">
      <c r="A41" s="9" t="s">
        <v>78</v>
      </c>
      <c r="B41" s="10" t="s">
        <v>79</v>
      </c>
      <c r="C41" s="35">
        <v>124.449385564884</v>
      </c>
      <c r="D41" s="36">
        <v>0</v>
      </c>
      <c r="E41" s="37">
        <v>124.449385564884</v>
      </c>
      <c r="F41" s="36">
        <v>0</v>
      </c>
      <c r="G41" s="35">
        <v>0</v>
      </c>
      <c r="H41" s="36">
        <v>0</v>
      </c>
      <c r="I41" s="37">
        <v>0</v>
      </c>
      <c r="J41" s="36">
        <v>0</v>
      </c>
      <c r="K41" s="35">
        <v>0</v>
      </c>
      <c r="L41" s="35">
        <v>313.2711544763427</v>
      </c>
      <c r="M41" s="35">
        <v>0</v>
      </c>
      <c r="N41" s="38">
        <f t="shared" si="0"/>
        <v>437.72054004122668</v>
      </c>
      <c r="O41" s="33"/>
      <c r="P41" s="33"/>
    </row>
    <row r="42" spans="1:16" x14ac:dyDescent="0.3">
      <c r="A42" s="9" t="s">
        <v>80</v>
      </c>
      <c r="B42" s="10" t="s">
        <v>81</v>
      </c>
      <c r="C42" s="35">
        <v>6125.5974096717437</v>
      </c>
      <c r="D42" s="36">
        <v>0</v>
      </c>
      <c r="E42" s="37">
        <v>1194.756245931743</v>
      </c>
      <c r="F42" s="36">
        <v>4930.8411637400004</v>
      </c>
      <c r="G42" s="35">
        <v>0</v>
      </c>
      <c r="H42" s="36">
        <v>0</v>
      </c>
      <c r="I42" s="37">
        <v>0</v>
      </c>
      <c r="J42" s="36">
        <v>0</v>
      </c>
      <c r="K42" s="35">
        <v>0</v>
      </c>
      <c r="L42" s="35">
        <v>6232.3398144768807</v>
      </c>
      <c r="M42" s="35">
        <v>0</v>
      </c>
      <c r="N42" s="38">
        <f t="shared" si="0"/>
        <v>12357.937224148623</v>
      </c>
      <c r="O42" s="33"/>
      <c r="P42" s="33"/>
    </row>
    <row r="43" spans="1:16" ht="43.2" x14ac:dyDescent="0.3">
      <c r="A43" s="9" t="s">
        <v>347</v>
      </c>
      <c r="B43" s="10" t="s">
        <v>348</v>
      </c>
      <c r="C43" s="35">
        <v>1001626.1399256322</v>
      </c>
      <c r="D43" s="36">
        <v>0</v>
      </c>
      <c r="E43" s="37">
        <v>484218.16677056142</v>
      </c>
      <c r="F43" s="36">
        <v>517407.97315507068</v>
      </c>
      <c r="G43" s="35">
        <v>0</v>
      </c>
      <c r="H43" s="36">
        <v>0</v>
      </c>
      <c r="I43" s="37">
        <v>0</v>
      </c>
      <c r="J43" s="36">
        <v>0</v>
      </c>
      <c r="K43" s="35">
        <v>0</v>
      </c>
      <c r="L43" s="35">
        <v>48805.813300161957</v>
      </c>
      <c r="M43" s="35">
        <v>0</v>
      </c>
      <c r="N43" s="38">
        <f t="shared" si="0"/>
        <v>1050431.953225794</v>
      </c>
      <c r="O43" s="33"/>
      <c r="P43" s="33"/>
    </row>
    <row r="44" spans="1:16" ht="28.8" x14ac:dyDescent="0.3">
      <c r="A44" s="9" t="s">
        <v>82</v>
      </c>
      <c r="B44" s="10" t="s">
        <v>83</v>
      </c>
      <c r="C44" s="35">
        <v>159841.76447423614</v>
      </c>
      <c r="D44" s="36">
        <v>0</v>
      </c>
      <c r="E44" s="37">
        <v>136342.42870079615</v>
      </c>
      <c r="F44" s="36">
        <v>23499.335773440002</v>
      </c>
      <c r="G44" s="35">
        <v>0</v>
      </c>
      <c r="H44" s="36">
        <v>0</v>
      </c>
      <c r="I44" s="37">
        <v>0</v>
      </c>
      <c r="J44" s="36">
        <v>0</v>
      </c>
      <c r="K44" s="35">
        <v>0</v>
      </c>
      <c r="L44" s="35">
        <v>0</v>
      </c>
      <c r="M44" s="35">
        <v>0</v>
      </c>
      <c r="N44" s="38">
        <f t="shared" si="0"/>
        <v>159841.76447423614</v>
      </c>
      <c r="O44" s="33"/>
      <c r="P44" s="33"/>
    </row>
    <row r="45" spans="1:16" x14ac:dyDescent="0.3">
      <c r="A45" s="9" t="s">
        <v>84</v>
      </c>
      <c r="B45" s="10" t="s">
        <v>85</v>
      </c>
      <c r="C45" s="35">
        <v>413722.58267137408</v>
      </c>
      <c r="D45" s="36">
        <v>0</v>
      </c>
      <c r="E45" s="37">
        <v>218279.17414223735</v>
      </c>
      <c r="F45" s="36">
        <v>195443.40852913674</v>
      </c>
      <c r="G45" s="35">
        <v>0</v>
      </c>
      <c r="H45" s="36">
        <v>0</v>
      </c>
      <c r="I45" s="37">
        <v>0</v>
      </c>
      <c r="J45" s="36">
        <v>0</v>
      </c>
      <c r="K45" s="35">
        <v>0</v>
      </c>
      <c r="L45" s="35">
        <v>27658.575591362929</v>
      </c>
      <c r="M45" s="35">
        <v>0</v>
      </c>
      <c r="N45" s="38">
        <f t="shared" si="0"/>
        <v>441381.15826273704</v>
      </c>
      <c r="O45" s="33"/>
      <c r="P45" s="33"/>
    </row>
    <row r="46" spans="1:16" x14ac:dyDescent="0.3">
      <c r="A46" s="9" t="s">
        <v>86</v>
      </c>
      <c r="B46" s="10" t="s">
        <v>87</v>
      </c>
      <c r="C46" s="35">
        <v>389558.62937583355</v>
      </c>
      <c r="D46" s="36">
        <v>0</v>
      </c>
      <c r="E46" s="37">
        <v>42675.987235114706</v>
      </c>
      <c r="F46" s="36">
        <v>346882.64214071888</v>
      </c>
      <c r="G46" s="35">
        <v>0</v>
      </c>
      <c r="H46" s="36">
        <v>0</v>
      </c>
      <c r="I46" s="37">
        <v>0</v>
      </c>
      <c r="J46" s="36">
        <v>0</v>
      </c>
      <c r="K46" s="35">
        <v>0</v>
      </c>
      <c r="L46" s="35">
        <v>1406.4103882181385</v>
      </c>
      <c r="M46" s="35">
        <v>0</v>
      </c>
      <c r="N46" s="38">
        <f t="shared" si="0"/>
        <v>390965.03976405167</v>
      </c>
      <c r="O46" s="33"/>
      <c r="P46" s="33"/>
    </row>
    <row r="47" spans="1:16" x14ac:dyDescent="0.3">
      <c r="A47" s="9" t="s">
        <v>88</v>
      </c>
      <c r="B47" s="10" t="s">
        <v>89</v>
      </c>
      <c r="C47" s="35">
        <v>646538.81689407607</v>
      </c>
      <c r="D47" s="36">
        <v>0</v>
      </c>
      <c r="E47" s="37">
        <v>545723.1691063873</v>
      </c>
      <c r="F47" s="36">
        <v>100815.64778768875</v>
      </c>
      <c r="G47" s="35">
        <v>0</v>
      </c>
      <c r="H47" s="36">
        <v>0</v>
      </c>
      <c r="I47" s="37">
        <v>0</v>
      </c>
      <c r="J47" s="36">
        <v>0</v>
      </c>
      <c r="K47" s="35">
        <v>0</v>
      </c>
      <c r="L47" s="35">
        <v>31087.152602710154</v>
      </c>
      <c r="M47" s="35">
        <v>0</v>
      </c>
      <c r="N47" s="38">
        <f t="shared" si="0"/>
        <v>677625.96949678625</v>
      </c>
      <c r="O47" s="33"/>
      <c r="P47" s="33"/>
    </row>
    <row r="48" spans="1:16" x14ac:dyDescent="0.3">
      <c r="A48" s="9" t="s">
        <v>90</v>
      </c>
      <c r="B48" s="34" t="s">
        <v>91</v>
      </c>
      <c r="C48" s="35">
        <v>121888.87812906035</v>
      </c>
      <c r="D48" s="36">
        <v>0</v>
      </c>
      <c r="E48" s="37">
        <v>100100.61345545776</v>
      </c>
      <c r="F48" s="36">
        <v>21788.264673602589</v>
      </c>
      <c r="G48" s="35">
        <v>0</v>
      </c>
      <c r="H48" s="36">
        <v>0</v>
      </c>
      <c r="I48" s="37">
        <v>0</v>
      </c>
      <c r="J48" s="36">
        <v>0</v>
      </c>
      <c r="K48" s="35">
        <v>0</v>
      </c>
      <c r="L48" s="35">
        <v>0</v>
      </c>
      <c r="M48" s="35">
        <v>0</v>
      </c>
      <c r="N48" s="38">
        <f t="shared" si="0"/>
        <v>121888.87812906035</v>
      </c>
      <c r="O48" s="33"/>
      <c r="P48" s="33"/>
    </row>
    <row r="49" spans="1:16" ht="43.2" x14ac:dyDescent="0.3">
      <c r="A49" s="9" t="s">
        <v>350</v>
      </c>
      <c r="B49" s="10" t="s">
        <v>349</v>
      </c>
      <c r="C49" s="35">
        <v>276606.46155707404</v>
      </c>
      <c r="D49" s="36">
        <v>0</v>
      </c>
      <c r="E49" s="37">
        <v>156413.47990383964</v>
      </c>
      <c r="F49" s="36">
        <v>120192.9816532344</v>
      </c>
      <c r="G49" s="35">
        <v>0</v>
      </c>
      <c r="H49" s="36">
        <v>0</v>
      </c>
      <c r="I49" s="37">
        <v>0</v>
      </c>
      <c r="J49" s="36">
        <v>0</v>
      </c>
      <c r="K49" s="35">
        <v>0</v>
      </c>
      <c r="L49" s="35">
        <v>40.886543181107044</v>
      </c>
      <c r="M49" s="35">
        <v>0</v>
      </c>
      <c r="N49" s="38">
        <f t="shared" si="0"/>
        <v>276647.34810025513</v>
      </c>
      <c r="O49" s="33"/>
      <c r="P49" s="33"/>
    </row>
    <row r="50" spans="1:16" x14ac:dyDescent="0.3">
      <c r="A50" s="9" t="s">
        <v>92</v>
      </c>
      <c r="B50" s="10" t="s">
        <v>93</v>
      </c>
      <c r="C50" s="35">
        <v>417726.23826272017</v>
      </c>
      <c r="D50" s="36">
        <v>0</v>
      </c>
      <c r="E50" s="37">
        <v>254719.17479495352</v>
      </c>
      <c r="F50" s="36">
        <v>163007.06346776668</v>
      </c>
      <c r="G50" s="35">
        <v>0</v>
      </c>
      <c r="H50" s="36">
        <v>0</v>
      </c>
      <c r="I50" s="37">
        <v>0</v>
      </c>
      <c r="J50" s="36">
        <v>0</v>
      </c>
      <c r="K50" s="35">
        <v>0</v>
      </c>
      <c r="L50" s="35">
        <v>69981.240793830293</v>
      </c>
      <c r="M50" s="35">
        <v>0</v>
      </c>
      <c r="N50" s="38">
        <f t="shared" si="0"/>
        <v>487707.47905655048</v>
      </c>
      <c r="O50" s="33"/>
      <c r="P50" s="33"/>
    </row>
    <row r="51" spans="1:16" x14ac:dyDescent="0.3">
      <c r="A51" s="9" t="s">
        <v>94</v>
      </c>
      <c r="B51" s="10" t="s">
        <v>95</v>
      </c>
      <c r="C51" s="35">
        <v>221604.07730096858</v>
      </c>
      <c r="D51" s="36">
        <v>0</v>
      </c>
      <c r="E51" s="37">
        <v>118573.52285923468</v>
      </c>
      <c r="F51" s="36">
        <v>103030.55444173391</v>
      </c>
      <c r="G51" s="35">
        <v>0</v>
      </c>
      <c r="H51" s="36">
        <v>0</v>
      </c>
      <c r="I51" s="37">
        <v>0</v>
      </c>
      <c r="J51" s="36">
        <v>0</v>
      </c>
      <c r="K51" s="35">
        <v>0</v>
      </c>
      <c r="L51" s="35">
        <v>922.88757152776145</v>
      </c>
      <c r="M51" s="35">
        <v>0</v>
      </c>
      <c r="N51" s="38">
        <f t="shared" si="0"/>
        <v>222526.96487249635</v>
      </c>
      <c r="O51" s="33"/>
      <c r="P51" s="33"/>
    </row>
    <row r="52" spans="1:16" x14ac:dyDescent="0.3">
      <c r="A52" s="9" t="s">
        <v>96</v>
      </c>
      <c r="B52" s="10" t="s">
        <v>97</v>
      </c>
      <c r="C52" s="35">
        <v>30740.225649798416</v>
      </c>
      <c r="D52" s="36">
        <v>0</v>
      </c>
      <c r="E52" s="37">
        <v>11716.320683885479</v>
      </c>
      <c r="F52" s="36">
        <v>19023.904965912938</v>
      </c>
      <c r="G52" s="35">
        <v>0</v>
      </c>
      <c r="H52" s="36">
        <v>0</v>
      </c>
      <c r="I52" s="37">
        <v>0</v>
      </c>
      <c r="J52" s="36">
        <v>0</v>
      </c>
      <c r="K52" s="35">
        <v>0</v>
      </c>
      <c r="L52" s="35">
        <v>2042.9759038087795</v>
      </c>
      <c r="M52" s="35">
        <v>0</v>
      </c>
      <c r="N52" s="38">
        <f t="shared" si="0"/>
        <v>32783.201553607199</v>
      </c>
      <c r="O52" s="33"/>
      <c r="P52" s="33"/>
    </row>
    <row r="53" spans="1:16" x14ac:dyDescent="0.3">
      <c r="A53" s="9" t="s">
        <v>98</v>
      </c>
      <c r="B53" s="10" t="s">
        <v>99</v>
      </c>
      <c r="C53" s="35">
        <v>235252.94070186367</v>
      </c>
      <c r="D53" s="36">
        <v>0</v>
      </c>
      <c r="E53" s="37">
        <v>162337.9884364226</v>
      </c>
      <c r="F53" s="36">
        <v>72914.952265441083</v>
      </c>
      <c r="G53" s="35">
        <v>0</v>
      </c>
      <c r="H53" s="36">
        <v>0</v>
      </c>
      <c r="I53" s="37">
        <v>0</v>
      </c>
      <c r="J53" s="36">
        <v>0</v>
      </c>
      <c r="K53" s="35">
        <v>0</v>
      </c>
      <c r="L53" s="35">
        <v>0</v>
      </c>
      <c r="M53" s="35">
        <v>0</v>
      </c>
      <c r="N53" s="38">
        <f t="shared" si="0"/>
        <v>235252.94070186367</v>
      </c>
      <c r="O53" s="33"/>
      <c r="P53" s="33"/>
    </row>
    <row r="54" spans="1:16" x14ac:dyDescent="0.3">
      <c r="A54" s="9" t="s">
        <v>100</v>
      </c>
      <c r="B54" s="10" t="s">
        <v>101</v>
      </c>
      <c r="C54" s="35">
        <v>65616.038247202261</v>
      </c>
      <c r="D54" s="36">
        <v>0</v>
      </c>
      <c r="E54" s="37">
        <v>15288.53691159813</v>
      </c>
      <c r="F54" s="36">
        <v>50327.501335604138</v>
      </c>
      <c r="G54" s="35">
        <v>0</v>
      </c>
      <c r="H54" s="36">
        <v>0</v>
      </c>
      <c r="I54" s="37">
        <v>0</v>
      </c>
      <c r="J54" s="36">
        <v>0</v>
      </c>
      <c r="K54" s="35">
        <v>0</v>
      </c>
      <c r="L54" s="35">
        <v>0</v>
      </c>
      <c r="M54" s="35">
        <v>0</v>
      </c>
      <c r="N54" s="38">
        <f t="shared" si="0"/>
        <v>65616.038247202261</v>
      </c>
      <c r="O54" s="33"/>
      <c r="P54" s="33"/>
    </row>
    <row r="55" spans="1:16" ht="28.8" x14ac:dyDescent="0.3">
      <c r="A55" s="9" t="s">
        <v>102</v>
      </c>
      <c r="B55" s="34" t="s">
        <v>103</v>
      </c>
      <c r="C55" s="35">
        <v>524829.83298909862</v>
      </c>
      <c r="D55" s="36">
        <v>0</v>
      </c>
      <c r="E55" s="37">
        <v>104891.11982591209</v>
      </c>
      <c r="F55" s="36">
        <v>419938.71316318656</v>
      </c>
      <c r="G55" s="35">
        <v>0</v>
      </c>
      <c r="H55" s="36">
        <v>0</v>
      </c>
      <c r="I55" s="37">
        <v>0</v>
      </c>
      <c r="J55" s="36">
        <v>0</v>
      </c>
      <c r="K55" s="35">
        <v>0</v>
      </c>
      <c r="L55" s="35">
        <v>17604.661562294419</v>
      </c>
      <c r="M55" s="35">
        <v>0</v>
      </c>
      <c r="N55" s="38">
        <f t="shared" si="0"/>
        <v>542434.49455139309</v>
      </c>
      <c r="O55" s="33"/>
      <c r="P55" s="33"/>
    </row>
    <row r="56" spans="1:16" x14ac:dyDescent="0.3">
      <c r="A56" s="9" t="s">
        <v>104</v>
      </c>
      <c r="B56" s="10" t="s">
        <v>105</v>
      </c>
      <c r="C56" s="35">
        <v>190661.85471586778</v>
      </c>
      <c r="D56" s="36">
        <v>0</v>
      </c>
      <c r="E56" s="37">
        <v>190661.85471586778</v>
      </c>
      <c r="F56" s="36">
        <v>0</v>
      </c>
      <c r="G56" s="35">
        <v>0</v>
      </c>
      <c r="H56" s="36">
        <v>0</v>
      </c>
      <c r="I56" s="37">
        <v>0</v>
      </c>
      <c r="J56" s="36">
        <v>0</v>
      </c>
      <c r="K56" s="35">
        <v>0</v>
      </c>
      <c r="L56" s="35">
        <v>584.70278702031521</v>
      </c>
      <c r="M56" s="35">
        <v>0</v>
      </c>
      <c r="N56" s="38">
        <f t="shared" si="0"/>
        <v>191246.55750288808</v>
      </c>
      <c r="O56" s="33"/>
      <c r="P56" s="33"/>
    </row>
    <row r="57" spans="1:16" ht="57.6" x14ac:dyDescent="0.3">
      <c r="A57" s="9" t="s">
        <v>351</v>
      </c>
      <c r="B57" s="10" t="s">
        <v>352</v>
      </c>
      <c r="C57" s="35">
        <v>401415.51613186084</v>
      </c>
      <c r="D57" s="36">
        <v>23396.471429640002</v>
      </c>
      <c r="E57" s="37">
        <v>121171.25530162171</v>
      </c>
      <c r="F57" s="36">
        <v>256847.78940059905</v>
      </c>
      <c r="G57" s="35">
        <v>0</v>
      </c>
      <c r="H57" s="36">
        <v>0</v>
      </c>
      <c r="I57" s="37">
        <v>0</v>
      </c>
      <c r="J57" s="36">
        <v>0</v>
      </c>
      <c r="K57" s="35">
        <v>0</v>
      </c>
      <c r="L57" s="35">
        <v>40.055097350158029</v>
      </c>
      <c r="M57" s="35">
        <v>0</v>
      </c>
      <c r="N57" s="38">
        <f t="shared" si="0"/>
        <v>401455.571229211</v>
      </c>
      <c r="O57" s="33"/>
      <c r="P57" s="33"/>
    </row>
    <row r="58" spans="1:16" x14ac:dyDescent="0.3">
      <c r="A58" s="9" t="s">
        <v>106</v>
      </c>
      <c r="B58" s="10" t="s">
        <v>107</v>
      </c>
      <c r="C58" s="35">
        <v>67210.54327575714</v>
      </c>
      <c r="D58" s="36">
        <v>0</v>
      </c>
      <c r="E58" s="37">
        <v>35860.916860347141</v>
      </c>
      <c r="F58" s="36">
        <v>31349.626415410003</v>
      </c>
      <c r="G58" s="35">
        <v>0</v>
      </c>
      <c r="H58" s="36">
        <v>0</v>
      </c>
      <c r="I58" s="37">
        <v>0</v>
      </c>
      <c r="J58" s="36">
        <v>0</v>
      </c>
      <c r="K58" s="35">
        <v>0</v>
      </c>
      <c r="L58" s="35">
        <v>25915.373855289352</v>
      </c>
      <c r="M58" s="35">
        <v>0</v>
      </c>
      <c r="N58" s="38">
        <f t="shared" si="0"/>
        <v>93125.917131046488</v>
      </c>
      <c r="O58" s="33"/>
      <c r="P58" s="33"/>
    </row>
    <row r="59" spans="1:16" x14ac:dyDescent="0.3">
      <c r="A59" s="9" t="s">
        <v>108</v>
      </c>
      <c r="B59" s="10" t="s">
        <v>109</v>
      </c>
      <c r="C59" s="35">
        <v>48681.689568705893</v>
      </c>
      <c r="D59" s="36">
        <v>0</v>
      </c>
      <c r="E59" s="37">
        <v>48141.160418855892</v>
      </c>
      <c r="F59" s="36">
        <v>540.52914985000007</v>
      </c>
      <c r="G59" s="35">
        <v>0</v>
      </c>
      <c r="H59" s="36">
        <v>0</v>
      </c>
      <c r="I59" s="37">
        <v>0</v>
      </c>
      <c r="J59" s="36">
        <v>0</v>
      </c>
      <c r="K59" s="35">
        <v>0</v>
      </c>
      <c r="L59" s="35">
        <v>57552.839655669421</v>
      </c>
      <c r="M59" s="35">
        <v>0</v>
      </c>
      <c r="N59" s="38">
        <f t="shared" si="0"/>
        <v>106234.52922437532</v>
      </c>
      <c r="O59" s="33"/>
      <c r="P59" s="33"/>
    </row>
    <row r="60" spans="1:16" x14ac:dyDescent="0.3">
      <c r="A60" s="9" t="s">
        <v>110</v>
      </c>
      <c r="B60" s="10" t="s">
        <v>111</v>
      </c>
      <c r="C60" s="35">
        <v>5752.843439646922</v>
      </c>
      <c r="D60" s="36">
        <v>0</v>
      </c>
      <c r="E60" s="37">
        <v>2417.0072286509917</v>
      </c>
      <c r="F60" s="36">
        <v>3335.8362109959307</v>
      </c>
      <c r="G60" s="35">
        <v>0</v>
      </c>
      <c r="H60" s="36">
        <v>0</v>
      </c>
      <c r="I60" s="37">
        <v>0</v>
      </c>
      <c r="J60" s="36">
        <v>0</v>
      </c>
      <c r="K60" s="35">
        <v>0</v>
      </c>
      <c r="L60" s="35">
        <v>3700.0988717419</v>
      </c>
      <c r="M60" s="35">
        <v>0</v>
      </c>
      <c r="N60" s="38">
        <f t="shared" si="0"/>
        <v>9452.9423113888224</v>
      </c>
      <c r="O60" s="33"/>
      <c r="P60" s="33"/>
    </row>
    <row r="61" spans="1:16" x14ac:dyDescent="0.3">
      <c r="A61" s="9" t="s">
        <v>112</v>
      </c>
      <c r="B61" s="34" t="s">
        <v>113</v>
      </c>
      <c r="C61" s="35">
        <v>2025.1131920510152</v>
      </c>
      <c r="D61" s="36">
        <v>0</v>
      </c>
      <c r="E61" s="37">
        <v>2025.1131920510152</v>
      </c>
      <c r="F61" s="36">
        <v>0</v>
      </c>
      <c r="G61" s="35">
        <v>0</v>
      </c>
      <c r="H61" s="36">
        <v>0</v>
      </c>
      <c r="I61" s="37">
        <v>0</v>
      </c>
      <c r="J61" s="36">
        <v>0</v>
      </c>
      <c r="K61" s="35">
        <v>0</v>
      </c>
      <c r="L61" s="35">
        <v>5852.3125395083835</v>
      </c>
      <c r="M61" s="35">
        <v>0</v>
      </c>
      <c r="N61" s="38">
        <f t="shared" si="0"/>
        <v>7877.4257315593986</v>
      </c>
      <c r="O61" s="33"/>
      <c r="P61" s="33"/>
    </row>
    <row r="62" spans="1:16" ht="43.2" x14ac:dyDescent="0.3">
      <c r="A62" s="9" t="s">
        <v>114</v>
      </c>
      <c r="B62" s="34" t="s">
        <v>115</v>
      </c>
      <c r="C62" s="35">
        <v>97527.948827464686</v>
      </c>
      <c r="D62" s="36">
        <v>0</v>
      </c>
      <c r="E62" s="37">
        <v>79816.758065702772</v>
      </c>
      <c r="F62" s="36">
        <v>17711.190761761914</v>
      </c>
      <c r="G62" s="35">
        <v>0</v>
      </c>
      <c r="H62" s="36">
        <v>0</v>
      </c>
      <c r="I62" s="37">
        <v>0</v>
      </c>
      <c r="J62" s="36">
        <v>0</v>
      </c>
      <c r="K62" s="35">
        <v>0</v>
      </c>
      <c r="L62" s="35">
        <v>20487.517655576081</v>
      </c>
      <c r="M62" s="35">
        <v>0</v>
      </c>
      <c r="N62" s="38">
        <f t="shared" si="0"/>
        <v>118015.46648304077</v>
      </c>
      <c r="O62" s="33"/>
      <c r="P62" s="33"/>
    </row>
    <row r="63" spans="1:16" x14ac:dyDescent="0.3">
      <c r="A63" s="9" t="s">
        <v>116</v>
      </c>
      <c r="B63" s="10" t="s">
        <v>117</v>
      </c>
      <c r="C63" s="35">
        <v>358765.18735796597</v>
      </c>
      <c r="D63" s="36">
        <v>0</v>
      </c>
      <c r="E63" s="37">
        <v>184639.31831344668</v>
      </c>
      <c r="F63" s="36">
        <v>174125.86904451929</v>
      </c>
      <c r="G63" s="35">
        <v>0</v>
      </c>
      <c r="H63" s="36">
        <v>0</v>
      </c>
      <c r="I63" s="37">
        <v>0</v>
      </c>
      <c r="J63" s="36">
        <v>0</v>
      </c>
      <c r="K63" s="35">
        <v>0</v>
      </c>
      <c r="L63" s="35">
        <v>4706.0003009779739</v>
      </c>
      <c r="M63" s="35">
        <v>0</v>
      </c>
      <c r="N63" s="38">
        <f t="shared" si="0"/>
        <v>363471.18765894393</v>
      </c>
      <c r="O63" s="33"/>
      <c r="P63" s="33"/>
    </row>
    <row r="64" spans="1:16" ht="28.8" x14ac:dyDescent="0.3">
      <c r="A64" s="9" t="s">
        <v>118</v>
      </c>
      <c r="B64" s="10" t="s">
        <v>119</v>
      </c>
      <c r="C64" s="35">
        <v>78572.786522078692</v>
      </c>
      <c r="D64" s="36">
        <v>2208.2479299699999</v>
      </c>
      <c r="E64" s="37">
        <v>66735.227249641495</v>
      </c>
      <c r="F64" s="36">
        <v>9629.3113424671865</v>
      </c>
      <c r="G64" s="35">
        <v>0</v>
      </c>
      <c r="H64" s="36">
        <v>0</v>
      </c>
      <c r="I64" s="37">
        <v>0</v>
      </c>
      <c r="J64" s="36">
        <v>0</v>
      </c>
      <c r="K64" s="35">
        <v>0</v>
      </c>
      <c r="L64" s="35">
        <v>44517.177626229452</v>
      </c>
      <c r="M64" s="35">
        <v>0</v>
      </c>
      <c r="N64" s="38">
        <f t="shared" si="0"/>
        <v>123089.96414830815</v>
      </c>
      <c r="O64" s="33"/>
      <c r="P64" s="33"/>
    </row>
    <row r="65" spans="1:16" ht="28.8" x14ac:dyDescent="0.3">
      <c r="A65" s="9" t="s">
        <v>303</v>
      </c>
      <c r="B65" s="10" t="s">
        <v>280</v>
      </c>
      <c r="C65" s="35">
        <v>0</v>
      </c>
      <c r="D65" s="36">
        <v>0</v>
      </c>
      <c r="E65" s="37">
        <v>0</v>
      </c>
      <c r="F65" s="36">
        <v>0</v>
      </c>
      <c r="G65" s="35">
        <v>0</v>
      </c>
      <c r="H65" s="36">
        <v>0</v>
      </c>
      <c r="I65" s="37">
        <v>0</v>
      </c>
      <c r="J65" s="36">
        <v>0</v>
      </c>
      <c r="K65" s="35">
        <v>0</v>
      </c>
      <c r="L65" s="35">
        <v>0</v>
      </c>
      <c r="M65" s="35">
        <v>0</v>
      </c>
      <c r="N65" s="38">
        <f t="shared" si="0"/>
        <v>0</v>
      </c>
      <c r="O65" s="33"/>
      <c r="P65" s="33"/>
    </row>
    <row r="66" spans="1:16" ht="43.2" x14ac:dyDescent="0.3">
      <c r="A66" s="9" t="s">
        <v>304</v>
      </c>
      <c r="B66" s="10" t="s">
        <v>281</v>
      </c>
      <c r="C66" s="35">
        <v>256762.82306077538</v>
      </c>
      <c r="D66" s="36">
        <v>0</v>
      </c>
      <c r="E66" s="37">
        <v>76065.327451022342</v>
      </c>
      <c r="F66" s="36">
        <v>180697.49560975304</v>
      </c>
      <c r="G66" s="35">
        <v>0</v>
      </c>
      <c r="H66" s="36">
        <v>0</v>
      </c>
      <c r="I66" s="37">
        <v>0</v>
      </c>
      <c r="J66" s="36">
        <v>0</v>
      </c>
      <c r="K66" s="35">
        <v>0</v>
      </c>
      <c r="L66" s="35">
        <v>0</v>
      </c>
      <c r="M66" s="35">
        <v>0</v>
      </c>
      <c r="N66" s="38">
        <f t="shared" si="0"/>
        <v>256762.82306077538</v>
      </c>
      <c r="O66" s="33"/>
      <c r="P66" s="33"/>
    </row>
    <row r="67" spans="1:16" ht="28.8" x14ac:dyDescent="0.3">
      <c r="A67" s="9" t="s">
        <v>353</v>
      </c>
      <c r="B67" s="10" t="s">
        <v>354</v>
      </c>
      <c r="C67" s="35">
        <v>461194.90585457109</v>
      </c>
      <c r="D67" s="36">
        <v>0</v>
      </c>
      <c r="E67" s="37">
        <v>182088.12233515692</v>
      </c>
      <c r="F67" s="36">
        <v>279106.78351941414</v>
      </c>
      <c r="G67" s="35">
        <v>0</v>
      </c>
      <c r="H67" s="36">
        <v>0</v>
      </c>
      <c r="I67" s="37">
        <v>0</v>
      </c>
      <c r="J67" s="36">
        <v>0</v>
      </c>
      <c r="K67" s="35">
        <v>0</v>
      </c>
      <c r="L67" s="35">
        <v>86.245093701140789</v>
      </c>
      <c r="M67" s="35">
        <v>0</v>
      </c>
      <c r="N67" s="38">
        <f t="shared" si="0"/>
        <v>461281.1509482722</v>
      </c>
      <c r="O67" s="33"/>
      <c r="P67" s="33"/>
    </row>
    <row r="68" spans="1:16" ht="28.8" x14ac:dyDescent="0.3">
      <c r="A68" s="9" t="s">
        <v>120</v>
      </c>
      <c r="B68" s="10" t="s">
        <v>122</v>
      </c>
      <c r="C68" s="35">
        <v>170696.57334400012</v>
      </c>
      <c r="D68" s="36">
        <v>0</v>
      </c>
      <c r="E68" s="37">
        <v>62532.685450933459</v>
      </c>
      <c r="F68" s="36">
        <v>108163.88789306667</v>
      </c>
      <c r="G68" s="35">
        <v>0</v>
      </c>
      <c r="H68" s="36">
        <v>0</v>
      </c>
      <c r="I68" s="37">
        <v>0</v>
      </c>
      <c r="J68" s="36">
        <v>0</v>
      </c>
      <c r="K68" s="35">
        <v>0</v>
      </c>
      <c r="L68" s="35">
        <v>0</v>
      </c>
      <c r="M68" s="35">
        <v>0</v>
      </c>
      <c r="N68" s="38">
        <f t="shared" si="0"/>
        <v>170696.57334400012</v>
      </c>
      <c r="O68" s="33"/>
      <c r="P68" s="33"/>
    </row>
    <row r="69" spans="1:16" ht="28.8" x14ac:dyDescent="0.3">
      <c r="A69" s="9" t="s">
        <v>121</v>
      </c>
      <c r="B69" s="10" t="s">
        <v>124</v>
      </c>
      <c r="C69" s="35">
        <v>184977.8713289563</v>
      </c>
      <c r="D69" s="36">
        <v>0</v>
      </c>
      <c r="E69" s="37">
        <v>164126.7447644858</v>
      </c>
      <c r="F69" s="36">
        <v>20851.126564470505</v>
      </c>
      <c r="G69" s="35">
        <v>0</v>
      </c>
      <c r="H69" s="36">
        <v>0</v>
      </c>
      <c r="I69" s="37">
        <v>0</v>
      </c>
      <c r="J69" s="36">
        <v>0</v>
      </c>
      <c r="K69" s="35">
        <v>0</v>
      </c>
      <c r="L69" s="35">
        <v>12574.996727121457</v>
      </c>
      <c r="M69" s="35">
        <v>0</v>
      </c>
      <c r="N69" s="38">
        <f t="shared" si="0"/>
        <v>197552.86805607777</v>
      </c>
      <c r="O69" s="33"/>
      <c r="P69" s="33"/>
    </row>
    <row r="70" spans="1:16" ht="28.8" x14ac:dyDescent="0.3">
      <c r="A70" s="9" t="s">
        <v>123</v>
      </c>
      <c r="B70" s="10" t="s">
        <v>282</v>
      </c>
      <c r="C70" s="35">
        <v>15374.680310733176</v>
      </c>
      <c r="D70" s="36">
        <v>0</v>
      </c>
      <c r="E70" s="37">
        <v>11468.840245453177</v>
      </c>
      <c r="F70" s="36">
        <v>3905.8400652800001</v>
      </c>
      <c r="G70" s="35">
        <v>0</v>
      </c>
      <c r="H70" s="36">
        <v>0</v>
      </c>
      <c r="I70" s="37">
        <v>0</v>
      </c>
      <c r="J70" s="36">
        <v>0</v>
      </c>
      <c r="K70" s="35">
        <v>0</v>
      </c>
      <c r="L70" s="35">
        <v>0</v>
      </c>
      <c r="M70" s="35">
        <v>0</v>
      </c>
      <c r="N70" s="38">
        <f t="shared" si="0"/>
        <v>15374.680310733176</v>
      </c>
      <c r="O70" s="33"/>
      <c r="P70" s="33"/>
    </row>
    <row r="71" spans="1:16" ht="28.8" x14ac:dyDescent="0.3">
      <c r="A71" s="9" t="s">
        <v>305</v>
      </c>
      <c r="B71" s="10" t="s">
        <v>126</v>
      </c>
      <c r="C71" s="35">
        <v>194335.88140682416</v>
      </c>
      <c r="D71" s="36">
        <v>0</v>
      </c>
      <c r="E71" s="37">
        <v>160823.68358147386</v>
      </c>
      <c r="F71" s="36">
        <v>33512.197825350289</v>
      </c>
      <c r="G71" s="35">
        <v>0</v>
      </c>
      <c r="H71" s="36">
        <v>0</v>
      </c>
      <c r="I71" s="37">
        <v>0</v>
      </c>
      <c r="J71" s="36">
        <v>0</v>
      </c>
      <c r="K71" s="35">
        <v>0</v>
      </c>
      <c r="L71" s="35">
        <v>0</v>
      </c>
      <c r="M71" s="35">
        <v>0</v>
      </c>
      <c r="N71" s="38">
        <f t="shared" si="0"/>
        <v>194335.88140682416</v>
      </c>
      <c r="O71" s="33"/>
      <c r="P71" s="33"/>
    </row>
    <row r="72" spans="1:16" x14ac:dyDescent="0.3">
      <c r="A72" s="9" t="s">
        <v>125</v>
      </c>
      <c r="B72" s="10" t="s">
        <v>127</v>
      </c>
      <c r="C72" s="35">
        <v>140486.22338908707</v>
      </c>
      <c r="D72" s="36">
        <v>0</v>
      </c>
      <c r="E72" s="37">
        <v>51629.814247047063</v>
      </c>
      <c r="F72" s="36">
        <v>88856.409142039993</v>
      </c>
      <c r="G72" s="35">
        <v>0</v>
      </c>
      <c r="H72" s="36">
        <v>0</v>
      </c>
      <c r="I72" s="37">
        <v>0</v>
      </c>
      <c r="J72" s="36">
        <v>0</v>
      </c>
      <c r="K72" s="35">
        <v>0</v>
      </c>
      <c r="L72" s="35">
        <v>1399.6532613019419</v>
      </c>
      <c r="M72" s="35">
        <v>0</v>
      </c>
      <c r="N72" s="38">
        <f t="shared" si="0"/>
        <v>141885.87665038902</v>
      </c>
      <c r="O72" s="33"/>
      <c r="P72" s="33"/>
    </row>
    <row r="73" spans="1:16" x14ac:dyDescent="0.3">
      <c r="A73" s="9" t="s">
        <v>306</v>
      </c>
      <c r="B73" s="10" t="s">
        <v>129</v>
      </c>
      <c r="C73" s="35">
        <v>45633.818317573532</v>
      </c>
      <c r="D73" s="36">
        <v>0</v>
      </c>
      <c r="E73" s="37">
        <v>8163.9849766196385</v>
      </c>
      <c r="F73" s="36">
        <v>37469.83334095389</v>
      </c>
      <c r="G73" s="35">
        <v>0</v>
      </c>
      <c r="H73" s="36">
        <v>0</v>
      </c>
      <c r="I73" s="37">
        <v>0</v>
      </c>
      <c r="J73" s="36">
        <v>0</v>
      </c>
      <c r="K73" s="35">
        <v>0</v>
      </c>
      <c r="L73" s="35">
        <v>0</v>
      </c>
      <c r="M73" s="35">
        <v>0</v>
      </c>
      <c r="N73" s="38">
        <f t="shared" si="0"/>
        <v>45633.818317573532</v>
      </c>
      <c r="O73" s="33"/>
      <c r="P73" s="33"/>
    </row>
    <row r="74" spans="1:16" ht="28.8" x14ac:dyDescent="0.3">
      <c r="A74" s="9" t="s">
        <v>128</v>
      </c>
      <c r="B74" s="10" t="s">
        <v>131</v>
      </c>
      <c r="C74" s="35">
        <v>38342.836546517079</v>
      </c>
      <c r="D74" s="36">
        <v>0</v>
      </c>
      <c r="E74" s="37">
        <v>38342.836546517079</v>
      </c>
      <c r="F74" s="36">
        <v>0</v>
      </c>
      <c r="G74" s="35">
        <v>0</v>
      </c>
      <c r="H74" s="36">
        <v>0</v>
      </c>
      <c r="I74" s="37">
        <v>0</v>
      </c>
      <c r="J74" s="36">
        <v>0</v>
      </c>
      <c r="K74" s="35">
        <v>0</v>
      </c>
      <c r="L74" s="35">
        <v>2464.4131183111167</v>
      </c>
      <c r="M74" s="35">
        <v>0</v>
      </c>
      <c r="N74" s="38">
        <f t="shared" si="0"/>
        <v>40807.249664828196</v>
      </c>
      <c r="O74" s="33"/>
      <c r="P74" s="33"/>
    </row>
    <row r="75" spans="1:16" ht="28.8" x14ac:dyDescent="0.3">
      <c r="A75" s="9" t="s">
        <v>130</v>
      </c>
      <c r="B75" s="10" t="s">
        <v>133</v>
      </c>
      <c r="C75" s="35">
        <v>300972.95046553836</v>
      </c>
      <c r="D75" s="36">
        <v>0</v>
      </c>
      <c r="E75" s="37">
        <v>135087.29001470879</v>
      </c>
      <c r="F75" s="36">
        <v>165885.66045082957</v>
      </c>
      <c r="G75" s="35">
        <v>0</v>
      </c>
      <c r="H75" s="36">
        <v>0</v>
      </c>
      <c r="I75" s="37">
        <v>0</v>
      </c>
      <c r="J75" s="36">
        <v>0</v>
      </c>
      <c r="K75" s="35">
        <v>0</v>
      </c>
      <c r="L75" s="35">
        <v>359.50985827698645</v>
      </c>
      <c r="M75" s="35">
        <v>0</v>
      </c>
      <c r="N75" s="38">
        <f t="shared" ref="N75:N137" si="1">+C75+G75+K75+L75+M75</f>
        <v>301332.46032381535</v>
      </c>
      <c r="O75" s="33"/>
      <c r="P75" s="33"/>
    </row>
    <row r="76" spans="1:16" x14ac:dyDescent="0.3">
      <c r="A76" s="9" t="s">
        <v>132</v>
      </c>
      <c r="B76" s="10" t="s">
        <v>135</v>
      </c>
      <c r="C76" s="35">
        <v>215404.95633313505</v>
      </c>
      <c r="D76" s="36">
        <v>0</v>
      </c>
      <c r="E76" s="37">
        <v>66721.357300023257</v>
      </c>
      <c r="F76" s="36">
        <v>148683.59903311179</v>
      </c>
      <c r="G76" s="35">
        <v>0</v>
      </c>
      <c r="H76" s="36">
        <v>0</v>
      </c>
      <c r="I76" s="37">
        <v>0</v>
      </c>
      <c r="J76" s="36">
        <v>0</v>
      </c>
      <c r="K76" s="35">
        <v>0</v>
      </c>
      <c r="L76" s="35">
        <v>0</v>
      </c>
      <c r="M76" s="35">
        <v>0</v>
      </c>
      <c r="N76" s="38">
        <f t="shared" si="1"/>
        <v>215404.95633313505</v>
      </c>
      <c r="O76" s="33"/>
      <c r="P76" s="33"/>
    </row>
    <row r="77" spans="1:16" ht="28.8" x14ac:dyDescent="0.3">
      <c r="A77" s="9" t="s">
        <v>134</v>
      </c>
      <c r="B77" s="10" t="s">
        <v>137</v>
      </c>
      <c r="C77" s="35">
        <v>247072.36261988906</v>
      </c>
      <c r="D77" s="36">
        <v>0</v>
      </c>
      <c r="E77" s="37">
        <v>163180.13288695796</v>
      </c>
      <c r="F77" s="36">
        <v>83892.229732931097</v>
      </c>
      <c r="G77" s="35">
        <v>0</v>
      </c>
      <c r="H77" s="36">
        <v>0</v>
      </c>
      <c r="I77" s="37">
        <v>0</v>
      </c>
      <c r="J77" s="36">
        <v>0</v>
      </c>
      <c r="K77" s="35">
        <v>0</v>
      </c>
      <c r="L77" s="35">
        <v>20071.957731438335</v>
      </c>
      <c r="M77" s="35">
        <v>0</v>
      </c>
      <c r="N77" s="38">
        <f t="shared" si="1"/>
        <v>267144.32035132742</v>
      </c>
      <c r="O77" s="33"/>
      <c r="P77" s="33"/>
    </row>
    <row r="78" spans="1:16" ht="28.8" x14ac:dyDescent="0.3">
      <c r="A78" s="9" t="s">
        <v>136</v>
      </c>
      <c r="B78" s="10" t="s">
        <v>139</v>
      </c>
      <c r="C78" s="35">
        <v>44384.895929222621</v>
      </c>
      <c r="D78" s="36">
        <v>0</v>
      </c>
      <c r="E78" s="37">
        <v>5444.9505928326225</v>
      </c>
      <c r="F78" s="36">
        <v>38939.945336389996</v>
      </c>
      <c r="G78" s="35">
        <v>0</v>
      </c>
      <c r="H78" s="36">
        <v>0</v>
      </c>
      <c r="I78" s="37">
        <v>0</v>
      </c>
      <c r="J78" s="36">
        <v>0</v>
      </c>
      <c r="K78" s="35">
        <v>0</v>
      </c>
      <c r="L78" s="35">
        <v>0</v>
      </c>
      <c r="M78" s="35">
        <v>0</v>
      </c>
      <c r="N78" s="38">
        <f t="shared" si="1"/>
        <v>44384.895929222621</v>
      </c>
      <c r="O78" s="33"/>
      <c r="P78" s="33"/>
    </row>
    <row r="79" spans="1:16" x14ac:dyDescent="0.3">
      <c r="A79" s="9" t="s">
        <v>138</v>
      </c>
      <c r="B79" s="10" t="s">
        <v>141</v>
      </c>
      <c r="C79" s="35">
        <v>57091.715409000644</v>
      </c>
      <c r="D79" s="36">
        <v>0</v>
      </c>
      <c r="E79" s="37">
        <v>6389.9896141506415</v>
      </c>
      <c r="F79" s="36">
        <v>50701.725794850005</v>
      </c>
      <c r="G79" s="35">
        <v>0</v>
      </c>
      <c r="H79" s="36">
        <v>0</v>
      </c>
      <c r="I79" s="37">
        <v>0</v>
      </c>
      <c r="J79" s="36">
        <v>0</v>
      </c>
      <c r="K79" s="35">
        <v>0</v>
      </c>
      <c r="L79" s="35">
        <v>0</v>
      </c>
      <c r="M79" s="35">
        <v>0</v>
      </c>
      <c r="N79" s="38">
        <f t="shared" si="1"/>
        <v>57091.715409000644</v>
      </c>
      <c r="O79" s="33"/>
      <c r="P79" s="33"/>
    </row>
    <row r="80" spans="1:16" x14ac:dyDescent="0.3">
      <c r="A80" s="9" t="s">
        <v>140</v>
      </c>
      <c r="B80" s="10" t="s">
        <v>142</v>
      </c>
      <c r="C80" s="35">
        <v>335112.6114278998</v>
      </c>
      <c r="D80" s="36">
        <v>0</v>
      </c>
      <c r="E80" s="37">
        <v>58016.325389535399</v>
      </c>
      <c r="F80" s="36">
        <v>277096.2860383644</v>
      </c>
      <c r="G80" s="35">
        <v>0</v>
      </c>
      <c r="H80" s="36">
        <v>0</v>
      </c>
      <c r="I80" s="37">
        <v>0</v>
      </c>
      <c r="J80" s="36">
        <v>0</v>
      </c>
      <c r="K80" s="35">
        <v>0</v>
      </c>
      <c r="L80" s="35">
        <v>0</v>
      </c>
      <c r="M80" s="35">
        <v>0</v>
      </c>
      <c r="N80" s="38">
        <f t="shared" si="1"/>
        <v>335112.6114278998</v>
      </c>
      <c r="O80" s="33"/>
      <c r="P80" s="33"/>
    </row>
    <row r="81" spans="1:16" ht="43.2" x14ac:dyDescent="0.3">
      <c r="A81" s="9" t="s">
        <v>355</v>
      </c>
      <c r="B81" s="10" t="s">
        <v>356</v>
      </c>
      <c r="C81" s="35">
        <v>27440.287016673276</v>
      </c>
      <c r="D81" s="36">
        <v>0</v>
      </c>
      <c r="E81" s="37">
        <v>14404.440748165678</v>
      </c>
      <c r="F81" s="36">
        <v>13035.846268507599</v>
      </c>
      <c r="G81" s="35">
        <v>0</v>
      </c>
      <c r="H81" s="36">
        <v>0</v>
      </c>
      <c r="I81" s="37">
        <v>0</v>
      </c>
      <c r="J81" s="36">
        <v>0</v>
      </c>
      <c r="K81" s="35">
        <v>0</v>
      </c>
      <c r="L81" s="35">
        <v>0</v>
      </c>
      <c r="M81" s="35">
        <v>0</v>
      </c>
      <c r="N81" s="38">
        <f t="shared" si="1"/>
        <v>27440.287016673276</v>
      </c>
      <c r="O81" s="33"/>
      <c r="P81" s="33"/>
    </row>
    <row r="82" spans="1:16" x14ac:dyDescent="0.3">
      <c r="A82" s="9" t="s">
        <v>307</v>
      </c>
      <c r="B82" s="10" t="s">
        <v>144</v>
      </c>
      <c r="C82" s="35">
        <v>111734.06124956234</v>
      </c>
      <c r="D82" s="36">
        <v>0</v>
      </c>
      <c r="E82" s="37">
        <v>89004.813521220494</v>
      </c>
      <c r="F82" s="36">
        <v>22729.247728341848</v>
      </c>
      <c r="G82" s="35">
        <v>0</v>
      </c>
      <c r="H82" s="36">
        <v>0</v>
      </c>
      <c r="I82" s="37">
        <v>0</v>
      </c>
      <c r="J82" s="36">
        <v>0</v>
      </c>
      <c r="K82" s="35">
        <v>0</v>
      </c>
      <c r="L82" s="35">
        <v>57252.538460176191</v>
      </c>
      <c r="M82" s="35">
        <v>0</v>
      </c>
      <c r="N82" s="38">
        <f t="shared" si="1"/>
        <v>168986.59970973851</v>
      </c>
      <c r="O82" s="33"/>
      <c r="P82" s="33"/>
    </row>
    <row r="83" spans="1:16" x14ac:dyDescent="0.3">
      <c r="A83" s="9" t="s">
        <v>143</v>
      </c>
      <c r="B83" s="10" t="s">
        <v>146</v>
      </c>
      <c r="C83" s="35">
        <v>2656238.8015778498</v>
      </c>
      <c r="D83" s="36">
        <v>0</v>
      </c>
      <c r="E83" s="37">
        <v>24336.422672061941</v>
      </c>
      <c r="F83" s="36">
        <v>2631902.3789057881</v>
      </c>
      <c r="G83" s="35">
        <v>0</v>
      </c>
      <c r="H83" s="36">
        <v>0</v>
      </c>
      <c r="I83" s="37">
        <v>0</v>
      </c>
      <c r="J83" s="36">
        <v>0</v>
      </c>
      <c r="K83" s="35">
        <v>0</v>
      </c>
      <c r="L83" s="35">
        <v>0</v>
      </c>
      <c r="M83" s="35">
        <v>0</v>
      </c>
      <c r="N83" s="38">
        <f t="shared" si="1"/>
        <v>2656238.8015778498</v>
      </c>
      <c r="O83" s="33"/>
      <c r="P83" s="33"/>
    </row>
    <row r="84" spans="1:16" x14ac:dyDescent="0.3">
      <c r="A84" s="9" t="s">
        <v>145</v>
      </c>
      <c r="B84" s="10" t="s">
        <v>148</v>
      </c>
      <c r="C84" s="35">
        <v>73669.511373490968</v>
      </c>
      <c r="D84" s="36">
        <v>0</v>
      </c>
      <c r="E84" s="37">
        <v>61267.521639830971</v>
      </c>
      <c r="F84" s="36">
        <v>12401.989733660001</v>
      </c>
      <c r="G84" s="35">
        <v>0</v>
      </c>
      <c r="H84" s="36">
        <v>0</v>
      </c>
      <c r="I84" s="37">
        <v>0</v>
      </c>
      <c r="J84" s="36">
        <v>0</v>
      </c>
      <c r="K84" s="35">
        <v>0</v>
      </c>
      <c r="L84" s="35">
        <v>80083.049828580391</v>
      </c>
      <c r="M84" s="35">
        <v>0</v>
      </c>
      <c r="N84" s="38">
        <f t="shared" si="1"/>
        <v>153752.56120207137</v>
      </c>
      <c r="O84" s="33"/>
      <c r="P84" s="33"/>
    </row>
    <row r="85" spans="1:16" x14ac:dyDescent="0.3">
      <c r="A85" s="9" t="s">
        <v>147</v>
      </c>
      <c r="B85" s="10" t="s">
        <v>150</v>
      </c>
      <c r="C85" s="35">
        <v>304115.85364306078</v>
      </c>
      <c r="D85" s="36">
        <v>0</v>
      </c>
      <c r="E85" s="37">
        <v>300891.65372525674</v>
      </c>
      <c r="F85" s="36">
        <v>3224.1999178040301</v>
      </c>
      <c r="G85" s="35">
        <v>0</v>
      </c>
      <c r="H85" s="36">
        <v>0</v>
      </c>
      <c r="I85" s="37">
        <v>0</v>
      </c>
      <c r="J85" s="36">
        <v>0</v>
      </c>
      <c r="K85" s="35">
        <v>0</v>
      </c>
      <c r="L85" s="35">
        <v>26129.896968567784</v>
      </c>
      <c r="M85" s="35">
        <v>0</v>
      </c>
      <c r="N85" s="38">
        <f t="shared" si="1"/>
        <v>330245.75061162858</v>
      </c>
      <c r="O85" s="33"/>
      <c r="P85" s="33"/>
    </row>
    <row r="86" spans="1:16" x14ac:dyDescent="0.3">
      <c r="A86" s="9" t="s">
        <v>149</v>
      </c>
      <c r="B86" s="10" t="s">
        <v>152</v>
      </c>
      <c r="C86" s="35">
        <v>1063564.0664798047</v>
      </c>
      <c r="D86" s="36">
        <v>802003.1653056395</v>
      </c>
      <c r="E86" s="37">
        <v>229042.32051128513</v>
      </c>
      <c r="F86" s="36">
        <v>32518.580662879998</v>
      </c>
      <c r="G86" s="35">
        <v>0</v>
      </c>
      <c r="H86" s="36">
        <v>0</v>
      </c>
      <c r="I86" s="37">
        <v>0</v>
      </c>
      <c r="J86" s="36">
        <v>0</v>
      </c>
      <c r="K86" s="35">
        <v>0</v>
      </c>
      <c r="L86" s="35">
        <v>2157.1956528884384</v>
      </c>
      <c r="M86" s="35">
        <v>0</v>
      </c>
      <c r="N86" s="38">
        <f t="shared" si="1"/>
        <v>1065721.2621326931</v>
      </c>
      <c r="O86" s="33"/>
      <c r="P86" s="33"/>
    </row>
    <row r="87" spans="1:16" x14ac:dyDescent="0.3">
      <c r="A87" s="9" t="s">
        <v>151</v>
      </c>
      <c r="B87" s="10" t="s">
        <v>283</v>
      </c>
      <c r="C87" s="35">
        <v>203259.7428394552</v>
      </c>
      <c r="D87" s="36">
        <v>138418.47431131938</v>
      </c>
      <c r="E87" s="37">
        <v>64837.107661155816</v>
      </c>
      <c r="F87" s="36">
        <v>4.1608669799999998</v>
      </c>
      <c r="G87" s="35">
        <v>0</v>
      </c>
      <c r="H87" s="36">
        <v>0</v>
      </c>
      <c r="I87" s="37">
        <v>0</v>
      </c>
      <c r="J87" s="36">
        <v>0</v>
      </c>
      <c r="K87" s="35">
        <v>0</v>
      </c>
      <c r="L87" s="35">
        <v>0</v>
      </c>
      <c r="M87" s="35">
        <v>0</v>
      </c>
      <c r="N87" s="38">
        <f t="shared" si="1"/>
        <v>203259.7428394552</v>
      </c>
      <c r="O87" s="33"/>
      <c r="P87" s="33"/>
    </row>
    <row r="88" spans="1:16" x14ac:dyDescent="0.3">
      <c r="A88" s="9" t="s">
        <v>153</v>
      </c>
      <c r="B88" s="10" t="s">
        <v>284</v>
      </c>
      <c r="C88" s="35">
        <v>49513.226298900627</v>
      </c>
      <c r="D88" s="36">
        <v>46904.859112730628</v>
      </c>
      <c r="E88" s="37">
        <v>2608.36718617</v>
      </c>
      <c r="F88" s="36">
        <v>0</v>
      </c>
      <c r="G88" s="35">
        <v>0</v>
      </c>
      <c r="H88" s="36">
        <v>0</v>
      </c>
      <c r="I88" s="37">
        <v>0</v>
      </c>
      <c r="J88" s="36">
        <v>0</v>
      </c>
      <c r="K88" s="35">
        <v>0</v>
      </c>
      <c r="L88" s="35">
        <v>25937.438760300942</v>
      </c>
      <c r="M88" s="35">
        <v>0</v>
      </c>
      <c r="N88" s="38">
        <f t="shared" si="1"/>
        <v>75450.665059201565</v>
      </c>
      <c r="O88" s="33"/>
      <c r="P88" s="33"/>
    </row>
    <row r="89" spans="1:16" x14ac:dyDescent="0.3">
      <c r="A89" s="9" t="s">
        <v>154</v>
      </c>
      <c r="B89" s="10" t="s">
        <v>285</v>
      </c>
      <c r="C89" s="35">
        <v>208134.07090488425</v>
      </c>
      <c r="D89" s="36">
        <v>274.77470670000008</v>
      </c>
      <c r="E89" s="37">
        <v>175468.76323436975</v>
      </c>
      <c r="F89" s="36">
        <v>32390.532963814519</v>
      </c>
      <c r="G89" s="35">
        <v>0</v>
      </c>
      <c r="H89" s="36">
        <v>0</v>
      </c>
      <c r="I89" s="37">
        <v>0</v>
      </c>
      <c r="J89" s="36">
        <v>0</v>
      </c>
      <c r="K89" s="35">
        <v>0</v>
      </c>
      <c r="L89" s="35">
        <v>3539.6581966549529</v>
      </c>
      <c r="M89" s="35">
        <v>0</v>
      </c>
      <c r="N89" s="38">
        <f t="shared" si="1"/>
        <v>211673.72910153921</v>
      </c>
      <c r="O89" s="33"/>
      <c r="P89" s="33"/>
    </row>
    <row r="90" spans="1:16" x14ac:dyDescent="0.3">
      <c r="A90" s="9" t="s">
        <v>155</v>
      </c>
      <c r="B90" s="10" t="s">
        <v>286</v>
      </c>
      <c r="C90" s="35">
        <v>926737.81382970465</v>
      </c>
      <c r="D90" s="36">
        <v>0</v>
      </c>
      <c r="E90" s="37">
        <v>926737.81382970465</v>
      </c>
      <c r="F90" s="36">
        <v>0</v>
      </c>
      <c r="G90" s="35">
        <v>0</v>
      </c>
      <c r="H90" s="36">
        <v>0</v>
      </c>
      <c r="I90" s="37">
        <v>0</v>
      </c>
      <c r="J90" s="36">
        <v>0</v>
      </c>
      <c r="K90" s="35">
        <v>0</v>
      </c>
      <c r="L90" s="35">
        <v>175985.99087216923</v>
      </c>
      <c r="M90" s="35">
        <v>0</v>
      </c>
      <c r="N90" s="38">
        <f t="shared" si="1"/>
        <v>1102723.8047018738</v>
      </c>
      <c r="O90" s="33"/>
      <c r="P90" s="33"/>
    </row>
    <row r="91" spans="1:16" x14ac:dyDescent="0.3">
      <c r="A91" s="9" t="s">
        <v>156</v>
      </c>
      <c r="B91" s="10" t="s">
        <v>287</v>
      </c>
      <c r="C91" s="35">
        <v>936225.04929743544</v>
      </c>
      <c r="D91" s="36">
        <v>0</v>
      </c>
      <c r="E91" s="37">
        <v>936225.04929743544</v>
      </c>
      <c r="F91" s="36">
        <v>0</v>
      </c>
      <c r="G91" s="35">
        <v>0</v>
      </c>
      <c r="H91" s="36">
        <v>0</v>
      </c>
      <c r="I91" s="37">
        <v>0</v>
      </c>
      <c r="J91" s="36">
        <v>0</v>
      </c>
      <c r="K91" s="35">
        <v>0</v>
      </c>
      <c r="L91" s="35">
        <v>80387.457457271128</v>
      </c>
      <c r="M91" s="35">
        <v>0</v>
      </c>
      <c r="N91" s="38">
        <f t="shared" si="1"/>
        <v>1016612.5067547066</v>
      </c>
      <c r="O91" s="33"/>
      <c r="P91" s="33"/>
    </row>
    <row r="92" spans="1:16" x14ac:dyDescent="0.3">
      <c r="A92" s="9" t="s">
        <v>158</v>
      </c>
      <c r="B92" s="10" t="s">
        <v>157</v>
      </c>
      <c r="C92" s="35">
        <v>360028.75856275327</v>
      </c>
      <c r="D92" s="36">
        <v>0</v>
      </c>
      <c r="E92" s="37">
        <v>360028.75856275327</v>
      </c>
      <c r="F92" s="36">
        <v>0</v>
      </c>
      <c r="G92" s="35">
        <v>0</v>
      </c>
      <c r="H92" s="36">
        <v>0</v>
      </c>
      <c r="I92" s="37">
        <v>0</v>
      </c>
      <c r="J92" s="36">
        <v>0</v>
      </c>
      <c r="K92" s="35">
        <v>0</v>
      </c>
      <c r="L92" s="35">
        <v>0</v>
      </c>
      <c r="M92" s="35">
        <v>0</v>
      </c>
      <c r="N92" s="38">
        <f t="shared" si="1"/>
        <v>360028.75856275327</v>
      </c>
      <c r="O92" s="33"/>
      <c r="P92" s="33"/>
    </row>
    <row r="93" spans="1:16" ht="28.8" x14ac:dyDescent="0.3">
      <c r="A93" s="9" t="s">
        <v>308</v>
      </c>
      <c r="B93" s="10" t="s">
        <v>159</v>
      </c>
      <c r="C93" s="35">
        <v>334983.38300650031</v>
      </c>
      <c r="D93" s="36">
        <v>0</v>
      </c>
      <c r="E93" s="37">
        <v>259327.86484889188</v>
      </c>
      <c r="F93" s="36">
        <v>75655.518157608429</v>
      </c>
      <c r="G93" s="35">
        <v>0</v>
      </c>
      <c r="H93" s="36">
        <v>0</v>
      </c>
      <c r="I93" s="37">
        <v>0</v>
      </c>
      <c r="J93" s="36">
        <v>0</v>
      </c>
      <c r="K93" s="35">
        <v>0</v>
      </c>
      <c r="L93" s="35">
        <v>0</v>
      </c>
      <c r="M93" s="35">
        <v>0</v>
      </c>
      <c r="N93" s="38">
        <f t="shared" si="1"/>
        <v>334983.38300650031</v>
      </c>
      <c r="O93" s="33"/>
      <c r="P93" s="33"/>
    </row>
    <row r="94" spans="1:16" x14ac:dyDescent="0.3">
      <c r="A94" s="9" t="s">
        <v>161</v>
      </c>
      <c r="B94" s="10" t="s">
        <v>160</v>
      </c>
      <c r="C94" s="35">
        <v>888083.30166079942</v>
      </c>
      <c r="D94" s="36">
        <v>0</v>
      </c>
      <c r="E94" s="37">
        <v>831581.57678996946</v>
      </c>
      <c r="F94" s="36">
        <v>56501.724870829996</v>
      </c>
      <c r="G94" s="35">
        <v>0</v>
      </c>
      <c r="H94" s="36">
        <v>0</v>
      </c>
      <c r="I94" s="37">
        <v>0</v>
      </c>
      <c r="J94" s="36">
        <v>0</v>
      </c>
      <c r="K94" s="35">
        <v>5669.504391862728</v>
      </c>
      <c r="L94" s="35">
        <v>173623.67692737872</v>
      </c>
      <c r="M94" s="35">
        <v>0</v>
      </c>
      <c r="N94" s="38">
        <f t="shared" si="1"/>
        <v>1067376.4829800408</v>
      </c>
      <c r="O94" s="33"/>
      <c r="P94" s="33"/>
    </row>
    <row r="95" spans="1:16" x14ac:dyDescent="0.3">
      <c r="A95" s="9" t="s">
        <v>163</v>
      </c>
      <c r="B95" s="10" t="s">
        <v>162</v>
      </c>
      <c r="C95" s="35">
        <v>3924460.205672754</v>
      </c>
      <c r="D95" s="36">
        <v>146616</v>
      </c>
      <c r="E95" s="37">
        <v>2294633.9819274615</v>
      </c>
      <c r="F95" s="36">
        <v>1483210.2237452928</v>
      </c>
      <c r="G95" s="35">
        <v>0</v>
      </c>
      <c r="H95" s="36">
        <v>0</v>
      </c>
      <c r="I95" s="37">
        <v>0</v>
      </c>
      <c r="J95" s="36">
        <v>0</v>
      </c>
      <c r="K95" s="35">
        <v>0</v>
      </c>
      <c r="L95" s="35">
        <v>606690.02899251785</v>
      </c>
      <c r="M95" s="35">
        <v>0</v>
      </c>
      <c r="N95" s="38">
        <f t="shared" si="1"/>
        <v>4531150.2346652718</v>
      </c>
      <c r="O95" s="33"/>
      <c r="P95" s="33"/>
    </row>
    <row r="96" spans="1:16" x14ac:dyDescent="0.3">
      <c r="A96" s="9" t="s">
        <v>165</v>
      </c>
      <c r="B96" s="10" t="s">
        <v>164</v>
      </c>
      <c r="C96" s="35">
        <v>178945.89518820232</v>
      </c>
      <c r="D96" s="36">
        <v>0</v>
      </c>
      <c r="E96" s="37">
        <v>178040.13847443493</v>
      </c>
      <c r="F96" s="36">
        <v>905.75671376739695</v>
      </c>
      <c r="G96" s="35">
        <v>0</v>
      </c>
      <c r="H96" s="36">
        <v>0</v>
      </c>
      <c r="I96" s="37">
        <v>0</v>
      </c>
      <c r="J96" s="36">
        <v>0</v>
      </c>
      <c r="K96" s="35">
        <v>0</v>
      </c>
      <c r="L96" s="35">
        <v>367353.08155650622</v>
      </c>
      <c r="M96" s="35">
        <v>0</v>
      </c>
      <c r="N96" s="38">
        <f t="shared" si="1"/>
        <v>546298.97674470861</v>
      </c>
      <c r="O96" s="33"/>
      <c r="P96" s="33"/>
    </row>
    <row r="97" spans="1:16" x14ac:dyDescent="0.3">
      <c r="A97" s="9" t="s">
        <v>168</v>
      </c>
      <c r="B97" s="10" t="s">
        <v>167</v>
      </c>
      <c r="C97" s="35">
        <v>315580.45254048583</v>
      </c>
      <c r="D97" s="36">
        <v>0</v>
      </c>
      <c r="E97" s="37">
        <v>315580.45254048583</v>
      </c>
      <c r="F97" s="36">
        <v>0</v>
      </c>
      <c r="G97" s="35">
        <v>0</v>
      </c>
      <c r="H97" s="36">
        <v>0</v>
      </c>
      <c r="I97" s="37">
        <v>0</v>
      </c>
      <c r="J97" s="36">
        <v>0</v>
      </c>
      <c r="K97" s="35">
        <v>0</v>
      </c>
      <c r="L97" s="35">
        <v>75840.944717334278</v>
      </c>
      <c r="M97" s="35">
        <v>0</v>
      </c>
      <c r="N97" s="38">
        <f t="shared" si="1"/>
        <v>391421.39725782012</v>
      </c>
      <c r="O97" s="33"/>
      <c r="P97" s="33"/>
    </row>
    <row r="98" spans="1:16" x14ac:dyDescent="0.3">
      <c r="A98" s="9" t="s">
        <v>170</v>
      </c>
      <c r="B98" s="10" t="s">
        <v>169</v>
      </c>
      <c r="C98" s="35">
        <v>183.60238688792501</v>
      </c>
      <c r="D98" s="36">
        <v>0</v>
      </c>
      <c r="E98" s="37">
        <v>183.60238688792501</v>
      </c>
      <c r="F98" s="36">
        <v>0</v>
      </c>
      <c r="G98" s="35">
        <v>0</v>
      </c>
      <c r="H98" s="36">
        <v>0</v>
      </c>
      <c r="I98" s="37">
        <v>0</v>
      </c>
      <c r="J98" s="36">
        <v>0</v>
      </c>
      <c r="K98" s="35">
        <v>0</v>
      </c>
      <c r="L98" s="35">
        <v>454508.90615758061</v>
      </c>
      <c r="M98" s="35">
        <v>0</v>
      </c>
      <c r="N98" s="38">
        <f t="shared" si="1"/>
        <v>454692.50854446855</v>
      </c>
      <c r="O98" s="33"/>
      <c r="P98" s="33"/>
    </row>
    <row r="99" spans="1:16" x14ac:dyDescent="0.3">
      <c r="A99" s="9" t="s">
        <v>171</v>
      </c>
      <c r="B99" s="10" t="s">
        <v>288</v>
      </c>
      <c r="C99" s="35">
        <v>425877.82320868323</v>
      </c>
      <c r="D99" s="36">
        <v>0</v>
      </c>
      <c r="E99" s="37">
        <v>391774.70249886927</v>
      </c>
      <c r="F99" s="36">
        <v>34103.120709813935</v>
      </c>
      <c r="G99" s="35">
        <v>0</v>
      </c>
      <c r="H99" s="36">
        <v>0</v>
      </c>
      <c r="I99" s="37">
        <v>0</v>
      </c>
      <c r="J99" s="36">
        <v>0</v>
      </c>
      <c r="K99" s="35">
        <v>0</v>
      </c>
      <c r="L99" s="35">
        <v>298113.14412976446</v>
      </c>
      <c r="M99" s="35">
        <v>0</v>
      </c>
      <c r="N99" s="38">
        <f t="shared" si="1"/>
        <v>723990.96733844769</v>
      </c>
      <c r="O99" s="33"/>
      <c r="P99" s="33"/>
    </row>
    <row r="100" spans="1:16" x14ac:dyDescent="0.3">
      <c r="A100" s="9" t="s">
        <v>173</v>
      </c>
      <c r="B100" s="10" t="s">
        <v>289</v>
      </c>
      <c r="C100" s="35">
        <v>55816.842653083222</v>
      </c>
      <c r="D100" s="36">
        <v>0</v>
      </c>
      <c r="E100" s="37">
        <v>18825.802979579785</v>
      </c>
      <c r="F100" s="36">
        <v>36991.039673503437</v>
      </c>
      <c r="G100" s="35">
        <v>0</v>
      </c>
      <c r="H100" s="36">
        <v>0</v>
      </c>
      <c r="I100" s="37">
        <v>0</v>
      </c>
      <c r="J100" s="36">
        <v>0</v>
      </c>
      <c r="K100" s="35">
        <v>0</v>
      </c>
      <c r="L100" s="35">
        <v>2224.9957549117125</v>
      </c>
      <c r="M100" s="35">
        <v>0</v>
      </c>
      <c r="N100" s="38">
        <f t="shared" si="1"/>
        <v>58041.838407994932</v>
      </c>
      <c r="O100" s="33"/>
      <c r="P100" s="33"/>
    </row>
    <row r="101" spans="1:16" x14ac:dyDescent="0.3">
      <c r="A101" s="9" t="s">
        <v>174</v>
      </c>
      <c r="B101" s="10" t="s">
        <v>172</v>
      </c>
      <c r="C101" s="35">
        <v>89678.127244293166</v>
      </c>
      <c r="D101" s="36">
        <v>777.96078099999988</v>
      </c>
      <c r="E101" s="37">
        <v>63534.494244447764</v>
      </c>
      <c r="F101" s="36">
        <v>25365.672218845404</v>
      </c>
      <c r="G101" s="35">
        <v>0</v>
      </c>
      <c r="H101" s="36">
        <v>0</v>
      </c>
      <c r="I101" s="37">
        <v>0</v>
      </c>
      <c r="J101" s="36">
        <v>0</v>
      </c>
      <c r="K101" s="35">
        <v>0</v>
      </c>
      <c r="L101" s="35">
        <v>0</v>
      </c>
      <c r="M101" s="35">
        <v>0</v>
      </c>
      <c r="N101" s="38">
        <f t="shared" si="1"/>
        <v>89678.127244293166</v>
      </c>
      <c r="O101" s="33"/>
      <c r="P101" s="33"/>
    </row>
    <row r="102" spans="1:16" x14ac:dyDescent="0.3">
      <c r="A102" s="9" t="s">
        <v>175</v>
      </c>
      <c r="B102" s="10" t="s">
        <v>290</v>
      </c>
      <c r="C102" s="35">
        <v>490623.00110266608</v>
      </c>
      <c r="D102" s="36">
        <v>28428.00426713</v>
      </c>
      <c r="E102" s="37">
        <v>220861.69633888218</v>
      </c>
      <c r="F102" s="36">
        <v>241333.30049665394</v>
      </c>
      <c r="G102" s="35">
        <v>0</v>
      </c>
      <c r="H102" s="36">
        <v>0</v>
      </c>
      <c r="I102" s="37">
        <v>0</v>
      </c>
      <c r="J102" s="36">
        <v>0</v>
      </c>
      <c r="K102" s="35">
        <v>0</v>
      </c>
      <c r="L102" s="35">
        <v>8906.2125685951996</v>
      </c>
      <c r="M102" s="35">
        <v>0</v>
      </c>
      <c r="N102" s="38">
        <f t="shared" si="1"/>
        <v>499529.21367126127</v>
      </c>
      <c r="O102" s="33"/>
      <c r="P102" s="33"/>
    </row>
    <row r="103" spans="1:16" x14ac:dyDescent="0.3">
      <c r="A103" s="9" t="s">
        <v>177</v>
      </c>
      <c r="B103" s="10" t="s">
        <v>176</v>
      </c>
      <c r="C103" s="35">
        <v>193205.85192180023</v>
      </c>
      <c r="D103" s="36">
        <v>25334.647227359997</v>
      </c>
      <c r="E103" s="37">
        <v>68296.62848289391</v>
      </c>
      <c r="F103" s="36">
        <v>99574.576211546344</v>
      </c>
      <c r="G103" s="35">
        <v>0</v>
      </c>
      <c r="H103" s="36">
        <v>0</v>
      </c>
      <c r="I103" s="37">
        <v>0</v>
      </c>
      <c r="J103" s="36">
        <v>0</v>
      </c>
      <c r="K103" s="35">
        <v>0</v>
      </c>
      <c r="L103" s="35">
        <v>30481.169567656681</v>
      </c>
      <c r="M103" s="35">
        <v>0</v>
      </c>
      <c r="N103" s="38">
        <f t="shared" si="1"/>
        <v>223687.02148945691</v>
      </c>
      <c r="O103" s="33"/>
      <c r="P103" s="33"/>
    </row>
    <row r="104" spans="1:16" x14ac:dyDescent="0.3">
      <c r="A104" s="9" t="s">
        <v>179</v>
      </c>
      <c r="B104" s="10" t="s">
        <v>178</v>
      </c>
      <c r="C104" s="35">
        <v>499806.68666076579</v>
      </c>
      <c r="D104" s="36">
        <v>0</v>
      </c>
      <c r="E104" s="37">
        <v>314184.43952882406</v>
      </c>
      <c r="F104" s="36">
        <v>185622.24713194175</v>
      </c>
      <c r="G104" s="35">
        <v>0</v>
      </c>
      <c r="H104" s="36">
        <v>0</v>
      </c>
      <c r="I104" s="37">
        <v>0</v>
      </c>
      <c r="J104" s="36">
        <v>0</v>
      </c>
      <c r="K104" s="35">
        <v>0</v>
      </c>
      <c r="L104" s="35">
        <v>20511.994135699668</v>
      </c>
      <c r="M104" s="35">
        <v>0</v>
      </c>
      <c r="N104" s="38">
        <f t="shared" si="1"/>
        <v>520318.68079646543</v>
      </c>
      <c r="O104" s="33"/>
      <c r="P104" s="33"/>
    </row>
    <row r="105" spans="1:16" x14ac:dyDescent="0.3">
      <c r="A105" s="9" t="s">
        <v>181</v>
      </c>
      <c r="B105" s="10" t="s">
        <v>180</v>
      </c>
      <c r="C105" s="35">
        <v>782064.82271456113</v>
      </c>
      <c r="D105" s="36">
        <v>0</v>
      </c>
      <c r="E105" s="37">
        <v>659206.10719402949</v>
      </c>
      <c r="F105" s="36">
        <v>122858.71552053168</v>
      </c>
      <c r="G105" s="35">
        <v>0</v>
      </c>
      <c r="H105" s="36">
        <v>0</v>
      </c>
      <c r="I105" s="37">
        <v>0</v>
      </c>
      <c r="J105" s="36">
        <v>0</v>
      </c>
      <c r="K105" s="35">
        <v>0</v>
      </c>
      <c r="L105" s="35">
        <v>532999.33154082124</v>
      </c>
      <c r="M105" s="35">
        <v>0</v>
      </c>
      <c r="N105" s="38">
        <f t="shared" si="1"/>
        <v>1315064.1542553823</v>
      </c>
      <c r="O105" s="33"/>
      <c r="P105" s="33"/>
    </row>
    <row r="106" spans="1:16" ht="43.2" x14ac:dyDescent="0.3">
      <c r="A106" s="9" t="s">
        <v>183</v>
      </c>
      <c r="B106" s="10" t="s">
        <v>182</v>
      </c>
      <c r="C106" s="35">
        <v>101686.29715152607</v>
      </c>
      <c r="D106" s="36">
        <v>0</v>
      </c>
      <c r="E106" s="37">
        <v>73820.669228586077</v>
      </c>
      <c r="F106" s="36">
        <v>27865.627922939999</v>
      </c>
      <c r="G106" s="35">
        <v>0</v>
      </c>
      <c r="H106" s="36">
        <v>0</v>
      </c>
      <c r="I106" s="37">
        <v>0</v>
      </c>
      <c r="J106" s="36">
        <v>0</v>
      </c>
      <c r="K106" s="35">
        <v>0</v>
      </c>
      <c r="L106" s="35">
        <v>626.10511609210732</v>
      </c>
      <c r="M106" s="35">
        <v>0</v>
      </c>
      <c r="N106" s="38">
        <f t="shared" si="1"/>
        <v>102312.40226761818</v>
      </c>
      <c r="O106" s="33"/>
      <c r="P106" s="33"/>
    </row>
    <row r="107" spans="1:16" x14ac:dyDescent="0.3">
      <c r="A107" s="9" t="s">
        <v>185</v>
      </c>
      <c r="B107" s="10" t="s">
        <v>184</v>
      </c>
      <c r="C107" s="35">
        <v>1103824.4581681113</v>
      </c>
      <c r="D107" s="36">
        <v>546575.00996797497</v>
      </c>
      <c r="E107" s="37">
        <v>178873.70982851626</v>
      </c>
      <c r="F107" s="36">
        <v>378375.73837162001</v>
      </c>
      <c r="G107" s="35">
        <v>0</v>
      </c>
      <c r="H107" s="36">
        <v>0</v>
      </c>
      <c r="I107" s="37">
        <v>0</v>
      </c>
      <c r="J107" s="36">
        <v>0</v>
      </c>
      <c r="K107" s="35">
        <v>0</v>
      </c>
      <c r="L107" s="35">
        <v>0</v>
      </c>
      <c r="M107" s="35">
        <v>0</v>
      </c>
      <c r="N107" s="38">
        <f t="shared" si="1"/>
        <v>1103824.4581681113</v>
      </c>
      <c r="O107" s="33"/>
      <c r="P107" s="33"/>
    </row>
    <row r="108" spans="1:16" ht="28.8" x14ac:dyDescent="0.3">
      <c r="A108" s="9" t="s">
        <v>187</v>
      </c>
      <c r="B108" s="10" t="s">
        <v>186</v>
      </c>
      <c r="C108" s="35">
        <v>1212592.3383022051</v>
      </c>
      <c r="D108" s="36">
        <v>1879.1114660000001</v>
      </c>
      <c r="E108" s="37">
        <v>568357.80895866163</v>
      </c>
      <c r="F108" s="36">
        <v>642355.41787754325</v>
      </c>
      <c r="G108" s="35">
        <v>0</v>
      </c>
      <c r="H108" s="36">
        <v>0</v>
      </c>
      <c r="I108" s="37">
        <v>0</v>
      </c>
      <c r="J108" s="36">
        <v>0</v>
      </c>
      <c r="K108" s="35">
        <v>0</v>
      </c>
      <c r="L108" s="35">
        <v>135649.82149113849</v>
      </c>
      <c r="M108" s="35">
        <v>0</v>
      </c>
      <c r="N108" s="38">
        <f t="shared" si="1"/>
        <v>1348242.1597933436</v>
      </c>
      <c r="O108" s="33"/>
      <c r="P108" s="33"/>
    </row>
    <row r="109" spans="1:16" x14ac:dyDescent="0.3">
      <c r="A109" s="9" t="s">
        <v>188</v>
      </c>
      <c r="B109" s="10" t="s">
        <v>291</v>
      </c>
      <c r="C109" s="35">
        <v>0</v>
      </c>
      <c r="D109" s="36">
        <v>0</v>
      </c>
      <c r="E109" s="37">
        <v>0</v>
      </c>
      <c r="F109" s="36">
        <v>0</v>
      </c>
      <c r="G109" s="35">
        <v>59155.793003697392</v>
      </c>
      <c r="H109" s="36">
        <v>59155.793003697392</v>
      </c>
      <c r="I109" s="37">
        <v>0</v>
      </c>
      <c r="J109" s="36">
        <v>0</v>
      </c>
      <c r="K109" s="35">
        <v>0</v>
      </c>
      <c r="L109" s="35">
        <v>0</v>
      </c>
      <c r="M109" s="35">
        <v>0</v>
      </c>
      <c r="N109" s="38">
        <f t="shared" si="1"/>
        <v>59155.793003697392</v>
      </c>
      <c r="O109" s="33"/>
      <c r="P109" s="33"/>
    </row>
    <row r="110" spans="1:16" x14ac:dyDescent="0.3">
      <c r="A110" s="9" t="s">
        <v>190</v>
      </c>
      <c r="B110" s="10" t="s">
        <v>292</v>
      </c>
      <c r="C110" s="35">
        <v>0</v>
      </c>
      <c r="D110" s="36">
        <v>0</v>
      </c>
      <c r="E110" s="37">
        <v>0</v>
      </c>
      <c r="F110" s="36">
        <v>0</v>
      </c>
      <c r="G110" s="35">
        <v>2210163.1670598676</v>
      </c>
      <c r="H110" s="36">
        <v>852395.19248603471</v>
      </c>
      <c r="I110" s="37">
        <v>457770.6718965352</v>
      </c>
      <c r="J110" s="36">
        <v>899997.30267729831</v>
      </c>
      <c r="K110" s="35">
        <v>0</v>
      </c>
      <c r="L110" s="35">
        <v>0</v>
      </c>
      <c r="M110" s="35">
        <v>0</v>
      </c>
      <c r="N110" s="38">
        <f t="shared" si="1"/>
        <v>2210163.1670598676</v>
      </c>
      <c r="O110" s="33"/>
      <c r="P110" s="33"/>
    </row>
    <row r="111" spans="1:16" ht="28.8" x14ac:dyDescent="0.3">
      <c r="A111" s="9" t="s">
        <v>192</v>
      </c>
      <c r="B111" s="10" t="s">
        <v>189</v>
      </c>
      <c r="C111" s="35">
        <v>0</v>
      </c>
      <c r="D111" s="36">
        <v>0</v>
      </c>
      <c r="E111" s="37">
        <v>0</v>
      </c>
      <c r="F111" s="36">
        <v>0</v>
      </c>
      <c r="G111" s="35">
        <v>401877.55603290576</v>
      </c>
      <c r="H111" s="36">
        <v>5379.3857591977439</v>
      </c>
      <c r="I111" s="37">
        <v>207829.76390833492</v>
      </c>
      <c r="J111" s="36">
        <v>188668.40636537311</v>
      </c>
      <c r="K111" s="35">
        <v>0</v>
      </c>
      <c r="L111" s="35">
        <v>0</v>
      </c>
      <c r="M111" s="35">
        <v>1510.5495782826188</v>
      </c>
      <c r="N111" s="38">
        <f t="shared" si="1"/>
        <v>403388.1056111884</v>
      </c>
      <c r="O111" s="33"/>
      <c r="P111" s="33"/>
    </row>
    <row r="112" spans="1:16" ht="28.8" x14ac:dyDescent="0.3">
      <c r="A112" s="9" t="s">
        <v>309</v>
      </c>
      <c r="B112" s="10" t="s">
        <v>191</v>
      </c>
      <c r="C112" s="35">
        <v>0</v>
      </c>
      <c r="D112" s="36">
        <v>0</v>
      </c>
      <c r="E112" s="37">
        <v>0</v>
      </c>
      <c r="F112" s="36">
        <v>0</v>
      </c>
      <c r="G112" s="35">
        <v>536906.03069674887</v>
      </c>
      <c r="H112" s="36">
        <v>363460.10159880557</v>
      </c>
      <c r="I112" s="37">
        <v>24783.868105004447</v>
      </c>
      <c r="J112" s="36">
        <v>148662.06099293876</v>
      </c>
      <c r="K112" s="35">
        <v>0</v>
      </c>
      <c r="L112" s="35">
        <v>0</v>
      </c>
      <c r="M112" s="35">
        <v>0</v>
      </c>
      <c r="N112" s="38">
        <f t="shared" si="1"/>
        <v>536906.03069674887</v>
      </c>
      <c r="O112" s="33"/>
      <c r="P112" s="33"/>
    </row>
    <row r="113" spans="1:16" ht="28.8" x14ac:dyDescent="0.3">
      <c r="A113" s="9" t="s">
        <v>194</v>
      </c>
      <c r="B113" s="10" t="s">
        <v>193</v>
      </c>
      <c r="C113" s="35">
        <v>0</v>
      </c>
      <c r="D113" s="36">
        <v>0</v>
      </c>
      <c r="E113" s="37">
        <v>0</v>
      </c>
      <c r="F113" s="36">
        <v>0</v>
      </c>
      <c r="G113" s="35">
        <v>282306.97424479132</v>
      </c>
      <c r="H113" s="36">
        <v>139387.04126211134</v>
      </c>
      <c r="I113" s="37">
        <v>82589.386873030002</v>
      </c>
      <c r="J113" s="36">
        <v>60330.546109649993</v>
      </c>
      <c r="K113" s="35">
        <v>0</v>
      </c>
      <c r="L113" s="35">
        <v>23204.483112490743</v>
      </c>
      <c r="M113" s="35">
        <v>0</v>
      </c>
      <c r="N113" s="38">
        <f t="shared" si="1"/>
        <v>305511.45735728205</v>
      </c>
      <c r="O113" s="33"/>
      <c r="P113" s="33"/>
    </row>
    <row r="114" spans="1:16" x14ac:dyDescent="0.3">
      <c r="A114" s="9" t="s">
        <v>310</v>
      </c>
      <c r="B114" s="10" t="s">
        <v>293</v>
      </c>
      <c r="C114" s="35">
        <v>779917.49525100738</v>
      </c>
      <c r="D114" s="36">
        <v>4311.8800734300003</v>
      </c>
      <c r="E114" s="37">
        <v>653709.91743808007</v>
      </c>
      <c r="F114" s="36">
        <v>121895.69773949732</v>
      </c>
      <c r="G114" s="35">
        <v>0</v>
      </c>
      <c r="H114" s="36">
        <v>0</v>
      </c>
      <c r="I114" s="37">
        <v>0</v>
      </c>
      <c r="J114" s="36">
        <v>0</v>
      </c>
      <c r="K114" s="35">
        <v>0</v>
      </c>
      <c r="L114" s="35">
        <v>719674.97569065168</v>
      </c>
      <c r="M114" s="35">
        <v>0</v>
      </c>
      <c r="N114" s="38">
        <f t="shared" si="1"/>
        <v>1499592.4709416591</v>
      </c>
      <c r="O114" s="33"/>
      <c r="P114" s="33"/>
    </row>
    <row r="115" spans="1:16" x14ac:dyDescent="0.3">
      <c r="A115" s="9" t="s">
        <v>197</v>
      </c>
      <c r="B115" s="10" t="s">
        <v>195</v>
      </c>
      <c r="C115" s="35">
        <v>161911.60931763012</v>
      </c>
      <c r="D115" s="36">
        <v>0</v>
      </c>
      <c r="E115" s="37">
        <v>144586.57503933011</v>
      </c>
      <c r="F115" s="36">
        <v>17325.034278300001</v>
      </c>
      <c r="G115" s="35">
        <v>0</v>
      </c>
      <c r="H115" s="36">
        <v>0</v>
      </c>
      <c r="I115" s="37">
        <v>0</v>
      </c>
      <c r="J115" s="36">
        <v>0</v>
      </c>
      <c r="K115" s="35">
        <v>0</v>
      </c>
      <c r="L115" s="35">
        <v>104685.09789640139</v>
      </c>
      <c r="M115" s="35">
        <v>0</v>
      </c>
      <c r="N115" s="38">
        <f t="shared" si="1"/>
        <v>266596.70721403148</v>
      </c>
      <c r="O115" s="33"/>
      <c r="P115" s="33"/>
    </row>
    <row r="116" spans="1:16" ht="28.8" x14ac:dyDescent="0.3">
      <c r="A116" s="9" t="s">
        <v>198</v>
      </c>
      <c r="B116" s="10" t="s">
        <v>196</v>
      </c>
      <c r="C116" s="35">
        <v>203779.27071440162</v>
      </c>
      <c r="D116" s="36">
        <v>0</v>
      </c>
      <c r="E116" s="37">
        <v>196478.19565660163</v>
      </c>
      <c r="F116" s="36">
        <v>7301.0750577999997</v>
      </c>
      <c r="G116" s="35">
        <v>0</v>
      </c>
      <c r="H116" s="36">
        <v>0</v>
      </c>
      <c r="I116" s="37">
        <v>0</v>
      </c>
      <c r="J116" s="36">
        <v>0</v>
      </c>
      <c r="K116" s="35">
        <v>0</v>
      </c>
      <c r="L116" s="35">
        <v>66844.673453728479</v>
      </c>
      <c r="M116" s="35">
        <v>0</v>
      </c>
      <c r="N116" s="38">
        <f t="shared" si="1"/>
        <v>270623.94416813011</v>
      </c>
      <c r="O116" s="33"/>
      <c r="P116" s="33"/>
    </row>
    <row r="117" spans="1:16" ht="28.8" x14ac:dyDescent="0.3">
      <c r="A117" s="9" t="s">
        <v>311</v>
      </c>
      <c r="B117" s="10" t="s">
        <v>294</v>
      </c>
      <c r="C117" s="35">
        <v>1779027.9918684231</v>
      </c>
      <c r="D117" s="36">
        <v>666.15857900000003</v>
      </c>
      <c r="E117" s="37">
        <v>126592.79049166807</v>
      </c>
      <c r="F117" s="36">
        <v>1651769.042797755</v>
      </c>
      <c r="G117" s="35">
        <v>0</v>
      </c>
      <c r="H117" s="36">
        <v>0</v>
      </c>
      <c r="I117" s="37">
        <v>0</v>
      </c>
      <c r="J117" s="36">
        <v>0</v>
      </c>
      <c r="K117" s="35">
        <v>0</v>
      </c>
      <c r="L117" s="35">
        <v>3934.5093890674311</v>
      </c>
      <c r="M117" s="35">
        <v>0</v>
      </c>
      <c r="N117" s="38">
        <f t="shared" si="1"/>
        <v>1782962.5012574906</v>
      </c>
      <c r="O117" s="33"/>
      <c r="P117" s="33"/>
    </row>
    <row r="118" spans="1:16" ht="28.8" x14ac:dyDescent="0.3">
      <c r="A118" s="9" t="s">
        <v>201</v>
      </c>
      <c r="B118" s="10" t="s">
        <v>199</v>
      </c>
      <c r="C118" s="35">
        <v>414380.37087280257</v>
      </c>
      <c r="D118" s="36">
        <v>0</v>
      </c>
      <c r="E118" s="37">
        <v>349718.08397812897</v>
      </c>
      <c r="F118" s="36">
        <v>64662.286894673569</v>
      </c>
      <c r="G118" s="35">
        <v>0</v>
      </c>
      <c r="H118" s="36">
        <v>0</v>
      </c>
      <c r="I118" s="37">
        <v>0</v>
      </c>
      <c r="J118" s="36">
        <v>0</v>
      </c>
      <c r="K118" s="35">
        <v>0</v>
      </c>
      <c r="L118" s="35">
        <v>107699.10066386288</v>
      </c>
      <c r="M118" s="35">
        <v>0</v>
      </c>
      <c r="N118" s="38">
        <f t="shared" si="1"/>
        <v>522079.47153666546</v>
      </c>
      <c r="O118" s="33"/>
      <c r="P118" s="33"/>
    </row>
    <row r="119" spans="1:16" x14ac:dyDescent="0.3">
      <c r="A119" s="9" t="s">
        <v>312</v>
      </c>
      <c r="B119" s="10" t="s">
        <v>200</v>
      </c>
      <c r="C119" s="35">
        <v>339165.42533783428</v>
      </c>
      <c r="D119" s="36">
        <v>0</v>
      </c>
      <c r="E119" s="37">
        <v>63924.717770564239</v>
      </c>
      <c r="F119" s="36">
        <v>275240.70756727003</v>
      </c>
      <c r="G119" s="35">
        <v>0</v>
      </c>
      <c r="H119" s="36">
        <v>0</v>
      </c>
      <c r="I119" s="37">
        <v>0</v>
      </c>
      <c r="J119" s="36">
        <v>0</v>
      </c>
      <c r="K119" s="35">
        <v>0</v>
      </c>
      <c r="L119" s="35">
        <v>1801.691451802875</v>
      </c>
      <c r="M119" s="35">
        <v>0</v>
      </c>
      <c r="N119" s="38">
        <f t="shared" si="1"/>
        <v>340967.11678963713</v>
      </c>
      <c r="O119" s="33"/>
      <c r="P119" s="33"/>
    </row>
    <row r="120" spans="1:16" x14ac:dyDescent="0.3">
      <c r="A120" s="9" t="s">
        <v>204</v>
      </c>
      <c r="B120" s="10" t="s">
        <v>202</v>
      </c>
      <c r="C120" s="35">
        <v>499747.48165219912</v>
      </c>
      <c r="D120" s="36">
        <v>0</v>
      </c>
      <c r="E120" s="37">
        <v>380316.42025876231</v>
      </c>
      <c r="F120" s="36">
        <v>119431.06139343682</v>
      </c>
      <c r="G120" s="35">
        <v>0</v>
      </c>
      <c r="H120" s="36">
        <v>0</v>
      </c>
      <c r="I120" s="37">
        <v>0</v>
      </c>
      <c r="J120" s="36">
        <v>0</v>
      </c>
      <c r="K120" s="35">
        <v>0</v>
      </c>
      <c r="L120" s="35">
        <v>41545.55981331224</v>
      </c>
      <c r="M120" s="35">
        <v>0</v>
      </c>
      <c r="N120" s="38">
        <f t="shared" si="1"/>
        <v>541293.04146551131</v>
      </c>
      <c r="O120" s="33"/>
      <c r="P120" s="33"/>
    </row>
    <row r="121" spans="1:16" x14ac:dyDescent="0.3">
      <c r="A121" s="9" t="s">
        <v>206</v>
      </c>
      <c r="B121" s="10" t="s">
        <v>203</v>
      </c>
      <c r="C121" s="35">
        <v>373411.7162288535</v>
      </c>
      <c r="D121" s="36">
        <v>0</v>
      </c>
      <c r="E121" s="37">
        <v>112990.31963403571</v>
      </c>
      <c r="F121" s="36">
        <v>260421.39659481781</v>
      </c>
      <c r="G121" s="35">
        <v>0</v>
      </c>
      <c r="H121" s="36">
        <v>0</v>
      </c>
      <c r="I121" s="37">
        <v>0</v>
      </c>
      <c r="J121" s="36">
        <v>0</v>
      </c>
      <c r="K121" s="35">
        <v>0</v>
      </c>
      <c r="L121" s="35">
        <v>134373.05826656162</v>
      </c>
      <c r="M121" s="35">
        <v>0</v>
      </c>
      <c r="N121" s="38">
        <f t="shared" si="1"/>
        <v>507784.77449541516</v>
      </c>
      <c r="O121" s="33"/>
      <c r="P121" s="33"/>
    </row>
    <row r="122" spans="1:16" x14ac:dyDescent="0.3">
      <c r="A122" s="9" t="s">
        <v>207</v>
      </c>
      <c r="B122" s="10" t="s">
        <v>205</v>
      </c>
      <c r="C122" s="35">
        <v>43697.123633889554</v>
      </c>
      <c r="D122" s="36">
        <v>0</v>
      </c>
      <c r="E122" s="37">
        <v>43697.123633889554</v>
      </c>
      <c r="F122" s="36">
        <v>0</v>
      </c>
      <c r="G122" s="35">
        <v>0</v>
      </c>
      <c r="H122" s="36">
        <v>0</v>
      </c>
      <c r="I122" s="37">
        <v>0</v>
      </c>
      <c r="J122" s="36">
        <v>0</v>
      </c>
      <c r="K122" s="35">
        <v>0</v>
      </c>
      <c r="L122" s="35">
        <v>20500.477333643459</v>
      </c>
      <c r="M122" s="35">
        <v>0</v>
      </c>
      <c r="N122" s="38">
        <f t="shared" si="1"/>
        <v>64197.600967533013</v>
      </c>
      <c r="O122" s="33"/>
      <c r="P122" s="33"/>
    </row>
    <row r="123" spans="1:16" x14ac:dyDescent="0.3">
      <c r="A123" s="9" t="s">
        <v>209</v>
      </c>
      <c r="B123" s="10" t="s">
        <v>295</v>
      </c>
      <c r="C123" s="35">
        <v>95441.39130628822</v>
      </c>
      <c r="D123" s="36">
        <v>0</v>
      </c>
      <c r="E123" s="37">
        <v>82470.247943637907</v>
      </c>
      <c r="F123" s="36">
        <v>12971.143362650319</v>
      </c>
      <c r="G123" s="35">
        <v>0</v>
      </c>
      <c r="H123" s="36">
        <v>0</v>
      </c>
      <c r="I123" s="37">
        <v>0</v>
      </c>
      <c r="J123" s="36">
        <v>0</v>
      </c>
      <c r="K123" s="35">
        <v>0</v>
      </c>
      <c r="L123" s="35">
        <v>23900.277384523972</v>
      </c>
      <c r="M123" s="35">
        <v>0</v>
      </c>
      <c r="N123" s="38">
        <f t="shared" si="1"/>
        <v>119341.66869081219</v>
      </c>
      <c r="O123" s="33"/>
      <c r="P123" s="33"/>
    </row>
    <row r="124" spans="1:16" ht="28.8" x14ac:dyDescent="0.3">
      <c r="A124" s="9" t="s">
        <v>211</v>
      </c>
      <c r="B124" s="10" t="s">
        <v>296</v>
      </c>
      <c r="C124" s="35">
        <v>33509.726843357261</v>
      </c>
      <c r="D124" s="36">
        <v>0</v>
      </c>
      <c r="E124" s="37">
        <v>33509.726843357261</v>
      </c>
      <c r="F124" s="36">
        <v>0</v>
      </c>
      <c r="G124" s="35">
        <v>0</v>
      </c>
      <c r="H124" s="36">
        <v>0</v>
      </c>
      <c r="I124" s="37">
        <v>0</v>
      </c>
      <c r="J124" s="36">
        <v>0</v>
      </c>
      <c r="K124" s="35">
        <v>0</v>
      </c>
      <c r="L124" s="35">
        <v>12677.712616360681</v>
      </c>
      <c r="M124" s="35">
        <v>0</v>
      </c>
      <c r="N124" s="38">
        <f t="shared" si="1"/>
        <v>46187.439459717942</v>
      </c>
      <c r="O124" s="33"/>
      <c r="P124" s="33"/>
    </row>
    <row r="125" spans="1:16" ht="28.8" x14ac:dyDescent="0.3">
      <c r="A125" s="9" t="s">
        <v>213</v>
      </c>
      <c r="B125" s="10" t="s">
        <v>297</v>
      </c>
      <c r="C125" s="35">
        <v>239005.82658176267</v>
      </c>
      <c r="D125" s="36">
        <v>13795.527316639998</v>
      </c>
      <c r="E125" s="37">
        <v>221771.28411950267</v>
      </c>
      <c r="F125" s="36">
        <v>3439.0151456200001</v>
      </c>
      <c r="G125" s="35">
        <v>0</v>
      </c>
      <c r="H125" s="36">
        <v>0</v>
      </c>
      <c r="I125" s="37">
        <v>0</v>
      </c>
      <c r="J125" s="36">
        <v>0</v>
      </c>
      <c r="K125" s="35">
        <v>0</v>
      </c>
      <c r="L125" s="35">
        <v>56222.255368670587</v>
      </c>
      <c r="M125" s="35">
        <v>0</v>
      </c>
      <c r="N125" s="38">
        <f t="shared" si="1"/>
        <v>295228.08195043326</v>
      </c>
      <c r="O125" s="33"/>
      <c r="P125" s="33"/>
    </row>
    <row r="126" spans="1:16" ht="43.2" x14ac:dyDescent="0.3">
      <c r="A126" s="9" t="s">
        <v>215</v>
      </c>
      <c r="B126" s="10" t="s">
        <v>298</v>
      </c>
      <c r="C126" s="35">
        <v>2084.8496350378969</v>
      </c>
      <c r="D126" s="36">
        <v>0</v>
      </c>
      <c r="E126" s="37">
        <v>2084.8496350378969</v>
      </c>
      <c r="F126" s="36">
        <v>0</v>
      </c>
      <c r="G126" s="35">
        <v>0</v>
      </c>
      <c r="H126" s="36">
        <v>0</v>
      </c>
      <c r="I126" s="37">
        <v>0</v>
      </c>
      <c r="J126" s="36">
        <v>0</v>
      </c>
      <c r="K126" s="35">
        <v>0</v>
      </c>
      <c r="L126" s="35">
        <v>0</v>
      </c>
      <c r="M126" s="35">
        <v>0</v>
      </c>
      <c r="N126" s="38">
        <f t="shared" si="1"/>
        <v>2084.8496350378969</v>
      </c>
      <c r="O126" s="33"/>
      <c r="P126" s="33"/>
    </row>
    <row r="127" spans="1:16" x14ac:dyDescent="0.3">
      <c r="A127" s="9" t="s">
        <v>239</v>
      </c>
      <c r="B127" s="10" t="s">
        <v>208</v>
      </c>
      <c r="C127" s="35">
        <v>172806.26622803486</v>
      </c>
      <c r="D127" s="36">
        <v>0</v>
      </c>
      <c r="E127" s="37">
        <v>131909.0109689782</v>
      </c>
      <c r="F127" s="36">
        <v>40897.25525905667</v>
      </c>
      <c r="G127" s="35">
        <v>0</v>
      </c>
      <c r="H127" s="36">
        <v>0</v>
      </c>
      <c r="I127" s="37">
        <v>0</v>
      </c>
      <c r="J127" s="36">
        <v>0</v>
      </c>
      <c r="K127" s="35">
        <v>0</v>
      </c>
      <c r="L127" s="35">
        <v>0</v>
      </c>
      <c r="M127" s="35">
        <v>0</v>
      </c>
      <c r="N127" s="38">
        <f t="shared" si="1"/>
        <v>172806.26622803486</v>
      </c>
      <c r="O127" s="33"/>
      <c r="P127" s="33"/>
    </row>
    <row r="128" spans="1:16" ht="28.8" x14ac:dyDescent="0.3">
      <c r="A128" s="9" t="s">
        <v>241</v>
      </c>
      <c r="B128" s="10" t="s">
        <v>210</v>
      </c>
      <c r="C128" s="35">
        <v>119185.23236391169</v>
      </c>
      <c r="D128" s="36">
        <v>0</v>
      </c>
      <c r="E128" s="37">
        <v>99585.342487529706</v>
      </c>
      <c r="F128" s="36">
        <v>19599.889876381985</v>
      </c>
      <c r="G128" s="35">
        <v>0</v>
      </c>
      <c r="H128" s="36">
        <v>0</v>
      </c>
      <c r="I128" s="37">
        <v>0</v>
      </c>
      <c r="J128" s="36">
        <v>0</v>
      </c>
      <c r="K128" s="35">
        <v>0</v>
      </c>
      <c r="L128" s="35">
        <v>16811.131503012271</v>
      </c>
      <c r="M128" s="35">
        <v>0</v>
      </c>
      <c r="N128" s="38">
        <f t="shared" si="1"/>
        <v>135996.36386692396</v>
      </c>
      <c r="O128" s="33"/>
      <c r="P128" s="33"/>
    </row>
    <row r="129" spans="1:16" x14ac:dyDescent="0.3">
      <c r="A129" s="9" t="s">
        <v>243</v>
      </c>
      <c r="B129" s="10" t="s">
        <v>212</v>
      </c>
      <c r="C129" s="35">
        <v>392360.5952107138</v>
      </c>
      <c r="D129" s="36">
        <v>0</v>
      </c>
      <c r="E129" s="37">
        <v>340743.56406901381</v>
      </c>
      <c r="F129" s="36">
        <v>51617.031141700005</v>
      </c>
      <c r="G129" s="35">
        <v>0</v>
      </c>
      <c r="H129" s="36">
        <v>0</v>
      </c>
      <c r="I129" s="37">
        <v>0</v>
      </c>
      <c r="J129" s="36">
        <v>0</v>
      </c>
      <c r="K129" s="35">
        <v>0</v>
      </c>
      <c r="L129" s="35">
        <v>5708.5817726937221</v>
      </c>
      <c r="M129" s="35">
        <v>0</v>
      </c>
      <c r="N129" s="38">
        <f t="shared" si="1"/>
        <v>398069.17698340752</v>
      </c>
      <c r="O129" s="33"/>
      <c r="P129" s="33"/>
    </row>
    <row r="130" spans="1:16" x14ac:dyDescent="0.3">
      <c r="A130" s="9" t="s">
        <v>313</v>
      </c>
      <c r="B130" s="10" t="s">
        <v>214</v>
      </c>
      <c r="C130" s="35">
        <v>170612.91294064763</v>
      </c>
      <c r="D130" s="36">
        <v>0</v>
      </c>
      <c r="E130" s="37">
        <v>150966.56308484764</v>
      </c>
      <c r="F130" s="36">
        <v>19646.349855799999</v>
      </c>
      <c r="G130" s="35">
        <v>0</v>
      </c>
      <c r="H130" s="36">
        <v>0</v>
      </c>
      <c r="I130" s="37">
        <v>0</v>
      </c>
      <c r="J130" s="36">
        <v>0</v>
      </c>
      <c r="K130" s="35">
        <v>0</v>
      </c>
      <c r="L130" s="35">
        <v>35156.700193980199</v>
      </c>
      <c r="M130" s="35">
        <v>0</v>
      </c>
      <c r="N130" s="38">
        <f t="shared" si="1"/>
        <v>205769.61313462781</v>
      </c>
      <c r="O130" s="33"/>
      <c r="P130" s="33"/>
    </row>
    <row r="131" spans="1:16" ht="28.8" x14ac:dyDescent="0.3">
      <c r="A131" s="9" t="s">
        <v>314</v>
      </c>
      <c r="B131" s="10" t="s">
        <v>216</v>
      </c>
      <c r="C131" s="35">
        <v>695173.11645649537</v>
      </c>
      <c r="D131" s="36">
        <v>21064.796251999996</v>
      </c>
      <c r="E131" s="37">
        <v>212479.83227070031</v>
      </c>
      <c r="F131" s="36">
        <v>461628.48793379503</v>
      </c>
      <c r="G131" s="35">
        <v>0</v>
      </c>
      <c r="H131" s="36">
        <v>0</v>
      </c>
      <c r="I131" s="37">
        <v>0</v>
      </c>
      <c r="J131" s="36">
        <v>0</v>
      </c>
      <c r="K131" s="35">
        <v>0</v>
      </c>
      <c r="L131" s="35">
        <v>54969.926990431231</v>
      </c>
      <c r="M131" s="35">
        <v>0</v>
      </c>
      <c r="N131" s="38">
        <f t="shared" si="1"/>
        <v>750143.04344692663</v>
      </c>
      <c r="O131" s="33"/>
      <c r="P131" s="33"/>
    </row>
    <row r="132" spans="1:16" x14ac:dyDescent="0.3">
      <c r="A132" s="9" t="s">
        <v>315</v>
      </c>
      <c r="B132" s="10" t="s">
        <v>217</v>
      </c>
      <c r="C132" s="35">
        <v>780573.49804082653</v>
      </c>
      <c r="D132" s="36">
        <v>0</v>
      </c>
      <c r="E132" s="37">
        <v>701528.59076240729</v>
      </c>
      <c r="F132" s="36">
        <v>79044.907278419283</v>
      </c>
      <c r="G132" s="35">
        <v>0</v>
      </c>
      <c r="H132" s="36">
        <v>0</v>
      </c>
      <c r="I132" s="37">
        <v>0</v>
      </c>
      <c r="J132" s="36">
        <v>0</v>
      </c>
      <c r="K132" s="35">
        <v>0</v>
      </c>
      <c r="L132" s="35">
        <v>338047.20568651747</v>
      </c>
      <c r="M132" s="35">
        <v>0</v>
      </c>
      <c r="N132" s="38">
        <f t="shared" si="1"/>
        <v>1118620.7037273441</v>
      </c>
      <c r="O132" s="33"/>
      <c r="P132" s="33"/>
    </row>
    <row r="133" spans="1:16" x14ac:dyDescent="0.3">
      <c r="A133" s="9" t="s">
        <v>316</v>
      </c>
      <c r="B133" s="10" t="s">
        <v>218</v>
      </c>
      <c r="C133" s="35">
        <v>648822.87219245953</v>
      </c>
      <c r="D133" s="36">
        <v>35527.156618997098</v>
      </c>
      <c r="E133" s="37">
        <v>546771.87942476757</v>
      </c>
      <c r="F133" s="36">
        <v>66523.8361486949</v>
      </c>
      <c r="G133" s="35">
        <v>28114.898264789706</v>
      </c>
      <c r="H133" s="36">
        <v>28114.898264789706</v>
      </c>
      <c r="I133" s="37">
        <v>0</v>
      </c>
      <c r="J133" s="36">
        <v>0</v>
      </c>
      <c r="K133" s="35">
        <v>0</v>
      </c>
      <c r="L133" s="35">
        <v>581333.26476058038</v>
      </c>
      <c r="M133" s="35">
        <v>0</v>
      </c>
      <c r="N133" s="38">
        <f t="shared" si="1"/>
        <v>1258271.0352178295</v>
      </c>
      <c r="O133" s="33"/>
      <c r="P133" s="33"/>
    </row>
    <row r="134" spans="1:16" x14ac:dyDescent="0.3">
      <c r="A134" s="9" t="s">
        <v>225</v>
      </c>
      <c r="B134" s="10" t="s">
        <v>299</v>
      </c>
      <c r="C134" s="35">
        <v>19766.641291771422</v>
      </c>
      <c r="D134" s="36">
        <v>0</v>
      </c>
      <c r="E134" s="37">
        <v>18719.211291771422</v>
      </c>
      <c r="F134" s="36">
        <v>1047.4300000000003</v>
      </c>
      <c r="G134" s="35">
        <v>0</v>
      </c>
      <c r="H134" s="36">
        <v>0</v>
      </c>
      <c r="I134" s="37">
        <v>0</v>
      </c>
      <c r="J134" s="36">
        <v>0</v>
      </c>
      <c r="K134" s="35">
        <v>0</v>
      </c>
      <c r="L134" s="35">
        <v>5162.8506890501958</v>
      </c>
      <c r="M134" s="35">
        <v>0</v>
      </c>
      <c r="N134" s="38">
        <f t="shared" si="1"/>
        <v>24929.491980821618</v>
      </c>
      <c r="O134" s="33"/>
      <c r="P134" s="33"/>
    </row>
    <row r="135" spans="1:16" ht="28.8" x14ac:dyDescent="0.3">
      <c r="A135" s="9" t="s">
        <v>227</v>
      </c>
      <c r="B135" s="10" t="s">
        <v>300</v>
      </c>
      <c r="C135" s="35">
        <v>36212.936625560775</v>
      </c>
      <c r="D135" s="36">
        <v>0</v>
      </c>
      <c r="E135" s="37">
        <v>35539.756568043907</v>
      </c>
      <c r="F135" s="36">
        <v>673.18005751687008</v>
      </c>
      <c r="G135" s="35">
        <v>0</v>
      </c>
      <c r="H135" s="36">
        <v>0</v>
      </c>
      <c r="I135" s="37">
        <v>0</v>
      </c>
      <c r="J135" s="36">
        <v>0</v>
      </c>
      <c r="K135" s="35">
        <v>0</v>
      </c>
      <c r="L135" s="35">
        <v>265.34820051880587</v>
      </c>
      <c r="M135" s="35">
        <v>0</v>
      </c>
      <c r="N135" s="38">
        <f t="shared" si="1"/>
        <v>36478.28482607958</v>
      </c>
      <c r="O135" s="33"/>
      <c r="P135" s="33"/>
    </row>
    <row r="136" spans="1:16" x14ac:dyDescent="0.3">
      <c r="A136" s="9" t="s">
        <v>234</v>
      </c>
      <c r="B136" s="10" t="s">
        <v>301</v>
      </c>
      <c r="C136" s="35">
        <v>122644.16133949849</v>
      </c>
      <c r="D136" s="36">
        <v>61240.307640296531</v>
      </c>
      <c r="E136" s="37">
        <v>43697.125478209768</v>
      </c>
      <c r="F136" s="36">
        <v>17706.72822099219</v>
      </c>
      <c r="G136" s="35">
        <v>0</v>
      </c>
      <c r="H136" s="36">
        <v>0</v>
      </c>
      <c r="I136" s="37">
        <v>0</v>
      </c>
      <c r="J136" s="36">
        <v>0</v>
      </c>
      <c r="K136" s="35">
        <v>0</v>
      </c>
      <c r="L136" s="35">
        <v>6395.9205237620326</v>
      </c>
      <c r="M136" s="35">
        <v>0</v>
      </c>
      <c r="N136" s="38">
        <f t="shared" si="1"/>
        <v>129040.08186326052</v>
      </c>
      <c r="O136" s="33"/>
      <c r="P136" s="33"/>
    </row>
    <row r="137" spans="1:16" x14ac:dyDescent="0.3">
      <c r="A137" s="9" t="s">
        <v>317</v>
      </c>
      <c r="B137" s="10" t="s">
        <v>302</v>
      </c>
      <c r="C137" s="35">
        <v>104660.89802689533</v>
      </c>
      <c r="D137" s="36">
        <v>0</v>
      </c>
      <c r="E137" s="37">
        <v>101284.47978933441</v>
      </c>
      <c r="F137" s="36">
        <v>3376.4182375609239</v>
      </c>
      <c r="G137" s="35">
        <v>0</v>
      </c>
      <c r="H137" s="36">
        <v>0</v>
      </c>
      <c r="I137" s="37">
        <v>0</v>
      </c>
      <c r="J137" s="36">
        <v>0</v>
      </c>
      <c r="K137" s="35">
        <v>0</v>
      </c>
      <c r="L137" s="35">
        <v>46216.66896009889</v>
      </c>
      <c r="M137" s="35">
        <v>0</v>
      </c>
      <c r="N137" s="38">
        <f t="shared" si="1"/>
        <v>150877.56698699424</v>
      </c>
      <c r="O137" s="33"/>
      <c r="P137" s="33"/>
    </row>
    <row r="138" spans="1:16" x14ac:dyDescent="0.3">
      <c r="A138" s="9" t="s">
        <v>318</v>
      </c>
      <c r="B138" s="10" t="s">
        <v>220</v>
      </c>
      <c r="C138" s="35">
        <v>47415.163186124868</v>
      </c>
      <c r="D138" s="36">
        <v>0</v>
      </c>
      <c r="E138" s="37">
        <v>47415.163186124868</v>
      </c>
      <c r="F138" s="36">
        <v>0</v>
      </c>
      <c r="G138" s="35">
        <v>2491.1979125968446</v>
      </c>
      <c r="H138" s="36">
        <v>0</v>
      </c>
      <c r="I138" s="37">
        <v>2491.1979125968446</v>
      </c>
      <c r="J138" s="36">
        <v>0</v>
      </c>
      <c r="K138" s="35">
        <v>0</v>
      </c>
      <c r="L138" s="35">
        <v>0</v>
      </c>
      <c r="M138" s="35">
        <v>0</v>
      </c>
      <c r="N138" s="38">
        <f t="shared" ref="N138:N143" si="2">+C138+G138+K138+L138+M138</f>
        <v>49906.361098721711</v>
      </c>
      <c r="O138" s="33"/>
      <c r="P138" s="33"/>
    </row>
    <row r="139" spans="1:16" ht="28.8" x14ac:dyDescent="0.3">
      <c r="A139" s="9" t="s">
        <v>319</v>
      </c>
      <c r="B139" s="10" t="s">
        <v>222</v>
      </c>
      <c r="C139" s="35">
        <v>127139.88907851314</v>
      </c>
      <c r="D139" s="36">
        <v>0</v>
      </c>
      <c r="E139" s="37">
        <v>91605.352397555573</v>
      </c>
      <c r="F139" s="36">
        <v>35534.536680957572</v>
      </c>
      <c r="G139" s="35">
        <v>0</v>
      </c>
      <c r="H139" s="36">
        <v>0</v>
      </c>
      <c r="I139" s="37">
        <v>0</v>
      </c>
      <c r="J139" s="36">
        <v>0</v>
      </c>
      <c r="K139" s="35">
        <v>0</v>
      </c>
      <c r="L139" s="35">
        <v>59357.607074111002</v>
      </c>
      <c r="M139" s="35">
        <v>0</v>
      </c>
      <c r="N139" s="38">
        <f t="shared" si="2"/>
        <v>186497.49615262414</v>
      </c>
      <c r="O139" s="33"/>
      <c r="P139" s="33"/>
    </row>
    <row r="140" spans="1:16" ht="28.8" x14ac:dyDescent="0.3">
      <c r="A140" s="9" t="s">
        <v>320</v>
      </c>
      <c r="B140" s="10" t="s">
        <v>223</v>
      </c>
      <c r="C140" s="35">
        <v>17110.977373144888</v>
      </c>
      <c r="D140" s="36">
        <v>0</v>
      </c>
      <c r="E140" s="37">
        <v>14520.137893204886</v>
      </c>
      <c r="F140" s="36">
        <v>2590.8394799399998</v>
      </c>
      <c r="G140" s="35">
        <v>0</v>
      </c>
      <c r="H140" s="36">
        <v>0</v>
      </c>
      <c r="I140" s="37">
        <v>0</v>
      </c>
      <c r="J140" s="36">
        <v>0</v>
      </c>
      <c r="K140" s="35">
        <v>0</v>
      </c>
      <c r="L140" s="35">
        <v>277.07699141037727</v>
      </c>
      <c r="M140" s="35">
        <v>0</v>
      </c>
      <c r="N140" s="38">
        <f t="shared" si="2"/>
        <v>17388.054364555264</v>
      </c>
      <c r="O140" s="33"/>
      <c r="P140" s="33"/>
    </row>
    <row r="141" spans="1:16" x14ac:dyDescent="0.3">
      <c r="A141" s="9" t="s">
        <v>321</v>
      </c>
      <c r="B141" s="10" t="s">
        <v>224</v>
      </c>
      <c r="C141" s="35">
        <v>81994.344027629995</v>
      </c>
      <c r="D141" s="36">
        <v>0</v>
      </c>
      <c r="E141" s="37">
        <v>81994.344027629995</v>
      </c>
      <c r="F141" s="36">
        <v>0</v>
      </c>
      <c r="G141" s="35">
        <v>0</v>
      </c>
      <c r="H141" s="36">
        <v>0</v>
      </c>
      <c r="I141" s="37">
        <v>0</v>
      </c>
      <c r="J141" s="36">
        <v>0</v>
      </c>
      <c r="K141" s="35">
        <v>0</v>
      </c>
      <c r="L141" s="35">
        <v>95166.482134268619</v>
      </c>
      <c r="M141" s="35">
        <v>0</v>
      </c>
      <c r="N141" s="38">
        <f t="shared" si="2"/>
        <v>177160.82616189861</v>
      </c>
      <c r="O141" s="33"/>
      <c r="P141" s="33"/>
    </row>
    <row r="142" spans="1:16" x14ac:dyDescent="0.3">
      <c r="A142" s="9" t="s">
        <v>322</v>
      </c>
      <c r="B142" s="10" t="s">
        <v>226</v>
      </c>
      <c r="C142" s="35">
        <v>20160.752968230609</v>
      </c>
      <c r="D142" s="36">
        <v>0</v>
      </c>
      <c r="E142" s="37">
        <v>20160.752968230609</v>
      </c>
      <c r="F142" s="36">
        <v>0</v>
      </c>
      <c r="G142" s="35">
        <v>0</v>
      </c>
      <c r="H142" s="36">
        <v>0</v>
      </c>
      <c r="I142" s="37">
        <v>0</v>
      </c>
      <c r="J142" s="36">
        <v>0</v>
      </c>
      <c r="K142" s="35">
        <v>0</v>
      </c>
      <c r="L142" s="35">
        <v>0</v>
      </c>
      <c r="M142" s="35">
        <v>0</v>
      </c>
      <c r="N142" s="38">
        <f t="shared" si="2"/>
        <v>20160.752968230609</v>
      </c>
      <c r="O142" s="33"/>
      <c r="P142" s="33"/>
    </row>
    <row r="143" spans="1:16" ht="14.25" customHeight="1" x14ac:dyDescent="0.3">
      <c r="A143" s="9" t="s">
        <v>323</v>
      </c>
      <c r="B143" s="10" t="s">
        <v>228</v>
      </c>
      <c r="C143" s="35">
        <v>20245.53241662389</v>
      </c>
      <c r="D143" s="36">
        <v>0</v>
      </c>
      <c r="E143" s="82">
        <v>20245.53241662389</v>
      </c>
      <c r="F143" s="36">
        <v>0</v>
      </c>
      <c r="G143" s="35">
        <v>0</v>
      </c>
      <c r="H143" s="36">
        <v>0</v>
      </c>
      <c r="I143" s="82">
        <v>0</v>
      </c>
      <c r="J143" s="36">
        <v>0</v>
      </c>
      <c r="K143" s="35">
        <v>0</v>
      </c>
      <c r="L143" s="35">
        <v>31272.501154944635</v>
      </c>
      <c r="M143" s="35">
        <v>0</v>
      </c>
      <c r="N143" s="38">
        <f t="shared" si="2"/>
        <v>51518.033571568521</v>
      </c>
      <c r="O143" s="33"/>
      <c r="P143" s="33"/>
    </row>
    <row r="144" spans="1:16" x14ac:dyDescent="0.3">
      <c r="A144" s="9"/>
      <c r="B144" s="10"/>
      <c r="C144" s="35"/>
      <c r="D144" s="44"/>
      <c r="E144" s="82"/>
      <c r="F144" s="36"/>
      <c r="G144" s="84"/>
      <c r="H144" s="44"/>
      <c r="I144" s="82"/>
      <c r="J144" s="36"/>
      <c r="K144" s="35"/>
      <c r="L144" s="35"/>
      <c r="M144" s="35"/>
      <c r="N144" s="38"/>
      <c r="O144" s="33"/>
      <c r="P144" s="33"/>
    </row>
    <row r="145" spans="1:16" x14ac:dyDescent="0.3">
      <c r="A145" s="11"/>
      <c r="B145" s="12" t="s">
        <v>229</v>
      </c>
      <c r="C145" s="45">
        <f t="shared" ref="C145:M145" si="3">SUM(C11:C144)</f>
        <v>36977783.749351911</v>
      </c>
      <c r="D145" s="45">
        <f t="shared" si="3"/>
        <v>1899422.5529858281</v>
      </c>
      <c r="E145" s="83">
        <f t="shared" si="3"/>
        <v>20758258.473071922</v>
      </c>
      <c r="F145" s="45">
        <f t="shared" si="3"/>
        <v>14320102.723294148</v>
      </c>
      <c r="G145" s="45">
        <f t="shared" si="3"/>
        <v>3521015.6172153968</v>
      </c>
      <c r="H145" s="45">
        <f t="shared" si="3"/>
        <v>1447892.4123746366</v>
      </c>
      <c r="I145" s="83">
        <f t="shared" si="3"/>
        <v>775464.88869550137</v>
      </c>
      <c r="J145" s="45">
        <f t="shared" si="3"/>
        <v>1297658.3161452601</v>
      </c>
      <c r="K145" s="45">
        <f t="shared" si="3"/>
        <v>5669.504391862728</v>
      </c>
      <c r="L145" s="45">
        <f t="shared" si="3"/>
        <v>7188897.4076944618</v>
      </c>
      <c r="M145" s="45">
        <f t="shared" si="3"/>
        <v>1510.5495782826188</v>
      </c>
      <c r="N145" s="45">
        <f t="shared" ref="N145" si="4">+C145+G145+K145+L145+M145</f>
        <v>47694876.828231908</v>
      </c>
      <c r="O145" s="33"/>
      <c r="P145" s="33"/>
    </row>
    <row r="146" spans="1:16" x14ac:dyDescent="0.3">
      <c r="A146" s="13" t="s">
        <v>230</v>
      </c>
      <c r="B146" s="14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33"/>
      <c r="P146" s="33"/>
    </row>
    <row r="147" spans="1:16" x14ac:dyDescent="0.3">
      <c r="A147" s="9" t="s">
        <v>231</v>
      </c>
      <c r="B147" s="15" t="s">
        <v>286</v>
      </c>
      <c r="C147" s="35">
        <v>0</v>
      </c>
      <c r="D147" s="40">
        <v>0</v>
      </c>
      <c r="E147" s="36">
        <v>0</v>
      </c>
      <c r="F147" s="36">
        <v>0</v>
      </c>
      <c r="G147" s="35">
        <v>0</v>
      </c>
      <c r="H147" s="40">
        <v>0</v>
      </c>
      <c r="I147" s="36">
        <v>0</v>
      </c>
      <c r="J147" s="36">
        <v>0</v>
      </c>
      <c r="K147" s="35">
        <v>0</v>
      </c>
      <c r="L147" s="35">
        <v>9806.1712825482155</v>
      </c>
      <c r="M147" s="35">
        <v>0</v>
      </c>
      <c r="N147" s="38">
        <f t="shared" ref="N147" si="5">+C147+G147+K147+L147+M147</f>
        <v>9806.1712825482155</v>
      </c>
      <c r="O147" s="33"/>
      <c r="P147" s="33"/>
    </row>
    <row r="148" spans="1:16" x14ac:dyDescent="0.3">
      <c r="A148" s="9" t="s">
        <v>232</v>
      </c>
      <c r="B148" s="15" t="s">
        <v>287</v>
      </c>
      <c r="C148" s="35">
        <v>6376.4894586283972</v>
      </c>
      <c r="D148" s="40">
        <v>6376.4894586283972</v>
      </c>
      <c r="E148" s="36">
        <v>0</v>
      </c>
      <c r="F148" s="36">
        <v>0</v>
      </c>
      <c r="G148" s="35">
        <v>0</v>
      </c>
      <c r="H148" s="40">
        <v>0</v>
      </c>
      <c r="I148" s="36">
        <v>0</v>
      </c>
      <c r="J148" s="36">
        <v>0</v>
      </c>
      <c r="K148" s="35">
        <v>0</v>
      </c>
      <c r="L148" s="35">
        <v>0</v>
      </c>
      <c r="M148" s="35">
        <v>0</v>
      </c>
      <c r="N148" s="38">
        <f t="shared" ref="N148:N153" si="6">+C148+G148+K148+L148+M148</f>
        <v>6376.4894586283972</v>
      </c>
      <c r="O148" s="33"/>
      <c r="P148" s="33"/>
    </row>
    <row r="149" spans="1:16" x14ac:dyDescent="0.3">
      <c r="A149" s="9" t="s">
        <v>233</v>
      </c>
      <c r="B149" s="15" t="s">
        <v>157</v>
      </c>
      <c r="C149" s="35">
        <v>0</v>
      </c>
      <c r="D149" s="40">
        <v>0</v>
      </c>
      <c r="E149" s="36">
        <v>0</v>
      </c>
      <c r="F149" s="36">
        <v>0</v>
      </c>
      <c r="G149" s="35">
        <v>0</v>
      </c>
      <c r="H149" s="40">
        <v>0</v>
      </c>
      <c r="I149" s="36">
        <v>0</v>
      </c>
      <c r="J149" s="36">
        <v>0</v>
      </c>
      <c r="K149" s="35">
        <v>77115.770000198303</v>
      </c>
      <c r="L149" s="35">
        <v>0</v>
      </c>
      <c r="M149" s="35">
        <v>0</v>
      </c>
      <c r="N149" s="38">
        <f t="shared" si="6"/>
        <v>77115.770000198303</v>
      </c>
      <c r="O149" s="33"/>
      <c r="P149" s="33"/>
    </row>
    <row r="150" spans="1:16" x14ac:dyDescent="0.3">
      <c r="A150" s="9" t="s">
        <v>324</v>
      </c>
      <c r="B150" s="16" t="s">
        <v>159</v>
      </c>
      <c r="C150" s="35">
        <v>182993.07887890999</v>
      </c>
      <c r="D150" s="40">
        <v>182993.07887890999</v>
      </c>
      <c r="E150" s="36">
        <v>0</v>
      </c>
      <c r="F150" s="36">
        <v>0</v>
      </c>
      <c r="G150" s="35">
        <v>0</v>
      </c>
      <c r="H150" s="40">
        <v>0</v>
      </c>
      <c r="I150" s="36">
        <v>0</v>
      </c>
      <c r="J150" s="36">
        <v>0</v>
      </c>
      <c r="K150" s="35">
        <v>22636.922022069692</v>
      </c>
      <c r="L150" s="35">
        <v>0</v>
      </c>
      <c r="M150" s="35">
        <v>0</v>
      </c>
      <c r="N150" s="38">
        <f t="shared" si="6"/>
        <v>205630.00090097968</v>
      </c>
      <c r="O150" s="33"/>
      <c r="P150" s="33"/>
    </row>
    <row r="151" spans="1:16" x14ac:dyDescent="0.3">
      <c r="A151" s="9" t="s">
        <v>325</v>
      </c>
      <c r="B151" s="15" t="s">
        <v>293</v>
      </c>
      <c r="C151" s="35">
        <v>0</v>
      </c>
      <c r="D151" s="40">
        <v>0</v>
      </c>
      <c r="E151" s="36">
        <v>0</v>
      </c>
      <c r="F151" s="36">
        <v>0</v>
      </c>
      <c r="G151" s="35">
        <v>0</v>
      </c>
      <c r="H151" s="40">
        <v>0</v>
      </c>
      <c r="I151" s="36">
        <v>0</v>
      </c>
      <c r="J151" s="36">
        <v>0</v>
      </c>
      <c r="K151" s="35">
        <v>0</v>
      </c>
      <c r="L151" s="35">
        <v>2161215.2387850489</v>
      </c>
      <c r="M151" s="35">
        <v>0</v>
      </c>
      <c r="N151" s="38">
        <f t="shared" si="6"/>
        <v>2161215.2387850489</v>
      </c>
      <c r="O151" s="33"/>
      <c r="P151" s="33"/>
    </row>
    <row r="152" spans="1:16" x14ac:dyDescent="0.3">
      <c r="A152" s="9" t="s">
        <v>326</v>
      </c>
      <c r="B152" s="17" t="s">
        <v>200</v>
      </c>
      <c r="C152" s="35">
        <v>0</v>
      </c>
      <c r="D152" s="40">
        <v>0</v>
      </c>
      <c r="E152" s="36">
        <v>0</v>
      </c>
      <c r="F152" s="36">
        <v>0</v>
      </c>
      <c r="G152" s="35">
        <v>0</v>
      </c>
      <c r="H152" s="40">
        <v>0</v>
      </c>
      <c r="I152" s="36">
        <v>0</v>
      </c>
      <c r="J152" s="36">
        <v>0</v>
      </c>
      <c r="K152" s="35">
        <v>46453.600154875014</v>
      </c>
      <c r="L152" s="35">
        <v>0</v>
      </c>
      <c r="M152" s="35">
        <v>0</v>
      </c>
      <c r="N152" s="38">
        <f t="shared" si="6"/>
        <v>46453.600154875014</v>
      </c>
      <c r="O152" s="33"/>
      <c r="P152" s="33"/>
    </row>
    <row r="153" spans="1:16" ht="28.8" x14ac:dyDescent="0.3">
      <c r="A153" s="9" t="s">
        <v>327</v>
      </c>
      <c r="B153" s="18" t="s">
        <v>235</v>
      </c>
      <c r="C153" s="35">
        <v>0</v>
      </c>
      <c r="D153" s="40">
        <v>0</v>
      </c>
      <c r="E153" s="36">
        <v>0</v>
      </c>
      <c r="F153" s="36">
        <v>0</v>
      </c>
      <c r="G153" s="35">
        <v>0</v>
      </c>
      <c r="H153" s="40">
        <v>0</v>
      </c>
      <c r="I153" s="36">
        <v>0</v>
      </c>
      <c r="J153" s="36">
        <v>0</v>
      </c>
      <c r="K153" s="35">
        <v>0</v>
      </c>
      <c r="L153" s="35">
        <v>444153.4057281409</v>
      </c>
      <c r="M153" s="35">
        <v>0</v>
      </c>
      <c r="N153" s="38">
        <f t="shared" si="6"/>
        <v>444153.4057281409</v>
      </c>
      <c r="O153" s="33"/>
      <c r="P153" s="33"/>
    </row>
    <row r="154" spans="1:16" x14ac:dyDescent="0.3">
      <c r="A154" s="9"/>
      <c r="B154" s="18"/>
      <c r="C154" s="35"/>
      <c r="D154" s="40"/>
      <c r="E154" s="36"/>
      <c r="F154" s="36"/>
      <c r="G154" s="35"/>
      <c r="H154" s="40"/>
      <c r="I154" s="36"/>
      <c r="J154" s="36"/>
      <c r="K154" s="35"/>
      <c r="L154" s="35"/>
      <c r="M154" s="35"/>
      <c r="N154" s="38"/>
      <c r="O154" s="33"/>
      <c r="P154" s="33"/>
    </row>
    <row r="155" spans="1:16" x14ac:dyDescent="0.3">
      <c r="A155" s="11"/>
      <c r="B155" s="12" t="s">
        <v>236</v>
      </c>
      <c r="C155" s="46">
        <f>SUM(C147:C154)</f>
        <v>189369.5683375384</v>
      </c>
      <c r="D155" s="46">
        <f t="shared" ref="D155:N155" si="7">SUM(D147:D154)</f>
        <v>189369.5683375384</v>
      </c>
      <c r="E155" s="46">
        <f t="shared" si="7"/>
        <v>0</v>
      </c>
      <c r="F155" s="46">
        <f t="shared" si="7"/>
        <v>0</v>
      </c>
      <c r="G155" s="46">
        <f t="shared" si="7"/>
        <v>0</v>
      </c>
      <c r="H155" s="46">
        <f t="shared" si="7"/>
        <v>0</v>
      </c>
      <c r="I155" s="46">
        <f t="shared" si="7"/>
        <v>0</v>
      </c>
      <c r="J155" s="46">
        <f t="shared" si="7"/>
        <v>0</v>
      </c>
      <c r="K155" s="46">
        <f t="shared" si="7"/>
        <v>146206.29217714301</v>
      </c>
      <c r="L155" s="46">
        <f t="shared" si="7"/>
        <v>2615174.8157957378</v>
      </c>
      <c r="M155" s="46">
        <f t="shared" si="7"/>
        <v>0</v>
      </c>
      <c r="N155" s="46">
        <f t="shared" si="7"/>
        <v>2950750.6763104191</v>
      </c>
      <c r="O155" s="33"/>
      <c r="P155" s="33"/>
    </row>
    <row r="156" spans="1:16" ht="31.5" customHeight="1" x14ac:dyDescent="0.3">
      <c r="A156" s="13" t="s">
        <v>237</v>
      </c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33"/>
      <c r="P156" s="33"/>
    </row>
    <row r="157" spans="1:16" x14ac:dyDescent="0.3">
      <c r="A157" s="9" t="s">
        <v>238</v>
      </c>
      <c r="B157" s="39" t="s">
        <v>286</v>
      </c>
      <c r="C157" s="35">
        <v>0</v>
      </c>
      <c r="D157" s="40">
        <v>0</v>
      </c>
      <c r="E157" s="36">
        <v>0</v>
      </c>
      <c r="F157" s="36">
        <v>0</v>
      </c>
      <c r="G157" s="35">
        <v>0</v>
      </c>
      <c r="H157" s="40">
        <v>0</v>
      </c>
      <c r="I157" s="36">
        <v>0</v>
      </c>
      <c r="J157" s="36">
        <v>0</v>
      </c>
      <c r="K157" s="35">
        <v>0</v>
      </c>
      <c r="L157" s="35">
        <v>0</v>
      </c>
      <c r="M157" s="35">
        <v>9598.3343448474789</v>
      </c>
      <c r="N157" s="38">
        <f t="shared" ref="N157" si="8">+C157+G157+K157+L157+M157</f>
        <v>9598.3343448474789</v>
      </c>
      <c r="O157" s="33"/>
      <c r="P157" s="33"/>
    </row>
    <row r="158" spans="1:16" x14ac:dyDescent="0.3">
      <c r="A158" s="9" t="s">
        <v>328</v>
      </c>
      <c r="B158" s="39" t="s">
        <v>287</v>
      </c>
      <c r="C158" s="35">
        <v>0</v>
      </c>
      <c r="D158" s="40">
        <v>0</v>
      </c>
      <c r="E158" s="36">
        <v>0</v>
      </c>
      <c r="F158" s="36">
        <v>0</v>
      </c>
      <c r="G158" s="35">
        <v>0</v>
      </c>
      <c r="H158" s="40">
        <v>0</v>
      </c>
      <c r="I158" s="36">
        <v>0</v>
      </c>
      <c r="J158" s="36">
        <v>0</v>
      </c>
      <c r="K158" s="35">
        <v>0</v>
      </c>
      <c r="L158" s="35">
        <v>0</v>
      </c>
      <c r="M158" s="35">
        <v>0</v>
      </c>
      <c r="N158" s="38">
        <f t="shared" ref="N158:N166" si="9">+C158+G158+K158+L158+M158</f>
        <v>0</v>
      </c>
      <c r="O158" s="33"/>
      <c r="P158" s="33"/>
    </row>
    <row r="159" spans="1:16" x14ac:dyDescent="0.3">
      <c r="A159" s="9" t="s">
        <v>391</v>
      </c>
      <c r="B159" s="39" t="s">
        <v>166</v>
      </c>
      <c r="C159" s="35">
        <v>0</v>
      </c>
      <c r="D159" s="40">
        <v>0</v>
      </c>
      <c r="E159" s="36">
        <v>0</v>
      </c>
      <c r="F159" s="36">
        <v>0</v>
      </c>
      <c r="G159" s="35">
        <v>0</v>
      </c>
      <c r="H159" s="40">
        <v>0</v>
      </c>
      <c r="I159" s="36">
        <v>0</v>
      </c>
      <c r="J159" s="36">
        <v>0</v>
      </c>
      <c r="K159" s="35">
        <v>7920.2302936071583</v>
      </c>
      <c r="L159" s="35">
        <v>0</v>
      </c>
      <c r="M159" s="35">
        <v>0</v>
      </c>
      <c r="N159" s="38">
        <f t="shared" si="9"/>
        <v>7920.2302936071583</v>
      </c>
      <c r="O159" s="33"/>
      <c r="P159" s="33"/>
    </row>
    <row r="160" spans="1:16" x14ac:dyDescent="0.3">
      <c r="A160" s="9" t="s">
        <v>329</v>
      </c>
      <c r="B160" s="39" t="s">
        <v>200</v>
      </c>
      <c r="C160" s="35">
        <v>0</v>
      </c>
      <c r="D160" s="40">
        <v>0</v>
      </c>
      <c r="E160" s="36">
        <v>0</v>
      </c>
      <c r="F160" s="36">
        <v>0</v>
      </c>
      <c r="G160" s="35">
        <v>0</v>
      </c>
      <c r="H160" s="40">
        <v>0</v>
      </c>
      <c r="I160" s="36">
        <v>0</v>
      </c>
      <c r="J160" s="36">
        <v>0</v>
      </c>
      <c r="K160" s="35">
        <v>0</v>
      </c>
      <c r="L160" s="35">
        <v>0</v>
      </c>
      <c r="M160" s="35">
        <v>2995.5287398798914</v>
      </c>
      <c r="N160" s="38">
        <f t="shared" si="9"/>
        <v>2995.5287398798914</v>
      </c>
      <c r="O160" s="33"/>
      <c r="P160" s="33"/>
    </row>
    <row r="161" spans="1:16" ht="28.8" x14ac:dyDescent="0.3">
      <c r="A161" s="9" t="s">
        <v>219</v>
      </c>
      <c r="B161" s="39" t="s">
        <v>240</v>
      </c>
      <c r="C161" s="35">
        <v>0</v>
      </c>
      <c r="D161" s="40">
        <v>0</v>
      </c>
      <c r="E161" s="36">
        <v>0</v>
      </c>
      <c r="F161" s="36">
        <v>0</v>
      </c>
      <c r="G161" s="35">
        <v>0</v>
      </c>
      <c r="H161" s="40">
        <v>0</v>
      </c>
      <c r="I161" s="36">
        <v>0</v>
      </c>
      <c r="J161" s="36">
        <v>0</v>
      </c>
      <c r="K161" s="35">
        <v>1237427.4449517501</v>
      </c>
      <c r="L161" s="35">
        <v>0</v>
      </c>
      <c r="M161" s="35">
        <v>0</v>
      </c>
      <c r="N161" s="38">
        <f t="shared" si="9"/>
        <v>1237427.4449517501</v>
      </c>
      <c r="O161" s="33"/>
      <c r="P161" s="33"/>
    </row>
    <row r="162" spans="1:16" x14ac:dyDescent="0.3">
      <c r="A162" s="9" t="s">
        <v>330</v>
      </c>
      <c r="B162" s="39" t="s">
        <v>242</v>
      </c>
      <c r="C162" s="35">
        <v>0</v>
      </c>
      <c r="D162" s="40">
        <v>0</v>
      </c>
      <c r="E162" s="36">
        <v>0</v>
      </c>
      <c r="F162" s="36">
        <v>0</v>
      </c>
      <c r="G162" s="35">
        <v>0</v>
      </c>
      <c r="H162" s="40">
        <v>0</v>
      </c>
      <c r="I162" s="36">
        <v>0</v>
      </c>
      <c r="J162" s="36">
        <v>0</v>
      </c>
      <c r="K162" s="35">
        <v>914706.17841277272</v>
      </c>
      <c r="L162" s="35">
        <v>0</v>
      </c>
      <c r="M162" s="35">
        <v>0</v>
      </c>
      <c r="N162" s="38">
        <f t="shared" si="9"/>
        <v>914706.17841277272</v>
      </c>
      <c r="O162" s="33"/>
      <c r="P162" s="33"/>
    </row>
    <row r="163" spans="1:16" x14ac:dyDescent="0.3">
      <c r="A163" s="9" t="s">
        <v>221</v>
      </c>
      <c r="B163" s="39" t="s">
        <v>244</v>
      </c>
      <c r="C163" s="35">
        <v>0</v>
      </c>
      <c r="D163" s="40">
        <v>0</v>
      </c>
      <c r="E163" s="36">
        <v>0</v>
      </c>
      <c r="F163" s="36">
        <v>0</v>
      </c>
      <c r="G163" s="35">
        <v>0</v>
      </c>
      <c r="H163" s="40">
        <v>0</v>
      </c>
      <c r="I163" s="36">
        <v>0</v>
      </c>
      <c r="J163" s="36">
        <v>0</v>
      </c>
      <c r="K163" s="35">
        <v>54566.176979635369</v>
      </c>
      <c r="L163" s="35">
        <v>0</v>
      </c>
      <c r="M163" s="35">
        <v>0</v>
      </c>
      <c r="N163" s="38">
        <f t="shared" si="9"/>
        <v>54566.176979635369</v>
      </c>
      <c r="O163" s="33"/>
      <c r="P163" s="33"/>
    </row>
    <row r="164" spans="1:16" x14ac:dyDescent="0.3">
      <c r="A164" s="9" t="s">
        <v>331</v>
      </c>
      <c r="B164" s="39" t="s">
        <v>217</v>
      </c>
      <c r="C164" s="35">
        <v>0</v>
      </c>
      <c r="D164" s="40">
        <v>0</v>
      </c>
      <c r="E164" s="36">
        <v>0</v>
      </c>
      <c r="F164" s="36">
        <v>0</v>
      </c>
      <c r="G164" s="35">
        <v>0</v>
      </c>
      <c r="H164" s="40">
        <v>0</v>
      </c>
      <c r="I164" s="36">
        <v>0</v>
      </c>
      <c r="J164" s="36">
        <v>0</v>
      </c>
      <c r="K164" s="35">
        <v>2153170.8299561455</v>
      </c>
      <c r="L164" s="35">
        <v>0</v>
      </c>
      <c r="M164" s="35">
        <v>43102.806434285107</v>
      </c>
      <c r="N164" s="38">
        <f t="shared" si="9"/>
        <v>2196273.6363904304</v>
      </c>
      <c r="O164" s="33"/>
      <c r="P164" s="33"/>
    </row>
    <row r="165" spans="1:16" x14ac:dyDescent="0.3">
      <c r="A165" s="9" t="s">
        <v>332</v>
      </c>
      <c r="B165" s="39" t="s">
        <v>218</v>
      </c>
      <c r="C165" s="35">
        <v>0</v>
      </c>
      <c r="D165" s="40">
        <v>0</v>
      </c>
      <c r="E165" s="36">
        <v>0</v>
      </c>
      <c r="F165" s="36">
        <v>0</v>
      </c>
      <c r="G165" s="35">
        <v>0</v>
      </c>
      <c r="H165" s="40">
        <v>0</v>
      </c>
      <c r="I165" s="36">
        <v>0</v>
      </c>
      <c r="J165" s="36">
        <v>0</v>
      </c>
      <c r="K165" s="35">
        <v>1962233.4994342895</v>
      </c>
      <c r="L165" s="35">
        <v>0</v>
      </c>
      <c r="M165" s="35">
        <v>130455.87106610047</v>
      </c>
      <c r="N165" s="38">
        <f t="shared" si="9"/>
        <v>2092689.37050039</v>
      </c>
      <c r="O165" s="33"/>
      <c r="P165" s="33"/>
    </row>
    <row r="166" spans="1:16" x14ac:dyDescent="0.3">
      <c r="A166" s="9" t="s">
        <v>333</v>
      </c>
      <c r="B166" s="18" t="s">
        <v>220</v>
      </c>
      <c r="C166" s="35">
        <v>0</v>
      </c>
      <c r="D166" s="40">
        <v>0</v>
      </c>
      <c r="E166" s="36">
        <v>0</v>
      </c>
      <c r="F166" s="36">
        <v>0</v>
      </c>
      <c r="G166" s="35">
        <v>0</v>
      </c>
      <c r="H166" s="40">
        <v>0</v>
      </c>
      <c r="I166" s="36">
        <v>0</v>
      </c>
      <c r="J166" s="36">
        <v>0</v>
      </c>
      <c r="K166" s="35">
        <v>0</v>
      </c>
      <c r="L166" s="35">
        <v>0</v>
      </c>
      <c r="M166" s="35">
        <v>278089.59394037793</v>
      </c>
      <c r="N166" s="38">
        <f t="shared" si="9"/>
        <v>278089.59394037793</v>
      </c>
      <c r="O166" s="33"/>
      <c r="P166" s="33"/>
    </row>
    <row r="167" spans="1:16" x14ac:dyDescent="0.3">
      <c r="A167" s="9"/>
      <c r="B167" s="18"/>
      <c r="C167" s="35"/>
      <c r="D167" s="40"/>
      <c r="E167" s="36"/>
      <c r="F167" s="36"/>
      <c r="G167" s="35"/>
      <c r="H167" s="40"/>
      <c r="I167" s="36"/>
      <c r="J167" s="36"/>
      <c r="K167" s="35"/>
      <c r="L167" s="35"/>
      <c r="M167" s="35"/>
      <c r="N167" s="38"/>
      <c r="O167" s="33"/>
      <c r="P167" s="33"/>
    </row>
    <row r="168" spans="1:16" x14ac:dyDescent="0.3">
      <c r="A168" s="19"/>
      <c r="B168" s="12" t="s">
        <v>245</v>
      </c>
      <c r="C168" s="45">
        <f>SUM(C157:C167)</f>
        <v>0</v>
      </c>
      <c r="D168" s="45">
        <f t="shared" ref="D168:N168" si="10">SUM(D157:D167)</f>
        <v>0</v>
      </c>
      <c r="E168" s="45">
        <f t="shared" si="10"/>
        <v>0</v>
      </c>
      <c r="F168" s="45">
        <f t="shared" si="10"/>
        <v>0</v>
      </c>
      <c r="G168" s="45">
        <f t="shared" si="10"/>
        <v>0</v>
      </c>
      <c r="H168" s="45">
        <f t="shared" si="10"/>
        <v>0</v>
      </c>
      <c r="I168" s="45">
        <f t="shared" si="10"/>
        <v>0</v>
      </c>
      <c r="J168" s="45">
        <f t="shared" si="10"/>
        <v>0</v>
      </c>
      <c r="K168" s="45">
        <f t="shared" si="10"/>
        <v>6330024.3600282008</v>
      </c>
      <c r="L168" s="45">
        <f t="shared" si="10"/>
        <v>0</v>
      </c>
      <c r="M168" s="45">
        <f t="shared" si="10"/>
        <v>464242.13452549087</v>
      </c>
      <c r="N168" s="45">
        <f t="shared" si="10"/>
        <v>6794266.4945536917</v>
      </c>
      <c r="O168" s="33"/>
      <c r="P168" s="33"/>
    </row>
    <row r="169" spans="1:16" x14ac:dyDescent="0.3">
      <c r="A169" s="19" t="s">
        <v>246</v>
      </c>
      <c r="B169" s="20" t="s">
        <v>247</v>
      </c>
      <c r="C169" s="45">
        <f>+C155+C168+C145</f>
        <v>37167153.317689449</v>
      </c>
      <c r="D169" s="45">
        <f t="shared" ref="D169:N169" si="11">+D155+D168+D145</f>
        <v>2088792.1213233666</v>
      </c>
      <c r="E169" s="45">
        <f t="shared" si="11"/>
        <v>20758258.473071922</v>
      </c>
      <c r="F169" s="45">
        <f t="shared" si="11"/>
        <v>14320102.723294148</v>
      </c>
      <c r="G169" s="45">
        <f t="shared" si="11"/>
        <v>3521015.6172153968</v>
      </c>
      <c r="H169" s="45">
        <f t="shared" si="11"/>
        <v>1447892.4123746366</v>
      </c>
      <c r="I169" s="45">
        <f t="shared" si="11"/>
        <v>775464.88869550137</v>
      </c>
      <c r="J169" s="45">
        <f t="shared" si="11"/>
        <v>1297658.3161452601</v>
      </c>
      <c r="K169" s="45">
        <f t="shared" si="11"/>
        <v>6481900.1565972064</v>
      </c>
      <c r="L169" s="45">
        <f t="shared" si="11"/>
        <v>9804072.2234901991</v>
      </c>
      <c r="M169" s="45">
        <f t="shared" si="11"/>
        <v>465752.6841037735</v>
      </c>
      <c r="N169" s="45">
        <f t="shared" si="11"/>
        <v>57439893.999096021</v>
      </c>
      <c r="O169" s="33"/>
      <c r="P169" s="33"/>
    </row>
    <row r="170" spans="1:16" x14ac:dyDescent="0.3">
      <c r="A170" t="s">
        <v>276</v>
      </c>
    </row>
    <row r="171" spans="1:16" x14ac:dyDescent="0.3">
      <c r="A171" s="28"/>
      <c r="C171" s="27"/>
      <c r="D171" s="27"/>
      <c r="E171" s="27"/>
      <c r="F171" s="27"/>
      <c r="H171" s="27"/>
    </row>
    <row r="172" spans="1:16" x14ac:dyDescent="0.3"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</row>
    <row r="173" spans="1:16" x14ac:dyDescent="0.3">
      <c r="C173" s="27"/>
      <c r="D173" s="27"/>
      <c r="E173" s="27"/>
      <c r="F173" s="85"/>
      <c r="G173" s="27"/>
      <c r="H173" s="27" t="s">
        <v>407</v>
      </c>
      <c r="I173" s="27"/>
      <c r="J173" s="27"/>
      <c r="K173" s="27"/>
      <c r="L173" s="27"/>
      <c r="M173" s="27"/>
      <c r="N173" s="27"/>
    </row>
    <row r="174" spans="1:16" x14ac:dyDescent="0.3"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27"/>
    </row>
    <row r="175" spans="1:16" hidden="1" x14ac:dyDescent="0.3"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</row>
    <row r="176" spans="1:16" hidden="1" x14ac:dyDescent="0.3"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</row>
    <row r="177" spans="3:14" hidden="1" x14ac:dyDescent="0.3"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</row>
  </sheetData>
  <mergeCells count="4">
    <mergeCell ref="B2:N2"/>
    <mergeCell ref="B3:N3"/>
    <mergeCell ref="B4:N4"/>
    <mergeCell ref="B5:N5"/>
  </mergeCells>
  <conditionalFormatting sqref="E157:E167">
    <cfRule type="cellIs" dxfId="77" priority="7" stopIfTrue="1" operator="lessThan">
      <formula>0</formula>
    </cfRule>
  </conditionalFormatting>
  <conditionalFormatting sqref="E147:E154">
    <cfRule type="cellIs" dxfId="76" priority="8" stopIfTrue="1" operator="lessThan">
      <formula>0</formula>
    </cfRule>
  </conditionalFormatting>
  <conditionalFormatting sqref="F157:F167">
    <cfRule type="cellIs" dxfId="75" priority="5" stopIfTrue="1" operator="lessThan">
      <formula>0</formula>
    </cfRule>
  </conditionalFormatting>
  <conditionalFormatting sqref="F147:F154">
    <cfRule type="cellIs" dxfId="74" priority="6" stopIfTrue="1" operator="lessThan">
      <formula>0</formula>
    </cfRule>
  </conditionalFormatting>
  <conditionalFormatting sqref="I157:I167">
    <cfRule type="cellIs" dxfId="73" priority="3" stopIfTrue="1" operator="lessThan">
      <formula>0</formula>
    </cfRule>
  </conditionalFormatting>
  <conditionalFormatting sqref="I147:I154">
    <cfRule type="cellIs" dxfId="72" priority="4" stopIfTrue="1" operator="lessThan">
      <formula>0</formula>
    </cfRule>
  </conditionalFormatting>
  <conditionalFormatting sqref="J157:J167">
    <cfRule type="cellIs" dxfId="71" priority="1" stopIfTrue="1" operator="lessThan">
      <formula>0</formula>
    </cfRule>
  </conditionalFormatting>
  <conditionalFormatting sqref="J147:J154">
    <cfRule type="cellIs" dxfId="70" priority="2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79998168889431442"/>
  </sheetPr>
  <dimension ref="A1:P103"/>
  <sheetViews>
    <sheetView showGridLines="0"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104" sqref="A104:XFD1048576"/>
    </sheetView>
  </sheetViews>
  <sheetFormatPr baseColWidth="10" defaultColWidth="0" defaultRowHeight="14.4" zeroHeight="1" outlineLevelCol="1" x14ac:dyDescent="0.3"/>
  <cols>
    <col min="1" max="1" width="15.6640625" customWidth="1"/>
    <col min="2" max="2" width="55.6640625" customWidth="1"/>
    <col min="3" max="3" width="15.6640625" customWidth="1"/>
    <col min="4" max="6" width="15.6640625" hidden="1" customWidth="1" outlineLevel="1"/>
    <col min="7" max="7" width="15.6640625" customWidth="1" collapsed="1"/>
    <col min="8" max="10" width="15.6640625" hidden="1" customWidth="1" outlineLevel="1"/>
    <col min="11" max="11" width="15.6640625" customWidth="1" collapsed="1"/>
    <col min="12" max="14" width="15.6640625" customWidth="1"/>
    <col min="15" max="16" width="11.5546875" customWidth="1"/>
    <col min="17" max="16384" width="11.5546875" hidden="1"/>
  </cols>
  <sheetData>
    <row r="1" spans="1:16" x14ac:dyDescent="0.3"/>
    <row r="2" spans="1:16" ht="18" x14ac:dyDescent="0.35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6" ht="18" x14ac:dyDescent="0.35">
      <c r="B3" s="108" t="s">
        <v>374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6" ht="15.6" x14ac:dyDescent="0.3">
      <c r="B4" s="109" t="s">
        <v>573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6" ht="15.6" x14ac:dyDescent="0.3">
      <c r="B5" s="109" t="s">
        <v>1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</row>
    <row r="6" spans="1:16" x14ac:dyDescent="0.3">
      <c r="A6" s="29" t="s">
        <v>375</v>
      </c>
    </row>
    <row r="7" spans="1:16" ht="15.6" x14ac:dyDescent="0.3">
      <c r="A7" s="2"/>
      <c r="B7" s="3"/>
      <c r="C7" s="47" t="s">
        <v>2</v>
      </c>
      <c r="D7" s="5" t="s">
        <v>3</v>
      </c>
      <c r="E7" s="5" t="s">
        <v>377</v>
      </c>
      <c r="F7" s="5" t="s">
        <v>378</v>
      </c>
      <c r="G7" s="5" t="s">
        <v>4</v>
      </c>
      <c r="H7" s="86" t="s">
        <v>382</v>
      </c>
      <c r="I7" s="86" t="s">
        <v>383</v>
      </c>
      <c r="J7" s="86" t="s">
        <v>384</v>
      </c>
      <c r="K7" s="5" t="s">
        <v>5</v>
      </c>
      <c r="L7" s="5" t="s">
        <v>6</v>
      </c>
      <c r="M7" s="5" t="s">
        <v>7</v>
      </c>
      <c r="N7" s="5" t="s">
        <v>18</v>
      </c>
    </row>
    <row r="8" spans="1:16" ht="95.4" x14ac:dyDescent="0.3">
      <c r="A8" s="30"/>
      <c r="B8" s="31" t="s">
        <v>9</v>
      </c>
      <c r="C8" s="31" t="s">
        <v>10</v>
      </c>
      <c r="D8" s="30" t="s">
        <v>11</v>
      </c>
      <c r="E8" s="30" t="s">
        <v>379</v>
      </c>
      <c r="F8" s="30" t="s">
        <v>380</v>
      </c>
      <c r="G8" s="30" t="s">
        <v>12</v>
      </c>
      <c r="H8" s="88" t="s">
        <v>385</v>
      </c>
      <c r="I8" s="88" t="s">
        <v>386</v>
      </c>
      <c r="J8" s="88" t="s">
        <v>387</v>
      </c>
      <c r="K8" s="30" t="s">
        <v>13</v>
      </c>
      <c r="L8" s="32" t="s">
        <v>14</v>
      </c>
      <c r="M8" s="30" t="s">
        <v>15</v>
      </c>
      <c r="N8" s="30" t="s">
        <v>19</v>
      </c>
    </row>
    <row r="9" spans="1:16" x14ac:dyDescent="0.3">
      <c r="A9" s="61"/>
      <c r="B9" s="63"/>
      <c r="C9" s="62"/>
      <c r="D9" s="23"/>
      <c r="E9" s="23"/>
      <c r="F9" s="23"/>
      <c r="G9" s="21"/>
      <c r="H9" s="23"/>
      <c r="I9" s="23"/>
      <c r="J9" s="23"/>
      <c r="K9" s="21"/>
      <c r="L9" s="21"/>
      <c r="M9" s="21"/>
      <c r="N9" s="26"/>
      <c r="O9" s="27"/>
    </row>
    <row r="10" spans="1:16" x14ac:dyDescent="0.3">
      <c r="A10" s="50" t="s">
        <v>409</v>
      </c>
      <c r="B10" s="64" t="s">
        <v>410</v>
      </c>
      <c r="C10" s="62">
        <v>522.24795240999993</v>
      </c>
      <c r="D10" s="23">
        <v>0</v>
      </c>
      <c r="E10" s="23">
        <v>0</v>
      </c>
      <c r="F10" s="23">
        <v>522.24795240999993</v>
      </c>
      <c r="G10" s="21">
        <v>0</v>
      </c>
      <c r="H10" s="23">
        <v>0</v>
      </c>
      <c r="I10" s="23">
        <v>0</v>
      </c>
      <c r="J10" s="23">
        <v>0</v>
      </c>
      <c r="K10" s="21">
        <v>0</v>
      </c>
      <c r="L10" s="21">
        <v>1208018.522412814</v>
      </c>
      <c r="M10" s="21">
        <v>0</v>
      </c>
      <c r="N10" s="26">
        <f t="shared" ref="N10" si="0">+C10+G10+K10+L10+M10</f>
        <v>1208540.770365224</v>
      </c>
      <c r="O10" s="27"/>
    </row>
    <row r="11" spans="1:16" x14ac:dyDescent="0.3">
      <c r="A11" s="51" t="s">
        <v>411</v>
      </c>
      <c r="B11" s="65" t="s">
        <v>412</v>
      </c>
      <c r="C11" s="62">
        <v>0</v>
      </c>
      <c r="D11" s="23">
        <v>0</v>
      </c>
      <c r="E11" s="23">
        <v>0</v>
      </c>
      <c r="F11" s="23">
        <v>0</v>
      </c>
      <c r="G11" s="21">
        <v>0</v>
      </c>
      <c r="H11" s="23">
        <v>0</v>
      </c>
      <c r="I11" s="23">
        <v>0</v>
      </c>
      <c r="J11" s="23">
        <v>0</v>
      </c>
      <c r="K11" s="21">
        <v>0</v>
      </c>
      <c r="L11" s="21">
        <v>0</v>
      </c>
      <c r="M11" s="21">
        <v>0</v>
      </c>
      <c r="N11" s="26">
        <v>1174590.5704374916</v>
      </c>
      <c r="O11" s="27"/>
      <c r="P11" s="27"/>
    </row>
    <row r="12" spans="1:16" x14ac:dyDescent="0.3">
      <c r="A12" s="51" t="s">
        <v>413</v>
      </c>
      <c r="B12" s="65" t="s">
        <v>414</v>
      </c>
      <c r="C12" s="62">
        <v>0</v>
      </c>
      <c r="D12" s="23">
        <v>0</v>
      </c>
      <c r="E12" s="23">
        <v>0</v>
      </c>
      <c r="F12" s="23">
        <v>0</v>
      </c>
      <c r="G12" s="21">
        <v>0</v>
      </c>
      <c r="H12" s="23">
        <v>0</v>
      </c>
      <c r="I12" s="23">
        <v>0</v>
      </c>
      <c r="J12" s="23">
        <v>0</v>
      </c>
      <c r="K12" s="21">
        <v>0</v>
      </c>
      <c r="L12" s="21">
        <v>0</v>
      </c>
      <c r="M12" s="21">
        <v>0</v>
      </c>
      <c r="N12" s="26">
        <v>33950.19992773237</v>
      </c>
      <c r="O12" s="27"/>
    </row>
    <row r="13" spans="1:16" x14ac:dyDescent="0.3">
      <c r="A13" s="50" t="s">
        <v>415</v>
      </c>
      <c r="B13" s="64" t="s">
        <v>416</v>
      </c>
      <c r="C13" s="62">
        <v>1249135.3303143729</v>
      </c>
      <c r="D13" s="23">
        <v>296268.3065841489</v>
      </c>
      <c r="E13" s="23">
        <v>354168.53396059311</v>
      </c>
      <c r="F13" s="23">
        <v>598698.48976963083</v>
      </c>
      <c r="G13" s="21">
        <v>33971.365548872789</v>
      </c>
      <c r="H13" s="23">
        <v>2140.5925706421554</v>
      </c>
      <c r="I13" s="23">
        <v>28127.135642967249</v>
      </c>
      <c r="J13" s="23">
        <v>3703.6373352633746</v>
      </c>
      <c r="K13" s="21">
        <v>702172.69041947171</v>
      </c>
      <c r="L13" s="21">
        <v>5180.1400805503945</v>
      </c>
      <c r="M13" s="21">
        <v>12912.914756047143</v>
      </c>
      <c r="N13" s="26">
        <f t="shared" ref="N13:N56" si="1">+C13+G13+K13+L13+M13</f>
        <v>2003372.4411193149</v>
      </c>
      <c r="O13" s="27"/>
    </row>
    <row r="14" spans="1:16" x14ac:dyDescent="0.3">
      <c r="A14" s="52" t="s">
        <v>417</v>
      </c>
      <c r="B14" s="66" t="s">
        <v>418</v>
      </c>
      <c r="C14" s="62">
        <v>917000.93145044404</v>
      </c>
      <c r="D14" s="23">
        <v>-30209.859022179066</v>
      </c>
      <c r="E14" s="23">
        <v>353517.46859225229</v>
      </c>
      <c r="F14" s="23">
        <v>593693.32188037073</v>
      </c>
      <c r="G14" s="21">
        <v>37503.718429488639</v>
      </c>
      <c r="H14" s="23">
        <v>4097.4781626421554</v>
      </c>
      <c r="I14" s="23">
        <v>28445.276842353102</v>
      </c>
      <c r="J14" s="23">
        <v>4960.9634244933741</v>
      </c>
      <c r="K14" s="21">
        <v>196785.86597657009</v>
      </c>
      <c r="L14" s="21">
        <v>5180.1400805503945</v>
      </c>
      <c r="M14" s="21">
        <v>3146.7088293699999</v>
      </c>
      <c r="N14" s="26">
        <f t="shared" si="1"/>
        <v>1159617.3647664234</v>
      </c>
      <c r="O14" s="27"/>
    </row>
    <row r="15" spans="1:16" x14ac:dyDescent="0.3">
      <c r="A15" s="53" t="s">
        <v>419</v>
      </c>
      <c r="B15" s="67" t="s">
        <v>420</v>
      </c>
      <c r="C15" s="62">
        <v>0</v>
      </c>
      <c r="D15" s="23">
        <v>0</v>
      </c>
      <c r="E15" s="23">
        <v>0</v>
      </c>
      <c r="F15" s="23">
        <v>0</v>
      </c>
      <c r="G15" s="21">
        <v>0</v>
      </c>
      <c r="H15" s="23">
        <v>0</v>
      </c>
      <c r="I15" s="23">
        <v>0</v>
      </c>
      <c r="J15" s="23">
        <v>0</v>
      </c>
      <c r="K15" s="21">
        <v>0</v>
      </c>
      <c r="L15" s="21">
        <v>0</v>
      </c>
      <c r="M15" s="21">
        <v>0</v>
      </c>
      <c r="N15" s="26">
        <v>1159617.3647664234</v>
      </c>
      <c r="O15" s="27"/>
    </row>
    <row r="16" spans="1:16" x14ac:dyDescent="0.3">
      <c r="A16" s="53" t="s">
        <v>421</v>
      </c>
      <c r="B16" s="67" t="s">
        <v>422</v>
      </c>
      <c r="C16" s="62">
        <v>0</v>
      </c>
      <c r="D16" s="23">
        <v>0</v>
      </c>
      <c r="E16" s="23">
        <v>0</v>
      </c>
      <c r="F16" s="23">
        <v>0</v>
      </c>
      <c r="G16" s="21">
        <v>0</v>
      </c>
      <c r="H16" s="23">
        <v>0</v>
      </c>
      <c r="I16" s="23">
        <v>0</v>
      </c>
      <c r="J16" s="23">
        <v>0</v>
      </c>
      <c r="K16" s="21">
        <v>0</v>
      </c>
      <c r="L16" s="21">
        <v>0</v>
      </c>
      <c r="M16" s="21">
        <v>0</v>
      </c>
      <c r="N16" s="26">
        <v>0</v>
      </c>
      <c r="O16" s="27"/>
    </row>
    <row r="17" spans="1:15" x14ac:dyDescent="0.3">
      <c r="A17" s="52" t="s">
        <v>423</v>
      </c>
      <c r="B17" s="68" t="s">
        <v>424</v>
      </c>
      <c r="C17" s="62">
        <v>332134.39886392886</v>
      </c>
      <c r="D17" s="23">
        <v>326478.16560632794</v>
      </c>
      <c r="E17" s="23">
        <v>651.06536834081771</v>
      </c>
      <c r="F17" s="23">
        <v>5005.1678892600776</v>
      </c>
      <c r="G17" s="21">
        <v>-3532.3528806158515</v>
      </c>
      <c r="H17" s="23">
        <v>-1956.8855920000001</v>
      </c>
      <c r="I17" s="23">
        <v>-318.14119938585213</v>
      </c>
      <c r="J17" s="23">
        <v>-1257.3260892299991</v>
      </c>
      <c r="K17" s="21">
        <v>505386.82444290159</v>
      </c>
      <c r="L17" s="21">
        <v>0</v>
      </c>
      <c r="M17" s="21">
        <v>9766.205926677143</v>
      </c>
      <c r="N17" s="26">
        <f t="shared" si="1"/>
        <v>843755.07635289163</v>
      </c>
      <c r="O17" s="27"/>
    </row>
    <row r="18" spans="1:15" x14ac:dyDescent="0.3">
      <c r="A18" s="53" t="s">
        <v>425</v>
      </c>
      <c r="B18" s="67" t="s">
        <v>426</v>
      </c>
      <c r="C18" s="62">
        <v>0</v>
      </c>
      <c r="D18" s="23">
        <v>0</v>
      </c>
      <c r="E18" s="23">
        <v>0</v>
      </c>
      <c r="F18" s="23">
        <v>0</v>
      </c>
      <c r="G18" s="21">
        <v>0</v>
      </c>
      <c r="H18" s="23">
        <v>0</v>
      </c>
      <c r="I18" s="23">
        <v>0</v>
      </c>
      <c r="J18" s="23">
        <v>0</v>
      </c>
      <c r="K18" s="21">
        <v>0</v>
      </c>
      <c r="L18" s="21">
        <v>0</v>
      </c>
      <c r="M18" s="21">
        <v>0</v>
      </c>
      <c r="N18" s="26">
        <v>437144.5285629516</v>
      </c>
      <c r="O18" s="27"/>
    </row>
    <row r="19" spans="1:15" x14ac:dyDescent="0.3">
      <c r="A19" s="53" t="s">
        <v>427</v>
      </c>
      <c r="B19" s="67" t="s">
        <v>428</v>
      </c>
      <c r="C19" s="62">
        <v>0</v>
      </c>
      <c r="D19" s="23">
        <v>0</v>
      </c>
      <c r="E19" s="23">
        <v>0</v>
      </c>
      <c r="F19" s="23">
        <v>0</v>
      </c>
      <c r="G19" s="21">
        <v>0</v>
      </c>
      <c r="H19" s="23">
        <v>0</v>
      </c>
      <c r="I19" s="23">
        <v>0</v>
      </c>
      <c r="J19" s="23">
        <v>0</v>
      </c>
      <c r="K19" s="21">
        <v>0</v>
      </c>
      <c r="L19" s="21">
        <v>0</v>
      </c>
      <c r="M19" s="21">
        <v>0</v>
      </c>
      <c r="N19" s="26">
        <v>406610.54778994003</v>
      </c>
      <c r="O19" s="27"/>
    </row>
    <row r="20" spans="1:15" x14ac:dyDescent="0.3">
      <c r="A20" s="54" t="s">
        <v>429</v>
      </c>
      <c r="B20" s="69" t="s">
        <v>430</v>
      </c>
      <c r="C20" s="62">
        <v>1755327.646101702</v>
      </c>
      <c r="D20" s="23">
        <v>65740.499998935295</v>
      </c>
      <c r="E20" s="23">
        <v>410695.50290404283</v>
      </c>
      <c r="F20" s="23">
        <v>1278891.6431987239</v>
      </c>
      <c r="G20" s="21">
        <v>64189.219111791594</v>
      </c>
      <c r="H20" s="23">
        <v>33011.073384940712</v>
      </c>
      <c r="I20" s="23">
        <v>13964.62123211606</v>
      </c>
      <c r="J20" s="23">
        <v>17213.524494734815</v>
      </c>
      <c r="K20" s="21">
        <v>161924.92481872899</v>
      </c>
      <c r="L20" s="21">
        <v>100740.00761284254</v>
      </c>
      <c r="M20" s="21">
        <v>7652.6805689499997</v>
      </c>
      <c r="N20" s="26">
        <f t="shared" si="1"/>
        <v>2089834.4782140153</v>
      </c>
      <c r="O20" s="27"/>
    </row>
    <row r="21" spans="1:15" x14ac:dyDescent="0.3">
      <c r="A21" s="55" t="s">
        <v>431</v>
      </c>
      <c r="B21" s="69" t="s">
        <v>432</v>
      </c>
      <c r="C21" s="62">
        <v>322726.885312762</v>
      </c>
      <c r="D21" s="23">
        <v>16783.787416537667</v>
      </c>
      <c r="E21" s="23">
        <v>118301.63024512847</v>
      </c>
      <c r="F21" s="23">
        <v>187641.46765109588</v>
      </c>
      <c r="G21" s="21">
        <v>1920.5844306833183</v>
      </c>
      <c r="H21" s="23">
        <v>634.12267684162862</v>
      </c>
      <c r="I21" s="23">
        <v>1014.3796831502034</v>
      </c>
      <c r="J21" s="23">
        <v>272.08207069148614</v>
      </c>
      <c r="K21" s="21">
        <v>24051.970744501581</v>
      </c>
      <c r="L21" s="21">
        <v>27391.029206573941</v>
      </c>
      <c r="M21" s="21">
        <v>867.49769788999981</v>
      </c>
      <c r="N21" s="26">
        <f t="shared" si="1"/>
        <v>376957.96739241085</v>
      </c>
      <c r="O21" s="27"/>
    </row>
    <row r="22" spans="1:15" x14ac:dyDescent="0.3">
      <c r="A22" s="56" t="s">
        <v>433</v>
      </c>
      <c r="B22" s="65" t="s">
        <v>434</v>
      </c>
      <c r="C22" s="62">
        <v>0</v>
      </c>
      <c r="D22" s="23">
        <v>0</v>
      </c>
      <c r="E22" s="23">
        <v>0</v>
      </c>
      <c r="F22" s="23">
        <v>0</v>
      </c>
      <c r="G22" s="21">
        <v>0</v>
      </c>
      <c r="H22" s="23">
        <v>0</v>
      </c>
      <c r="I22" s="23">
        <v>0</v>
      </c>
      <c r="J22" s="23">
        <v>0</v>
      </c>
      <c r="K22" s="21">
        <v>0</v>
      </c>
      <c r="L22" s="21">
        <v>0</v>
      </c>
      <c r="M22" s="21">
        <v>0</v>
      </c>
      <c r="N22" s="26">
        <v>306346.04811681597</v>
      </c>
      <c r="O22" s="27"/>
    </row>
    <row r="23" spans="1:15" x14ac:dyDescent="0.3">
      <c r="A23" s="56" t="s">
        <v>435</v>
      </c>
      <c r="B23" s="65" t="s">
        <v>436</v>
      </c>
      <c r="C23" s="62">
        <v>0</v>
      </c>
      <c r="D23" s="23">
        <v>0</v>
      </c>
      <c r="E23" s="23">
        <v>0</v>
      </c>
      <c r="F23" s="23">
        <v>0</v>
      </c>
      <c r="G23" s="21">
        <v>0</v>
      </c>
      <c r="H23" s="23">
        <v>0</v>
      </c>
      <c r="I23" s="23">
        <v>0</v>
      </c>
      <c r="J23" s="23">
        <v>0</v>
      </c>
      <c r="K23" s="21">
        <v>0</v>
      </c>
      <c r="L23" s="21">
        <v>0</v>
      </c>
      <c r="M23" s="21">
        <v>0</v>
      </c>
      <c r="N23" s="26">
        <v>10088.929256851856</v>
      </c>
      <c r="O23" s="27"/>
    </row>
    <row r="24" spans="1:15" x14ac:dyDescent="0.3">
      <c r="A24" s="56" t="s">
        <v>437</v>
      </c>
      <c r="B24" s="65" t="s">
        <v>438</v>
      </c>
      <c r="C24" s="62">
        <v>0</v>
      </c>
      <c r="D24" s="23">
        <v>0</v>
      </c>
      <c r="E24" s="23">
        <v>0</v>
      </c>
      <c r="F24" s="23">
        <v>0</v>
      </c>
      <c r="G24" s="21">
        <v>0</v>
      </c>
      <c r="H24" s="23">
        <v>0</v>
      </c>
      <c r="I24" s="23">
        <v>0</v>
      </c>
      <c r="J24" s="23">
        <v>0</v>
      </c>
      <c r="K24" s="21">
        <v>0</v>
      </c>
      <c r="L24" s="21">
        <v>0</v>
      </c>
      <c r="M24" s="21">
        <v>0</v>
      </c>
      <c r="N24" s="26">
        <v>60522.990018743018</v>
      </c>
      <c r="O24" s="27"/>
    </row>
    <row r="25" spans="1:15" x14ac:dyDescent="0.3">
      <c r="A25" s="55" t="s">
        <v>439</v>
      </c>
      <c r="B25" s="69" t="s">
        <v>440</v>
      </c>
      <c r="C25" s="62">
        <v>133815.40770494426</v>
      </c>
      <c r="D25" s="23">
        <v>15277.817234921175</v>
      </c>
      <c r="E25" s="23">
        <v>46387.784196526394</v>
      </c>
      <c r="F25" s="23">
        <v>72149.806273496666</v>
      </c>
      <c r="G25" s="21">
        <v>458.02091589999998</v>
      </c>
      <c r="H25" s="23">
        <v>356.00788369999998</v>
      </c>
      <c r="I25" s="23">
        <v>0</v>
      </c>
      <c r="J25" s="23">
        <v>102.0130322</v>
      </c>
      <c r="K25" s="21">
        <v>7381.9128435457142</v>
      </c>
      <c r="L25" s="21">
        <v>0</v>
      </c>
      <c r="M25" s="21">
        <v>52.081540090000004</v>
      </c>
      <c r="N25" s="26">
        <f t="shared" si="1"/>
        <v>141707.42300447999</v>
      </c>
      <c r="O25" s="27"/>
    </row>
    <row r="26" spans="1:15" x14ac:dyDescent="0.3">
      <c r="A26" s="56" t="s">
        <v>441</v>
      </c>
      <c r="B26" s="65" t="s">
        <v>442</v>
      </c>
      <c r="C26" s="62">
        <v>0</v>
      </c>
      <c r="D26" s="23">
        <v>0</v>
      </c>
      <c r="E26" s="23">
        <v>0</v>
      </c>
      <c r="F26" s="23">
        <v>0</v>
      </c>
      <c r="G26" s="21">
        <v>0</v>
      </c>
      <c r="H26" s="23">
        <v>0</v>
      </c>
      <c r="I26" s="23">
        <v>0</v>
      </c>
      <c r="J26" s="23">
        <v>0</v>
      </c>
      <c r="K26" s="21">
        <v>0</v>
      </c>
      <c r="L26" s="21">
        <v>0</v>
      </c>
      <c r="M26" s="21">
        <v>0</v>
      </c>
      <c r="N26" s="26">
        <v>136893.0046583846</v>
      </c>
      <c r="O26" s="27"/>
    </row>
    <row r="27" spans="1:15" x14ac:dyDescent="0.3">
      <c r="A27" s="56" t="s">
        <v>443</v>
      </c>
      <c r="B27" s="65" t="s">
        <v>444</v>
      </c>
      <c r="C27" s="62">
        <v>0</v>
      </c>
      <c r="D27" s="23">
        <v>0</v>
      </c>
      <c r="E27" s="23">
        <v>0</v>
      </c>
      <c r="F27" s="23">
        <v>0</v>
      </c>
      <c r="G27" s="21">
        <v>0</v>
      </c>
      <c r="H27" s="23">
        <v>0</v>
      </c>
      <c r="I27" s="23">
        <v>0</v>
      </c>
      <c r="J27" s="23">
        <v>0</v>
      </c>
      <c r="K27" s="21">
        <v>0</v>
      </c>
      <c r="L27" s="21">
        <v>0</v>
      </c>
      <c r="M27" s="21">
        <v>0</v>
      </c>
      <c r="N27" s="26">
        <v>4814.4183460953845</v>
      </c>
      <c r="O27" s="27"/>
    </row>
    <row r="28" spans="1:15" x14ac:dyDescent="0.3">
      <c r="A28" s="55" t="s">
        <v>445</v>
      </c>
      <c r="B28" s="69" t="s">
        <v>446</v>
      </c>
      <c r="C28" s="62">
        <v>248892.33690586747</v>
      </c>
      <c r="D28" s="23">
        <v>5313.9745738578586</v>
      </c>
      <c r="E28" s="23">
        <v>52002.277289538622</v>
      </c>
      <c r="F28" s="23">
        <v>191576.08504247101</v>
      </c>
      <c r="G28" s="21">
        <v>15760.947260427285</v>
      </c>
      <c r="H28" s="23">
        <v>6831.6973762955522</v>
      </c>
      <c r="I28" s="23">
        <v>2636.3015687040511</v>
      </c>
      <c r="J28" s="23">
        <v>6292.9483154276786</v>
      </c>
      <c r="K28" s="21">
        <v>30151.863912939574</v>
      </c>
      <c r="L28" s="21">
        <v>16995.707450071972</v>
      </c>
      <c r="M28" s="21">
        <v>2516.5736685900001</v>
      </c>
      <c r="N28" s="26">
        <f t="shared" si="1"/>
        <v>314317.42919789627</v>
      </c>
      <c r="O28" s="27"/>
    </row>
    <row r="29" spans="1:15" x14ac:dyDescent="0.3">
      <c r="A29" s="56" t="s">
        <v>447</v>
      </c>
      <c r="B29" s="70" t="s">
        <v>448</v>
      </c>
      <c r="C29" s="62">
        <v>0</v>
      </c>
      <c r="D29" s="23">
        <v>0</v>
      </c>
      <c r="E29" s="23">
        <v>0</v>
      </c>
      <c r="F29" s="23">
        <v>0</v>
      </c>
      <c r="G29" s="21">
        <v>0</v>
      </c>
      <c r="H29" s="23">
        <v>0</v>
      </c>
      <c r="I29" s="23">
        <v>0</v>
      </c>
      <c r="J29" s="23">
        <v>0</v>
      </c>
      <c r="K29" s="21">
        <v>0</v>
      </c>
      <c r="L29" s="21">
        <v>0</v>
      </c>
      <c r="M29" s="21">
        <v>0</v>
      </c>
      <c r="N29" s="26">
        <v>314317.42919789627</v>
      </c>
      <c r="O29" s="27"/>
    </row>
    <row r="30" spans="1:15" x14ac:dyDescent="0.3">
      <c r="A30" s="55" t="s">
        <v>449</v>
      </c>
      <c r="B30" s="69" t="s">
        <v>450</v>
      </c>
      <c r="C30" s="62">
        <v>1049893.0161781283</v>
      </c>
      <c r="D30" s="23">
        <v>28364.920773618593</v>
      </c>
      <c r="E30" s="23">
        <v>194003.81117284932</v>
      </c>
      <c r="F30" s="23">
        <v>827524.28423166042</v>
      </c>
      <c r="G30" s="21">
        <v>46049.666504780995</v>
      </c>
      <c r="H30" s="23">
        <v>25189.245448103535</v>
      </c>
      <c r="I30" s="23">
        <v>10313.939980261806</v>
      </c>
      <c r="J30" s="23">
        <v>10546.481076415652</v>
      </c>
      <c r="K30" s="21">
        <v>100339.17731774214</v>
      </c>
      <c r="L30" s="21">
        <v>56353.27095619664</v>
      </c>
      <c r="M30" s="21">
        <v>4216.52766238</v>
      </c>
      <c r="N30" s="26">
        <f t="shared" si="1"/>
        <v>1256851.6586192278</v>
      </c>
      <c r="O30" s="27"/>
    </row>
    <row r="31" spans="1:15" x14ac:dyDescent="0.3">
      <c r="A31" s="56" t="s">
        <v>451</v>
      </c>
      <c r="B31" s="65" t="s">
        <v>452</v>
      </c>
      <c r="C31" s="62">
        <v>0</v>
      </c>
      <c r="D31" s="23">
        <v>0</v>
      </c>
      <c r="E31" s="23">
        <v>0</v>
      </c>
      <c r="F31" s="23">
        <v>0</v>
      </c>
      <c r="G31" s="21">
        <v>0</v>
      </c>
      <c r="H31" s="23">
        <v>0</v>
      </c>
      <c r="I31" s="23">
        <v>0</v>
      </c>
      <c r="J31" s="23">
        <v>0</v>
      </c>
      <c r="K31" s="21">
        <v>0</v>
      </c>
      <c r="L31" s="21">
        <v>0</v>
      </c>
      <c r="M31" s="21">
        <v>0</v>
      </c>
      <c r="N31" s="26">
        <v>10917.494800070677</v>
      </c>
      <c r="O31" s="27"/>
    </row>
    <row r="32" spans="1:15" x14ac:dyDescent="0.3">
      <c r="A32" s="56" t="s">
        <v>453</v>
      </c>
      <c r="B32" s="65" t="s">
        <v>454</v>
      </c>
      <c r="C32" s="62">
        <v>0</v>
      </c>
      <c r="D32" s="23">
        <v>0</v>
      </c>
      <c r="E32" s="23">
        <v>0</v>
      </c>
      <c r="F32" s="23">
        <v>0</v>
      </c>
      <c r="G32" s="21">
        <v>0</v>
      </c>
      <c r="H32" s="23">
        <v>0</v>
      </c>
      <c r="I32" s="23">
        <v>0</v>
      </c>
      <c r="J32" s="23">
        <v>0</v>
      </c>
      <c r="K32" s="21">
        <v>0</v>
      </c>
      <c r="L32" s="21">
        <v>0</v>
      </c>
      <c r="M32" s="21">
        <v>0</v>
      </c>
      <c r="N32" s="26">
        <v>266.25989248438117</v>
      </c>
      <c r="O32" s="27"/>
    </row>
    <row r="33" spans="1:15" x14ac:dyDescent="0.3">
      <c r="A33" s="56" t="s">
        <v>455</v>
      </c>
      <c r="B33" s="65" t="s">
        <v>456</v>
      </c>
      <c r="C33" s="62">
        <v>0</v>
      </c>
      <c r="D33" s="23">
        <v>0</v>
      </c>
      <c r="E33" s="23">
        <v>0</v>
      </c>
      <c r="F33" s="23">
        <v>0</v>
      </c>
      <c r="G33" s="21">
        <v>0</v>
      </c>
      <c r="H33" s="23">
        <v>0</v>
      </c>
      <c r="I33" s="23">
        <v>0</v>
      </c>
      <c r="J33" s="23">
        <v>0</v>
      </c>
      <c r="K33" s="21">
        <v>0</v>
      </c>
      <c r="L33" s="21">
        <v>0</v>
      </c>
      <c r="M33" s="21">
        <v>0</v>
      </c>
      <c r="N33" s="26">
        <v>62722.633785989747</v>
      </c>
      <c r="O33" s="27"/>
    </row>
    <row r="34" spans="1:15" x14ac:dyDescent="0.3">
      <c r="A34" s="56" t="s">
        <v>457</v>
      </c>
      <c r="B34" s="65" t="s">
        <v>458</v>
      </c>
      <c r="C34" s="62">
        <v>0</v>
      </c>
      <c r="D34" s="23">
        <v>0</v>
      </c>
      <c r="E34" s="23">
        <v>0</v>
      </c>
      <c r="F34" s="23">
        <v>0</v>
      </c>
      <c r="G34" s="21">
        <v>0</v>
      </c>
      <c r="H34" s="23">
        <v>0</v>
      </c>
      <c r="I34" s="23">
        <v>0</v>
      </c>
      <c r="J34" s="23">
        <v>0</v>
      </c>
      <c r="K34" s="21">
        <v>0</v>
      </c>
      <c r="L34" s="21">
        <v>0</v>
      </c>
      <c r="M34" s="21">
        <v>0</v>
      </c>
      <c r="N34" s="26">
        <v>5171.7224820070369</v>
      </c>
      <c r="O34" s="27"/>
    </row>
    <row r="35" spans="1:15" x14ac:dyDescent="0.3">
      <c r="A35" s="56" t="s">
        <v>459</v>
      </c>
      <c r="B35" s="65" t="s">
        <v>460</v>
      </c>
      <c r="C35" s="62">
        <v>0</v>
      </c>
      <c r="D35" s="23">
        <v>0</v>
      </c>
      <c r="E35" s="23">
        <v>0</v>
      </c>
      <c r="F35" s="23">
        <v>0</v>
      </c>
      <c r="G35" s="21">
        <v>0</v>
      </c>
      <c r="H35" s="23">
        <v>0</v>
      </c>
      <c r="I35" s="23">
        <v>0</v>
      </c>
      <c r="J35" s="23">
        <v>0</v>
      </c>
      <c r="K35" s="21">
        <v>0</v>
      </c>
      <c r="L35" s="21">
        <v>0</v>
      </c>
      <c r="M35" s="21">
        <v>0</v>
      </c>
      <c r="N35" s="26">
        <v>12345.361769228275</v>
      </c>
      <c r="O35" s="27"/>
    </row>
    <row r="36" spans="1:15" x14ac:dyDescent="0.3">
      <c r="A36" s="56" t="s">
        <v>461</v>
      </c>
      <c r="B36" s="65" t="s">
        <v>462</v>
      </c>
      <c r="C36" s="62">
        <v>0</v>
      </c>
      <c r="D36" s="23">
        <v>0</v>
      </c>
      <c r="E36" s="23">
        <v>0</v>
      </c>
      <c r="F36" s="23">
        <v>0</v>
      </c>
      <c r="G36" s="21">
        <v>0</v>
      </c>
      <c r="H36" s="23">
        <v>0</v>
      </c>
      <c r="I36" s="23">
        <v>0</v>
      </c>
      <c r="J36" s="23">
        <v>0</v>
      </c>
      <c r="K36" s="21">
        <v>0</v>
      </c>
      <c r="L36" s="21">
        <v>0</v>
      </c>
      <c r="M36" s="21">
        <v>0</v>
      </c>
      <c r="N36" s="26">
        <v>2346.8425733424619</v>
      </c>
      <c r="O36" s="27"/>
    </row>
    <row r="37" spans="1:15" x14ac:dyDescent="0.3">
      <c r="A37" s="56" t="s">
        <v>463</v>
      </c>
      <c r="B37" s="65" t="s">
        <v>464</v>
      </c>
      <c r="C37" s="62">
        <v>0</v>
      </c>
      <c r="D37" s="23">
        <v>0</v>
      </c>
      <c r="E37" s="23">
        <v>0</v>
      </c>
      <c r="F37" s="23">
        <v>0</v>
      </c>
      <c r="G37" s="21">
        <v>0</v>
      </c>
      <c r="H37" s="23">
        <v>0</v>
      </c>
      <c r="I37" s="23">
        <v>0</v>
      </c>
      <c r="J37" s="23">
        <v>0</v>
      </c>
      <c r="K37" s="21">
        <v>0</v>
      </c>
      <c r="L37" s="21">
        <v>0</v>
      </c>
      <c r="M37" s="21">
        <v>0</v>
      </c>
      <c r="N37" s="26">
        <v>61678.221015447103</v>
      </c>
      <c r="O37" s="27"/>
    </row>
    <row r="38" spans="1:15" x14ac:dyDescent="0.3">
      <c r="A38" s="56" t="s">
        <v>465</v>
      </c>
      <c r="B38" s="65" t="s">
        <v>466</v>
      </c>
      <c r="C38" s="62">
        <v>0</v>
      </c>
      <c r="D38" s="23">
        <v>0</v>
      </c>
      <c r="E38" s="23">
        <v>0</v>
      </c>
      <c r="F38" s="23">
        <v>0</v>
      </c>
      <c r="G38" s="21">
        <v>0</v>
      </c>
      <c r="H38" s="23">
        <v>0</v>
      </c>
      <c r="I38" s="23">
        <v>0</v>
      </c>
      <c r="J38" s="23">
        <v>0</v>
      </c>
      <c r="K38" s="21">
        <v>0</v>
      </c>
      <c r="L38" s="21">
        <v>0</v>
      </c>
      <c r="M38" s="21">
        <v>0</v>
      </c>
      <c r="N38" s="26">
        <v>167164.63605513773</v>
      </c>
      <c r="O38" s="27"/>
    </row>
    <row r="39" spans="1:15" x14ac:dyDescent="0.3">
      <c r="A39" s="56" t="s">
        <v>467</v>
      </c>
      <c r="B39" s="65" t="s">
        <v>468</v>
      </c>
      <c r="C39" s="62">
        <v>0</v>
      </c>
      <c r="D39" s="23">
        <v>0</v>
      </c>
      <c r="E39" s="23">
        <v>0</v>
      </c>
      <c r="F39" s="23">
        <v>0</v>
      </c>
      <c r="G39" s="21">
        <v>0</v>
      </c>
      <c r="H39" s="23">
        <v>0</v>
      </c>
      <c r="I39" s="23">
        <v>0</v>
      </c>
      <c r="J39" s="23">
        <v>0</v>
      </c>
      <c r="K39" s="21">
        <v>0</v>
      </c>
      <c r="L39" s="21">
        <v>0</v>
      </c>
      <c r="M39" s="21">
        <v>0</v>
      </c>
      <c r="N39" s="26">
        <v>40660.108538883433</v>
      </c>
      <c r="O39" s="27"/>
    </row>
    <row r="40" spans="1:15" x14ac:dyDescent="0.3">
      <c r="A40" s="56" t="s">
        <v>469</v>
      </c>
      <c r="B40" s="65" t="s">
        <v>470</v>
      </c>
      <c r="C40" s="62">
        <v>0</v>
      </c>
      <c r="D40" s="23">
        <v>0</v>
      </c>
      <c r="E40" s="23">
        <v>0</v>
      </c>
      <c r="F40" s="23">
        <v>0</v>
      </c>
      <c r="G40" s="21">
        <v>0</v>
      </c>
      <c r="H40" s="23">
        <v>0</v>
      </c>
      <c r="I40" s="23">
        <v>0</v>
      </c>
      <c r="J40" s="23">
        <v>0</v>
      </c>
      <c r="K40" s="21">
        <v>0</v>
      </c>
      <c r="L40" s="21">
        <v>0</v>
      </c>
      <c r="M40" s="21">
        <v>0</v>
      </c>
      <c r="N40" s="26">
        <v>18418.860342415595</v>
      </c>
      <c r="O40" s="27"/>
    </row>
    <row r="41" spans="1:15" x14ac:dyDescent="0.3">
      <c r="A41" s="56" t="s">
        <v>471</v>
      </c>
      <c r="B41" s="65" t="s">
        <v>472</v>
      </c>
      <c r="C41" s="62">
        <v>0</v>
      </c>
      <c r="D41" s="23">
        <v>0</v>
      </c>
      <c r="E41" s="23">
        <v>0</v>
      </c>
      <c r="F41" s="23">
        <v>0</v>
      </c>
      <c r="G41" s="21">
        <v>0</v>
      </c>
      <c r="H41" s="23">
        <v>0</v>
      </c>
      <c r="I41" s="23">
        <v>0</v>
      </c>
      <c r="J41" s="23">
        <v>0</v>
      </c>
      <c r="K41" s="21">
        <v>0</v>
      </c>
      <c r="L41" s="21">
        <v>0</v>
      </c>
      <c r="M41" s="21">
        <v>0</v>
      </c>
      <c r="N41" s="26">
        <v>35561.67343298471</v>
      </c>
      <c r="O41" s="27"/>
    </row>
    <row r="42" spans="1:15" x14ac:dyDescent="0.3">
      <c r="A42" s="56" t="s">
        <v>473</v>
      </c>
      <c r="B42" s="65" t="s">
        <v>474</v>
      </c>
      <c r="C42" s="62">
        <v>0</v>
      </c>
      <c r="D42" s="23">
        <v>0</v>
      </c>
      <c r="E42" s="23">
        <v>0</v>
      </c>
      <c r="F42" s="23">
        <v>0</v>
      </c>
      <c r="G42" s="21">
        <v>0</v>
      </c>
      <c r="H42" s="23">
        <v>0</v>
      </c>
      <c r="I42" s="23">
        <v>0</v>
      </c>
      <c r="J42" s="23">
        <v>0</v>
      </c>
      <c r="K42" s="21">
        <v>0</v>
      </c>
      <c r="L42" s="21">
        <v>0</v>
      </c>
      <c r="M42" s="21">
        <v>0</v>
      </c>
      <c r="N42" s="26">
        <v>486694.19278739311</v>
      </c>
      <c r="O42" s="27"/>
    </row>
    <row r="43" spans="1:15" x14ac:dyDescent="0.3">
      <c r="A43" s="56" t="s">
        <v>475</v>
      </c>
      <c r="B43" s="65" t="s">
        <v>476</v>
      </c>
      <c r="C43" s="62">
        <v>0</v>
      </c>
      <c r="D43" s="23">
        <v>0</v>
      </c>
      <c r="E43" s="23">
        <v>0</v>
      </c>
      <c r="F43" s="23">
        <v>0</v>
      </c>
      <c r="G43" s="21">
        <v>0</v>
      </c>
      <c r="H43" s="23">
        <v>0</v>
      </c>
      <c r="I43" s="23">
        <v>0</v>
      </c>
      <c r="J43" s="23">
        <v>0</v>
      </c>
      <c r="K43" s="21">
        <v>0</v>
      </c>
      <c r="L43" s="21">
        <v>0</v>
      </c>
      <c r="M43" s="21">
        <v>0</v>
      </c>
      <c r="N43" s="26">
        <v>120196.82062080072</v>
      </c>
      <c r="O43" s="27"/>
    </row>
    <row r="44" spans="1:15" x14ac:dyDescent="0.3">
      <c r="A44" s="56" t="s">
        <v>477</v>
      </c>
      <c r="B44" s="65" t="s">
        <v>478</v>
      </c>
      <c r="C44" s="62">
        <v>0</v>
      </c>
      <c r="D44" s="23">
        <v>0</v>
      </c>
      <c r="E44" s="23">
        <v>0</v>
      </c>
      <c r="F44" s="23">
        <v>0</v>
      </c>
      <c r="G44" s="21">
        <v>0</v>
      </c>
      <c r="H44" s="23">
        <v>0</v>
      </c>
      <c r="I44" s="23">
        <v>0</v>
      </c>
      <c r="J44" s="23">
        <v>0</v>
      </c>
      <c r="K44" s="21">
        <v>0</v>
      </c>
      <c r="L44" s="21">
        <v>0</v>
      </c>
      <c r="M44" s="21">
        <v>0</v>
      </c>
      <c r="N44" s="26">
        <v>39733.436330658384</v>
      </c>
      <c r="O44" s="27"/>
    </row>
    <row r="45" spans="1:15" x14ac:dyDescent="0.3">
      <c r="A45" s="56" t="s">
        <v>479</v>
      </c>
      <c r="B45" s="65" t="s">
        <v>480</v>
      </c>
      <c r="C45" s="62">
        <v>0</v>
      </c>
      <c r="D45" s="23">
        <v>0</v>
      </c>
      <c r="E45" s="23">
        <v>0</v>
      </c>
      <c r="F45" s="23">
        <v>0</v>
      </c>
      <c r="G45" s="21">
        <v>0</v>
      </c>
      <c r="H45" s="23">
        <v>0</v>
      </c>
      <c r="I45" s="23">
        <v>0</v>
      </c>
      <c r="J45" s="23">
        <v>0</v>
      </c>
      <c r="K45" s="21">
        <v>0</v>
      </c>
      <c r="L45" s="21">
        <v>0</v>
      </c>
      <c r="M45" s="21">
        <v>0</v>
      </c>
      <c r="N45" s="26">
        <v>165708.01730686898</v>
      </c>
      <c r="O45" s="27"/>
    </row>
    <row r="46" spans="1:15" x14ac:dyDescent="0.3">
      <c r="A46" s="56" t="s">
        <v>481</v>
      </c>
      <c r="B46" s="65" t="s">
        <v>482</v>
      </c>
      <c r="C46" s="62">
        <v>0</v>
      </c>
      <c r="D46" s="23">
        <v>0</v>
      </c>
      <c r="E46" s="23">
        <v>0</v>
      </c>
      <c r="F46" s="23">
        <v>0</v>
      </c>
      <c r="G46" s="21">
        <v>0</v>
      </c>
      <c r="H46" s="23">
        <v>0</v>
      </c>
      <c r="I46" s="23">
        <v>0</v>
      </c>
      <c r="J46" s="23">
        <v>0</v>
      </c>
      <c r="K46" s="21">
        <v>0</v>
      </c>
      <c r="L46" s="21">
        <v>0</v>
      </c>
      <c r="M46" s="21">
        <v>0</v>
      </c>
      <c r="N46" s="26">
        <v>27186.658246421779</v>
      </c>
      <c r="O46" s="27"/>
    </row>
    <row r="47" spans="1:15" x14ac:dyDescent="0.3">
      <c r="A47" s="56" t="s">
        <v>483</v>
      </c>
      <c r="B47" s="65" t="s">
        <v>484</v>
      </c>
      <c r="C47" s="62">
        <v>0</v>
      </c>
      <c r="D47" s="23">
        <v>0</v>
      </c>
      <c r="E47" s="23">
        <v>0</v>
      </c>
      <c r="F47" s="23">
        <v>0</v>
      </c>
      <c r="G47" s="21">
        <v>0</v>
      </c>
      <c r="H47" s="23">
        <v>0</v>
      </c>
      <c r="I47" s="23">
        <v>0</v>
      </c>
      <c r="J47" s="23">
        <v>0</v>
      </c>
      <c r="K47" s="21">
        <v>0</v>
      </c>
      <c r="L47" s="21">
        <v>0</v>
      </c>
      <c r="M47" s="21">
        <v>0</v>
      </c>
      <c r="N47" s="26">
        <v>78.718639093744855</v>
      </c>
      <c r="O47" s="27"/>
    </row>
    <row r="48" spans="1:15" x14ac:dyDescent="0.3">
      <c r="A48" s="54"/>
      <c r="B48" s="71"/>
      <c r="C48" s="62"/>
      <c r="D48" s="23"/>
      <c r="E48" s="23"/>
      <c r="F48" s="23"/>
      <c r="G48" s="21"/>
      <c r="H48" s="23"/>
      <c r="I48" s="23"/>
      <c r="J48" s="23"/>
      <c r="K48" s="21"/>
      <c r="L48" s="21"/>
      <c r="M48" s="21"/>
      <c r="N48" s="26"/>
      <c r="O48" s="27"/>
    </row>
    <row r="49" spans="1:15" x14ac:dyDescent="0.3">
      <c r="A49" s="54" t="s">
        <v>485</v>
      </c>
      <c r="B49" s="69" t="s">
        <v>486</v>
      </c>
      <c r="C49" s="62">
        <v>47900.257091757623</v>
      </c>
      <c r="D49" s="23">
        <v>0</v>
      </c>
      <c r="E49" s="23">
        <v>38168.151513359757</v>
      </c>
      <c r="F49" s="23">
        <v>9732.1055783978627</v>
      </c>
      <c r="G49" s="21">
        <v>0</v>
      </c>
      <c r="H49" s="23">
        <v>0</v>
      </c>
      <c r="I49" s="23">
        <v>0</v>
      </c>
      <c r="J49" s="23">
        <v>0</v>
      </c>
      <c r="K49" s="21">
        <v>544.75513190000004</v>
      </c>
      <c r="L49" s="21">
        <v>40199.126354854008</v>
      </c>
      <c r="M49" s="21">
        <v>0</v>
      </c>
      <c r="N49" s="26">
        <f t="shared" si="1"/>
        <v>88644.138578511629</v>
      </c>
      <c r="O49" s="27"/>
    </row>
    <row r="50" spans="1:15" x14ac:dyDescent="0.3">
      <c r="A50" s="57" t="s">
        <v>487</v>
      </c>
      <c r="B50" s="72" t="s">
        <v>488</v>
      </c>
      <c r="C50" s="62">
        <v>38024.817370439057</v>
      </c>
      <c r="D50" s="23">
        <v>0</v>
      </c>
      <c r="E50" s="23">
        <v>34714.125064686115</v>
      </c>
      <c r="F50" s="23">
        <v>3310.692305752943</v>
      </c>
      <c r="G50" s="21">
        <v>0</v>
      </c>
      <c r="H50" s="23">
        <v>0</v>
      </c>
      <c r="I50" s="23">
        <v>0</v>
      </c>
      <c r="J50" s="23">
        <v>0</v>
      </c>
      <c r="K50" s="21">
        <v>544.75513190000004</v>
      </c>
      <c r="L50" s="21">
        <v>29648.529153523446</v>
      </c>
      <c r="M50" s="21">
        <v>0</v>
      </c>
      <c r="N50" s="26">
        <f t="shared" si="1"/>
        <v>68218.101655862498</v>
      </c>
      <c r="O50" s="27"/>
    </row>
    <row r="51" spans="1:15" x14ac:dyDescent="0.3">
      <c r="A51" s="56" t="s">
        <v>489</v>
      </c>
      <c r="B51" s="65" t="s">
        <v>490</v>
      </c>
      <c r="C51" s="62">
        <v>0</v>
      </c>
      <c r="D51" s="23">
        <v>0</v>
      </c>
      <c r="E51" s="23">
        <v>0</v>
      </c>
      <c r="F51" s="23">
        <v>0</v>
      </c>
      <c r="G51" s="21">
        <v>0</v>
      </c>
      <c r="H51" s="23">
        <v>0</v>
      </c>
      <c r="I51" s="23">
        <v>0</v>
      </c>
      <c r="J51" s="23">
        <v>0</v>
      </c>
      <c r="K51" s="21">
        <v>0</v>
      </c>
      <c r="L51" s="21">
        <v>0</v>
      </c>
      <c r="M51" s="21">
        <v>0</v>
      </c>
      <c r="N51" s="26">
        <v>47330.620202626284</v>
      </c>
      <c r="O51" s="27"/>
    </row>
    <row r="52" spans="1:15" x14ac:dyDescent="0.3">
      <c r="A52" s="56" t="s">
        <v>491</v>
      </c>
      <c r="B52" s="65" t="s">
        <v>492</v>
      </c>
      <c r="C52" s="62">
        <v>0</v>
      </c>
      <c r="D52" s="23">
        <v>0</v>
      </c>
      <c r="E52" s="23">
        <v>0</v>
      </c>
      <c r="F52" s="23">
        <v>0</v>
      </c>
      <c r="G52" s="21">
        <v>0</v>
      </c>
      <c r="H52" s="23">
        <v>0</v>
      </c>
      <c r="I52" s="23">
        <v>0</v>
      </c>
      <c r="J52" s="23">
        <v>0</v>
      </c>
      <c r="K52" s="21">
        <v>0</v>
      </c>
      <c r="L52" s="21">
        <v>0</v>
      </c>
      <c r="M52" s="21">
        <v>0</v>
      </c>
      <c r="N52" s="26">
        <v>1642.3436334584273</v>
      </c>
      <c r="O52" s="27"/>
    </row>
    <row r="53" spans="1:15" x14ac:dyDescent="0.3">
      <c r="A53" s="56" t="s">
        <v>493</v>
      </c>
      <c r="B53" s="65" t="s">
        <v>494</v>
      </c>
      <c r="C53" s="62">
        <v>0</v>
      </c>
      <c r="D53" s="23">
        <v>0</v>
      </c>
      <c r="E53" s="23">
        <v>0</v>
      </c>
      <c r="F53" s="23">
        <v>0</v>
      </c>
      <c r="G53" s="21">
        <v>0</v>
      </c>
      <c r="H53" s="23">
        <v>0</v>
      </c>
      <c r="I53" s="23">
        <v>0</v>
      </c>
      <c r="J53" s="23">
        <v>0</v>
      </c>
      <c r="K53" s="21">
        <v>0</v>
      </c>
      <c r="L53" s="21">
        <v>0</v>
      </c>
      <c r="M53" s="21">
        <v>0</v>
      </c>
      <c r="N53" s="26">
        <v>19245.137819777789</v>
      </c>
      <c r="O53" s="27"/>
    </row>
    <row r="54" spans="1:15" x14ac:dyDescent="0.3">
      <c r="A54" s="56" t="s">
        <v>495</v>
      </c>
      <c r="B54" s="65" t="s">
        <v>496</v>
      </c>
      <c r="C54" s="62">
        <v>0</v>
      </c>
      <c r="D54" s="23">
        <v>0</v>
      </c>
      <c r="E54" s="23">
        <v>0</v>
      </c>
      <c r="F54" s="23">
        <v>0</v>
      </c>
      <c r="G54" s="21">
        <v>0</v>
      </c>
      <c r="H54" s="23">
        <v>0</v>
      </c>
      <c r="I54" s="23">
        <v>0</v>
      </c>
      <c r="J54" s="23">
        <v>0</v>
      </c>
      <c r="K54" s="21">
        <v>0</v>
      </c>
      <c r="L54" s="21">
        <v>0</v>
      </c>
      <c r="M54" s="21">
        <v>0</v>
      </c>
      <c r="N54" s="26">
        <v>0</v>
      </c>
      <c r="O54" s="27"/>
    </row>
    <row r="55" spans="1:15" x14ac:dyDescent="0.3">
      <c r="A55" s="58"/>
      <c r="B55" s="73"/>
      <c r="C55" s="62"/>
      <c r="D55" s="23"/>
      <c r="E55" s="23"/>
      <c r="F55" s="23"/>
      <c r="G55" s="21"/>
      <c r="H55" s="23"/>
      <c r="I55" s="23"/>
      <c r="J55" s="23"/>
      <c r="K55" s="21"/>
      <c r="L55" s="21"/>
      <c r="M55" s="21"/>
      <c r="N55" s="26"/>
      <c r="O55" s="27"/>
    </row>
    <row r="56" spans="1:15" x14ac:dyDescent="0.3">
      <c r="A56" s="54" t="s">
        <v>497</v>
      </c>
      <c r="B56" s="74" t="s">
        <v>498</v>
      </c>
      <c r="C56" s="62">
        <v>9875.4397213185621</v>
      </c>
      <c r="D56" s="23">
        <v>0</v>
      </c>
      <c r="E56" s="23">
        <v>3454.0264486736423</v>
      </c>
      <c r="F56" s="23">
        <v>6421.4132726449207</v>
      </c>
      <c r="G56" s="21">
        <v>0</v>
      </c>
      <c r="H56" s="23">
        <v>0</v>
      </c>
      <c r="I56" s="23">
        <v>0</v>
      </c>
      <c r="J56" s="23">
        <v>0</v>
      </c>
      <c r="K56" s="21">
        <v>0</v>
      </c>
      <c r="L56" s="21">
        <v>10550.597201330562</v>
      </c>
      <c r="M56" s="21">
        <v>0</v>
      </c>
      <c r="N56" s="26">
        <f t="shared" si="1"/>
        <v>20426.036922649124</v>
      </c>
      <c r="O56" s="27"/>
    </row>
    <row r="57" spans="1:15" x14ac:dyDescent="0.3">
      <c r="A57" s="59" t="s">
        <v>499</v>
      </c>
      <c r="B57" s="75" t="s">
        <v>500</v>
      </c>
      <c r="C57" s="62">
        <v>0</v>
      </c>
      <c r="D57" s="23">
        <v>0</v>
      </c>
      <c r="E57" s="23">
        <v>0</v>
      </c>
      <c r="F57" s="23">
        <v>0</v>
      </c>
      <c r="G57" s="21">
        <v>0</v>
      </c>
      <c r="H57" s="23">
        <v>0</v>
      </c>
      <c r="I57" s="23">
        <v>0</v>
      </c>
      <c r="J57" s="23">
        <v>0</v>
      </c>
      <c r="K57" s="21">
        <v>0</v>
      </c>
      <c r="L57" s="21">
        <v>0</v>
      </c>
      <c r="M57" s="21">
        <v>0</v>
      </c>
      <c r="N57" s="26">
        <v>0</v>
      </c>
      <c r="O57" s="27"/>
    </row>
    <row r="58" spans="1:15" x14ac:dyDescent="0.3">
      <c r="A58" s="59" t="s">
        <v>501</v>
      </c>
      <c r="B58" s="75" t="s">
        <v>502</v>
      </c>
      <c r="C58" s="62">
        <v>0</v>
      </c>
      <c r="D58" s="23">
        <v>0</v>
      </c>
      <c r="E58" s="23">
        <v>0</v>
      </c>
      <c r="F58" s="23">
        <v>0</v>
      </c>
      <c r="G58" s="21">
        <v>0</v>
      </c>
      <c r="H58" s="23">
        <v>0</v>
      </c>
      <c r="I58" s="23">
        <v>0</v>
      </c>
      <c r="J58" s="23">
        <v>0</v>
      </c>
      <c r="K58" s="21">
        <v>0</v>
      </c>
      <c r="L58" s="21">
        <v>0</v>
      </c>
      <c r="M58" s="21">
        <v>0</v>
      </c>
      <c r="N58" s="26">
        <v>0</v>
      </c>
      <c r="O58" s="27"/>
    </row>
    <row r="59" spans="1:15" x14ac:dyDescent="0.3">
      <c r="A59" s="59" t="s">
        <v>503</v>
      </c>
      <c r="B59" s="75" t="s">
        <v>504</v>
      </c>
      <c r="C59" s="62">
        <v>0</v>
      </c>
      <c r="D59" s="23">
        <v>0</v>
      </c>
      <c r="E59" s="23">
        <v>0</v>
      </c>
      <c r="F59" s="23">
        <v>0</v>
      </c>
      <c r="G59" s="21">
        <v>0</v>
      </c>
      <c r="H59" s="23">
        <v>0</v>
      </c>
      <c r="I59" s="23">
        <v>0</v>
      </c>
      <c r="J59" s="23">
        <v>0</v>
      </c>
      <c r="K59" s="21">
        <v>0</v>
      </c>
      <c r="L59" s="21">
        <v>0</v>
      </c>
      <c r="M59" s="21">
        <v>0</v>
      </c>
      <c r="N59" s="26">
        <v>0</v>
      </c>
      <c r="O59" s="27"/>
    </row>
    <row r="60" spans="1:15" x14ac:dyDescent="0.3">
      <c r="A60" s="59" t="s">
        <v>505</v>
      </c>
      <c r="B60" s="75" t="s">
        <v>506</v>
      </c>
      <c r="C60" s="62">
        <v>0</v>
      </c>
      <c r="D60" s="23">
        <v>0</v>
      </c>
      <c r="E60" s="23">
        <v>0</v>
      </c>
      <c r="F60" s="23">
        <v>0</v>
      </c>
      <c r="G60" s="21">
        <v>0</v>
      </c>
      <c r="H60" s="23">
        <v>0</v>
      </c>
      <c r="I60" s="23">
        <v>0</v>
      </c>
      <c r="J60" s="23">
        <v>0</v>
      </c>
      <c r="K60" s="21">
        <v>0</v>
      </c>
      <c r="L60" s="21">
        <v>0</v>
      </c>
      <c r="M60" s="21">
        <v>0</v>
      </c>
      <c r="N60" s="26">
        <v>0</v>
      </c>
      <c r="O60" s="27"/>
    </row>
    <row r="61" spans="1:15" x14ac:dyDescent="0.3">
      <c r="A61" s="59" t="s">
        <v>507</v>
      </c>
      <c r="B61" s="75" t="s">
        <v>508</v>
      </c>
      <c r="C61" s="62">
        <v>0</v>
      </c>
      <c r="D61" s="23">
        <v>0</v>
      </c>
      <c r="E61" s="23">
        <v>0</v>
      </c>
      <c r="F61" s="23">
        <v>0</v>
      </c>
      <c r="G61" s="21">
        <v>0</v>
      </c>
      <c r="H61" s="23">
        <v>0</v>
      </c>
      <c r="I61" s="23">
        <v>0</v>
      </c>
      <c r="J61" s="23">
        <v>0</v>
      </c>
      <c r="K61" s="21">
        <v>0</v>
      </c>
      <c r="L61" s="21">
        <v>0</v>
      </c>
      <c r="M61" s="21">
        <v>0</v>
      </c>
      <c r="N61" s="26">
        <v>0</v>
      </c>
      <c r="O61" s="27"/>
    </row>
    <row r="62" spans="1:15" x14ac:dyDescent="0.3">
      <c r="A62" s="59" t="s">
        <v>509</v>
      </c>
      <c r="B62" s="75" t="s">
        <v>510</v>
      </c>
      <c r="C62" s="62">
        <v>0</v>
      </c>
      <c r="D62" s="23">
        <v>0</v>
      </c>
      <c r="E62" s="23">
        <v>0</v>
      </c>
      <c r="F62" s="23">
        <v>0</v>
      </c>
      <c r="G62" s="21">
        <v>0</v>
      </c>
      <c r="H62" s="23">
        <v>0</v>
      </c>
      <c r="I62" s="23">
        <v>0</v>
      </c>
      <c r="J62" s="23">
        <v>0</v>
      </c>
      <c r="K62" s="21">
        <v>0</v>
      </c>
      <c r="L62" s="21">
        <v>0</v>
      </c>
      <c r="M62" s="21">
        <v>0</v>
      </c>
      <c r="N62" s="26">
        <v>0</v>
      </c>
      <c r="O62" s="27"/>
    </row>
    <row r="63" spans="1:15" x14ac:dyDescent="0.3">
      <c r="A63" s="59" t="s">
        <v>511</v>
      </c>
      <c r="B63" s="75" t="s">
        <v>512</v>
      </c>
      <c r="C63" s="62">
        <v>0</v>
      </c>
      <c r="D63" s="23">
        <v>0</v>
      </c>
      <c r="E63" s="23">
        <v>0</v>
      </c>
      <c r="F63" s="23">
        <v>0</v>
      </c>
      <c r="G63" s="21">
        <v>0</v>
      </c>
      <c r="H63" s="23">
        <v>0</v>
      </c>
      <c r="I63" s="23">
        <v>0</v>
      </c>
      <c r="J63" s="23">
        <v>0</v>
      </c>
      <c r="K63" s="21">
        <v>0</v>
      </c>
      <c r="L63" s="21">
        <v>0</v>
      </c>
      <c r="M63" s="21">
        <v>0</v>
      </c>
      <c r="N63" s="26">
        <v>0</v>
      </c>
      <c r="O63" s="27"/>
    </row>
    <row r="64" spans="1:15" x14ac:dyDescent="0.3">
      <c r="A64" s="59" t="s">
        <v>513</v>
      </c>
      <c r="B64" s="75" t="s">
        <v>514</v>
      </c>
      <c r="C64" s="62">
        <v>0</v>
      </c>
      <c r="D64" s="23">
        <v>0</v>
      </c>
      <c r="E64" s="23">
        <v>0</v>
      </c>
      <c r="F64" s="23">
        <v>0</v>
      </c>
      <c r="G64" s="21">
        <v>0</v>
      </c>
      <c r="H64" s="23">
        <v>0</v>
      </c>
      <c r="I64" s="23">
        <v>0</v>
      </c>
      <c r="J64" s="23">
        <v>0</v>
      </c>
      <c r="K64" s="21">
        <v>0</v>
      </c>
      <c r="L64" s="21">
        <v>0</v>
      </c>
      <c r="M64" s="21">
        <v>0</v>
      </c>
      <c r="N64" s="26">
        <v>0</v>
      </c>
      <c r="O64" s="27"/>
    </row>
    <row r="65" spans="1:15" x14ac:dyDescent="0.3">
      <c r="A65" s="59" t="s">
        <v>515</v>
      </c>
      <c r="B65" s="75" t="s">
        <v>516</v>
      </c>
      <c r="C65" s="62">
        <v>0</v>
      </c>
      <c r="D65" s="23">
        <v>0</v>
      </c>
      <c r="E65" s="23">
        <v>0</v>
      </c>
      <c r="F65" s="23">
        <v>0</v>
      </c>
      <c r="G65" s="21">
        <v>0</v>
      </c>
      <c r="H65" s="23">
        <v>0</v>
      </c>
      <c r="I65" s="23">
        <v>0</v>
      </c>
      <c r="J65" s="23">
        <v>0</v>
      </c>
      <c r="K65" s="21">
        <v>0</v>
      </c>
      <c r="L65" s="21">
        <v>0</v>
      </c>
      <c r="M65" s="21">
        <v>0</v>
      </c>
      <c r="N65" s="26">
        <v>0</v>
      </c>
      <c r="O65" s="27"/>
    </row>
    <row r="66" spans="1:15" x14ac:dyDescent="0.3">
      <c r="A66" s="59" t="s">
        <v>517</v>
      </c>
      <c r="B66" s="75" t="s">
        <v>518</v>
      </c>
      <c r="C66" s="62">
        <v>0</v>
      </c>
      <c r="D66" s="23">
        <v>0</v>
      </c>
      <c r="E66" s="23">
        <v>0</v>
      </c>
      <c r="F66" s="23">
        <v>0</v>
      </c>
      <c r="G66" s="21">
        <v>0</v>
      </c>
      <c r="H66" s="23">
        <v>0</v>
      </c>
      <c r="I66" s="23">
        <v>0</v>
      </c>
      <c r="J66" s="23">
        <v>0</v>
      </c>
      <c r="K66" s="21">
        <v>0</v>
      </c>
      <c r="L66" s="21">
        <v>0</v>
      </c>
      <c r="M66" s="21">
        <v>0</v>
      </c>
      <c r="N66" s="26">
        <v>0</v>
      </c>
      <c r="O66" s="27"/>
    </row>
    <row r="67" spans="1:15" x14ac:dyDescent="0.3">
      <c r="A67" s="59" t="s">
        <v>519</v>
      </c>
      <c r="B67" s="75" t="s">
        <v>520</v>
      </c>
      <c r="C67" s="62">
        <v>0</v>
      </c>
      <c r="D67" s="23">
        <v>0</v>
      </c>
      <c r="E67" s="23">
        <v>0</v>
      </c>
      <c r="F67" s="23">
        <v>0</v>
      </c>
      <c r="G67" s="21">
        <v>0</v>
      </c>
      <c r="H67" s="23">
        <v>0</v>
      </c>
      <c r="I67" s="23">
        <v>0</v>
      </c>
      <c r="J67" s="23">
        <v>0</v>
      </c>
      <c r="K67" s="21">
        <v>0</v>
      </c>
      <c r="L67" s="21">
        <v>0</v>
      </c>
      <c r="M67" s="21">
        <v>0</v>
      </c>
      <c r="N67" s="26">
        <v>0</v>
      </c>
      <c r="O67" s="27"/>
    </row>
    <row r="68" spans="1:15" x14ac:dyDescent="0.3">
      <c r="A68" s="59" t="s">
        <v>521</v>
      </c>
      <c r="B68" s="75" t="s">
        <v>522</v>
      </c>
      <c r="C68" s="62">
        <v>0</v>
      </c>
      <c r="D68" s="23">
        <v>0</v>
      </c>
      <c r="E68" s="23">
        <v>0</v>
      </c>
      <c r="F68" s="23">
        <v>0</v>
      </c>
      <c r="G68" s="21">
        <v>0</v>
      </c>
      <c r="H68" s="23">
        <v>0</v>
      </c>
      <c r="I68" s="23">
        <v>0</v>
      </c>
      <c r="J68" s="23">
        <v>0</v>
      </c>
      <c r="K68" s="21">
        <v>0</v>
      </c>
      <c r="L68" s="21">
        <v>0</v>
      </c>
      <c r="M68" s="21">
        <v>0</v>
      </c>
      <c r="N68" s="26">
        <v>0</v>
      </c>
      <c r="O68" s="27"/>
    </row>
    <row r="69" spans="1:15" x14ac:dyDescent="0.3">
      <c r="A69" s="59" t="s">
        <v>523</v>
      </c>
      <c r="B69" s="75" t="s">
        <v>524</v>
      </c>
      <c r="C69" s="62">
        <v>0</v>
      </c>
      <c r="D69" s="23">
        <v>0</v>
      </c>
      <c r="E69" s="23">
        <v>0</v>
      </c>
      <c r="F69" s="23">
        <v>0</v>
      </c>
      <c r="G69" s="21">
        <v>0</v>
      </c>
      <c r="H69" s="23">
        <v>0</v>
      </c>
      <c r="I69" s="23">
        <v>0</v>
      </c>
      <c r="J69" s="23">
        <v>0</v>
      </c>
      <c r="K69" s="21">
        <v>0</v>
      </c>
      <c r="L69" s="21">
        <v>0</v>
      </c>
      <c r="M69" s="21">
        <v>0</v>
      </c>
      <c r="N69" s="26">
        <v>14170.440172447306</v>
      </c>
      <c r="O69" s="27"/>
    </row>
    <row r="70" spans="1:15" x14ac:dyDescent="0.3">
      <c r="A70" s="59" t="s">
        <v>525</v>
      </c>
      <c r="B70" s="75" t="s">
        <v>526</v>
      </c>
      <c r="C70" s="62">
        <v>0</v>
      </c>
      <c r="D70" s="23">
        <v>0</v>
      </c>
      <c r="E70" s="23">
        <v>0</v>
      </c>
      <c r="F70" s="23">
        <v>0</v>
      </c>
      <c r="G70" s="21">
        <v>0</v>
      </c>
      <c r="H70" s="23">
        <v>0</v>
      </c>
      <c r="I70" s="23">
        <v>0</v>
      </c>
      <c r="J70" s="23">
        <v>0</v>
      </c>
      <c r="K70" s="21">
        <v>0</v>
      </c>
      <c r="L70" s="21">
        <v>0</v>
      </c>
      <c r="M70" s="21">
        <v>0</v>
      </c>
      <c r="N70" s="26">
        <v>0</v>
      </c>
      <c r="O70" s="27"/>
    </row>
    <row r="71" spans="1:15" x14ac:dyDescent="0.3">
      <c r="A71" s="59" t="s">
        <v>527</v>
      </c>
      <c r="B71" s="75" t="s">
        <v>528</v>
      </c>
      <c r="C71" s="62">
        <v>0</v>
      </c>
      <c r="D71" s="23">
        <v>0</v>
      </c>
      <c r="E71" s="23">
        <v>0</v>
      </c>
      <c r="F71" s="23">
        <v>0</v>
      </c>
      <c r="G71" s="21">
        <v>0</v>
      </c>
      <c r="H71" s="23">
        <v>0</v>
      </c>
      <c r="I71" s="23">
        <v>0</v>
      </c>
      <c r="J71" s="23">
        <v>0</v>
      </c>
      <c r="K71" s="21">
        <v>0</v>
      </c>
      <c r="L71" s="21">
        <v>0</v>
      </c>
      <c r="M71" s="21">
        <v>0</v>
      </c>
      <c r="N71" s="26">
        <v>0</v>
      </c>
      <c r="O71" s="27"/>
    </row>
    <row r="72" spans="1:15" x14ac:dyDescent="0.3">
      <c r="A72" s="59" t="s">
        <v>529</v>
      </c>
      <c r="B72" s="75" t="s">
        <v>530</v>
      </c>
      <c r="C72" s="62">
        <v>0</v>
      </c>
      <c r="D72" s="23">
        <v>0</v>
      </c>
      <c r="E72" s="23">
        <v>0</v>
      </c>
      <c r="F72" s="23">
        <v>0</v>
      </c>
      <c r="G72" s="21">
        <v>0</v>
      </c>
      <c r="H72" s="23">
        <v>0</v>
      </c>
      <c r="I72" s="23">
        <v>0</v>
      </c>
      <c r="J72" s="23">
        <v>0</v>
      </c>
      <c r="K72" s="21">
        <v>0</v>
      </c>
      <c r="L72" s="21">
        <v>0</v>
      </c>
      <c r="M72" s="21">
        <v>0</v>
      </c>
      <c r="N72" s="26">
        <v>0</v>
      </c>
      <c r="O72" s="27"/>
    </row>
    <row r="73" spans="1:15" x14ac:dyDescent="0.3">
      <c r="A73" s="59" t="s">
        <v>531</v>
      </c>
      <c r="B73" s="75" t="s">
        <v>532</v>
      </c>
      <c r="C73" s="62">
        <v>0</v>
      </c>
      <c r="D73" s="23">
        <v>0</v>
      </c>
      <c r="E73" s="23">
        <v>0</v>
      </c>
      <c r="F73" s="23">
        <v>0</v>
      </c>
      <c r="G73" s="21">
        <v>0</v>
      </c>
      <c r="H73" s="23">
        <v>0</v>
      </c>
      <c r="I73" s="23">
        <v>0</v>
      </c>
      <c r="J73" s="23">
        <v>0</v>
      </c>
      <c r="K73" s="21">
        <v>0</v>
      </c>
      <c r="L73" s="21">
        <v>0</v>
      </c>
      <c r="M73" s="21">
        <v>0</v>
      </c>
      <c r="N73" s="26">
        <v>0</v>
      </c>
      <c r="O73" s="27"/>
    </row>
    <row r="74" spans="1:15" x14ac:dyDescent="0.3">
      <c r="A74" s="59" t="s">
        <v>533</v>
      </c>
      <c r="B74" s="75" t="s">
        <v>534</v>
      </c>
      <c r="C74" s="62">
        <v>0</v>
      </c>
      <c r="D74" s="23">
        <v>0</v>
      </c>
      <c r="E74" s="23">
        <v>0</v>
      </c>
      <c r="F74" s="23">
        <v>0</v>
      </c>
      <c r="G74" s="21">
        <v>0</v>
      </c>
      <c r="H74" s="23">
        <v>0</v>
      </c>
      <c r="I74" s="23">
        <v>0</v>
      </c>
      <c r="J74" s="23">
        <v>0</v>
      </c>
      <c r="K74" s="21">
        <v>0</v>
      </c>
      <c r="L74" s="21">
        <v>0</v>
      </c>
      <c r="M74" s="21">
        <v>0</v>
      </c>
      <c r="N74" s="26">
        <v>0</v>
      </c>
      <c r="O74" s="27"/>
    </row>
    <row r="75" spans="1:15" x14ac:dyDescent="0.3">
      <c r="A75" s="59" t="s">
        <v>535</v>
      </c>
      <c r="B75" s="75" t="s">
        <v>536</v>
      </c>
      <c r="C75" s="62">
        <v>0</v>
      </c>
      <c r="D75" s="23">
        <v>0</v>
      </c>
      <c r="E75" s="23">
        <v>0</v>
      </c>
      <c r="F75" s="23">
        <v>0</v>
      </c>
      <c r="G75" s="21">
        <v>0</v>
      </c>
      <c r="H75" s="23">
        <v>0</v>
      </c>
      <c r="I75" s="23">
        <v>0</v>
      </c>
      <c r="J75" s="23">
        <v>0</v>
      </c>
      <c r="K75" s="21">
        <v>0</v>
      </c>
      <c r="L75" s="21">
        <v>0</v>
      </c>
      <c r="M75" s="21">
        <v>0</v>
      </c>
      <c r="N75" s="26">
        <v>0</v>
      </c>
      <c r="O75" s="27"/>
    </row>
    <row r="76" spans="1:15" x14ac:dyDescent="0.3">
      <c r="A76" s="59" t="s">
        <v>537</v>
      </c>
      <c r="B76" s="75" t="s">
        <v>538</v>
      </c>
      <c r="C76" s="62">
        <v>0</v>
      </c>
      <c r="D76" s="23">
        <v>0</v>
      </c>
      <c r="E76" s="23">
        <v>0</v>
      </c>
      <c r="F76" s="23">
        <v>0</v>
      </c>
      <c r="G76" s="21">
        <v>0</v>
      </c>
      <c r="H76" s="23">
        <v>0</v>
      </c>
      <c r="I76" s="23">
        <v>0</v>
      </c>
      <c r="J76" s="23">
        <v>0</v>
      </c>
      <c r="K76" s="21">
        <v>0</v>
      </c>
      <c r="L76" s="21">
        <v>0</v>
      </c>
      <c r="M76" s="21">
        <v>0</v>
      </c>
      <c r="N76" s="26">
        <v>6255.5967502018166</v>
      </c>
      <c r="O76" s="27"/>
    </row>
    <row r="77" spans="1:15" x14ac:dyDescent="0.3">
      <c r="A77" s="59" t="s">
        <v>539</v>
      </c>
      <c r="B77" s="75" t="s">
        <v>540</v>
      </c>
      <c r="C77" s="62">
        <v>0</v>
      </c>
      <c r="D77" s="23">
        <v>0</v>
      </c>
      <c r="E77" s="23">
        <v>0</v>
      </c>
      <c r="F77" s="23">
        <v>0</v>
      </c>
      <c r="G77" s="21">
        <v>0</v>
      </c>
      <c r="H77" s="23">
        <v>0</v>
      </c>
      <c r="I77" s="23">
        <v>0</v>
      </c>
      <c r="J77" s="23">
        <v>0</v>
      </c>
      <c r="K77" s="21">
        <v>0</v>
      </c>
      <c r="L77" s="21">
        <v>0</v>
      </c>
      <c r="M77" s="21">
        <v>0</v>
      </c>
      <c r="N77" s="26">
        <v>0</v>
      </c>
      <c r="O77" s="27"/>
    </row>
    <row r="78" spans="1:15" x14ac:dyDescent="0.3">
      <c r="A78" s="59" t="s">
        <v>541</v>
      </c>
      <c r="B78" s="75" t="s">
        <v>542</v>
      </c>
      <c r="C78" s="62">
        <v>0</v>
      </c>
      <c r="D78" s="23">
        <v>0</v>
      </c>
      <c r="E78" s="23">
        <v>0</v>
      </c>
      <c r="F78" s="23">
        <v>0</v>
      </c>
      <c r="G78" s="21">
        <v>0</v>
      </c>
      <c r="H78" s="23">
        <v>0</v>
      </c>
      <c r="I78" s="23">
        <v>0</v>
      </c>
      <c r="J78" s="23">
        <v>0</v>
      </c>
      <c r="K78" s="21">
        <v>0</v>
      </c>
      <c r="L78" s="21">
        <v>0</v>
      </c>
      <c r="M78" s="21">
        <v>0</v>
      </c>
      <c r="N78" s="26">
        <v>0</v>
      </c>
      <c r="O78" s="27"/>
    </row>
    <row r="79" spans="1:15" x14ac:dyDescent="0.3">
      <c r="A79" s="59" t="s">
        <v>543</v>
      </c>
      <c r="B79" s="75" t="s">
        <v>544</v>
      </c>
      <c r="C79" s="62">
        <v>0</v>
      </c>
      <c r="D79" s="23">
        <v>0</v>
      </c>
      <c r="E79" s="23">
        <v>0</v>
      </c>
      <c r="F79" s="23">
        <v>0</v>
      </c>
      <c r="G79" s="21">
        <v>0</v>
      </c>
      <c r="H79" s="23">
        <v>0</v>
      </c>
      <c r="I79" s="23">
        <v>0</v>
      </c>
      <c r="J79" s="23">
        <v>0</v>
      </c>
      <c r="K79" s="21">
        <v>0</v>
      </c>
      <c r="L79" s="21">
        <v>0</v>
      </c>
      <c r="M79" s="21">
        <v>0</v>
      </c>
      <c r="N79" s="26">
        <v>0</v>
      </c>
      <c r="O79" s="27"/>
    </row>
    <row r="80" spans="1:15" x14ac:dyDescent="0.3">
      <c r="A80" s="59" t="s">
        <v>545</v>
      </c>
      <c r="B80" s="75" t="s">
        <v>546</v>
      </c>
      <c r="C80" s="62">
        <v>0</v>
      </c>
      <c r="D80" s="23">
        <v>0</v>
      </c>
      <c r="E80" s="23">
        <v>0</v>
      </c>
      <c r="F80" s="23">
        <v>0</v>
      </c>
      <c r="G80" s="21">
        <v>0</v>
      </c>
      <c r="H80" s="23">
        <v>0</v>
      </c>
      <c r="I80" s="23">
        <v>0</v>
      </c>
      <c r="J80" s="23">
        <v>0</v>
      </c>
      <c r="K80" s="21">
        <v>0</v>
      </c>
      <c r="L80" s="21">
        <v>0</v>
      </c>
      <c r="M80" s="21">
        <v>0</v>
      </c>
      <c r="N80" s="26">
        <v>0</v>
      </c>
      <c r="O80" s="27"/>
    </row>
    <row r="81" spans="1:15" x14ac:dyDescent="0.3">
      <c r="A81" s="59" t="s">
        <v>547</v>
      </c>
      <c r="B81" s="75" t="s">
        <v>548</v>
      </c>
      <c r="C81" s="62">
        <v>0</v>
      </c>
      <c r="D81" s="23">
        <v>0</v>
      </c>
      <c r="E81" s="23">
        <v>0</v>
      </c>
      <c r="F81" s="23">
        <v>0</v>
      </c>
      <c r="G81" s="21">
        <v>0</v>
      </c>
      <c r="H81" s="23">
        <v>0</v>
      </c>
      <c r="I81" s="23">
        <v>0</v>
      </c>
      <c r="J81" s="23">
        <v>0</v>
      </c>
      <c r="K81" s="21">
        <v>0</v>
      </c>
      <c r="L81" s="21">
        <v>0</v>
      </c>
      <c r="M81" s="21">
        <v>0</v>
      </c>
      <c r="N81" s="26">
        <v>0</v>
      </c>
      <c r="O81" s="27"/>
    </row>
    <row r="82" spans="1:15" x14ac:dyDescent="0.3">
      <c r="A82" s="59" t="s">
        <v>549</v>
      </c>
      <c r="B82" s="75" t="s">
        <v>550</v>
      </c>
      <c r="C82" s="62">
        <v>0</v>
      </c>
      <c r="D82" s="23">
        <v>0</v>
      </c>
      <c r="E82" s="23">
        <v>0</v>
      </c>
      <c r="F82" s="23">
        <v>0</v>
      </c>
      <c r="G82" s="21">
        <v>0</v>
      </c>
      <c r="H82" s="23">
        <v>0</v>
      </c>
      <c r="I82" s="23">
        <v>0</v>
      </c>
      <c r="J82" s="23">
        <v>0</v>
      </c>
      <c r="K82" s="21">
        <v>0</v>
      </c>
      <c r="L82" s="21">
        <v>0</v>
      </c>
      <c r="M82" s="21">
        <v>0</v>
      </c>
      <c r="N82" s="26">
        <v>0</v>
      </c>
      <c r="O82" s="27"/>
    </row>
    <row r="83" spans="1:15" x14ac:dyDescent="0.3">
      <c r="A83" s="59" t="s">
        <v>551</v>
      </c>
      <c r="B83" s="75" t="s">
        <v>552</v>
      </c>
      <c r="C83" s="62">
        <v>0</v>
      </c>
      <c r="D83" s="23">
        <v>0</v>
      </c>
      <c r="E83" s="23">
        <v>0</v>
      </c>
      <c r="F83" s="23">
        <v>0</v>
      </c>
      <c r="G83" s="21">
        <v>0</v>
      </c>
      <c r="H83" s="23">
        <v>0</v>
      </c>
      <c r="I83" s="23">
        <v>0</v>
      </c>
      <c r="J83" s="23">
        <v>0</v>
      </c>
      <c r="K83" s="21">
        <v>0</v>
      </c>
      <c r="L83" s="21">
        <v>0</v>
      </c>
      <c r="M83" s="21">
        <v>0</v>
      </c>
      <c r="N83" s="26">
        <v>0</v>
      </c>
      <c r="O83" s="27"/>
    </row>
    <row r="84" spans="1:15" x14ac:dyDescent="0.3">
      <c r="A84" s="54"/>
      <c r="B84" s="76"/>
      <c r="C84" s="62"/>
      <c r="D84" s="23"/>
      <c r="E84" s="23"/>
      <c r="F84" s="23"/>
      <c r="G84" s="21"/>
      <c r="H84" s="23"/>
      <c r="I84" s="23"/>
      <c r="J84" s="23"/>
      <c r="K84" s="21"/>
      <c r="L84" s="21"/>
      <c r="M84" s="21"/>
      <c r="N84" s="26"/>
      <c r="O84" s="27"/>
    </row>
    <row r="85" spans="1:15" x14ac:dyDescent="0.3">
      <c r="A85" s="50" t="s">
        <v>553</v>
      </c>
      <c r="B85" s="69" t="s">
        <v>554</v>
      </c>
      <c r="C85" s="62">
        <v>46103.343254682717</v>
      </c>
      <c r="D85" s="23">
        <v>0</v>
      </c>
      <c r="E85" s="23">
        <v>36913.803900226172</v>
      </c>
      <c r="F85" s="23">
        <v>9189.539354456545</v>
      </c>
      <c r="G85" s="21">
        <v>0</v>
      </c>
      <c r="H85" s="23">
        <v>0</v>
      </c>
      <c r="I85" s="23">
        <v>0</v>
      </c>
      <c r="J85" s="23">
        <v>0</v>
      </c>
      <c r="K85" s="21">
        <v>0</v>
      </c>
      <c r="L85" s="21">
        <v>0</v>
      </c>
      <c r="M85" s="21">
        <v>0</v>
      </c>
      <c r="N85" s="26">
        <f t="shared" ref="N85:N93" si="2">+C85+G85+K85+L85+M85</f>
        <v>46103.343254682717</v>
      </c>
      <c r="O85" s="27"/>
    </row>
    <row r="86" spans="1:15" x14ac:dyDescent="0.3">
      <c r="A86" s="59" t="s">
        <v>555</v>
      </c>
      <c r="B86" s="75"/>
      <c r="C86" s="62">
        <v>0</v>
      </c>
      <c r="D86" s="23">
        <v>0</v>
      </c>
      <c r="E86" s="23">
        <v>0</v>
      </c>
      <c r="F86" s="23">
        <v>0</v>
      </c>
      <c r="G86" s="21">
        <v>0</v>
      </c>
      <c r="H86" s="23">
        <v>0</v>
      </c>
      <c r="I86" s="23">
        <v>0</v>
      </c>
      <c r="J86" s="23">
        <v>0</v>
      </c>
      <c r="K86" s="21">
        <v>0</v>
      </c>
      <c r="L86" s="21">
        <v>0</v>
      </c>
      <c r="M86" s="21">
        <v>0</v>
      </c>
      <c r="N86" s="26">
        <v>46103.343254682717</v>
      </c>
      <c r="O86" s="27"/>
    </row>
    <row r="87" spans="1:15" x14ac:dyDescent="0.3">
      <c r="A87" s="60"/>
      <c r="B87" s="71"/>
      <c r="C87" s="62"/>
      <c r="D87" s="23"/>
      <c r="E87" s="23"/>
      <c r="F87" s="23"/>
      <c r="G87" s="21"/>
      <c r="H87" s="23"/>
      <c r="I87" s="23"/>
      <c r="J87" s="23"/>
      <c r="K87" s="21"/>
      <c r="L87" s="21"/>
      <c r="M87" s="21"/>
      <c r="N87" s="26"/>
      <c r="O87" s="27"/>
    </row>
    <row r="88" spans="1:15" x14ac:dyDescent="0.3">
      <c r="A88" s="54" t="s">
        <v>556</v>
      </c>
      <c r="B88" s="74" t="s">
        <v>557</v>
      </c>
      <c r="C88" s="62">
        <v>301070.91595168057</v>
      </c>
      <c r="D88" s="23">
        <v>14427.44310009935</v>
      </c>
      <c r="E88" s="23">
        <v>13249.616297330966</v>
      </c>
      <c r="F88" s="23">
        <v>273393.85655425023</v>
      </c>
      <c r="G88" s="21">
        <v>66511.556295484523</v>
      </c>
      <c r="H88" s="23">
        <v>30478.21101805738</v>
      </c>
      <c r="I88" s="23">
        <v>11621.775211167793</v>
      </c>
      <c r="J88" s="23">
        <v>24411.570066259337</v>
      </c>
      <c r="K88" s="21">
        <v>78483.424384950908</v>
      </c>
      <c r="L88" s="21">
        <v>17769.623387367719</v>
      </c>
      <c r="M88" s="21">
        <v>276.71443692000003</v>
      </c>
      <c r="N88" s="26">
        <f t="shared" si="2"/>
        <v>464112.2344564037</v>
      </c>
      <c r="O88" s="27"/>
    </row>
    <row r="89" spans="1:15" x14ac:dyDescent="0.3">
      <c r="A89" s="52" t="s">
        <v>558</v>
      </c>
      <c r="B89" s="66" t="s">
        <v>559</v>
      </c>
      <c r="C89" s="62">
        <v>129485.65367942498</v>
      </c>
      <c r="D89" s="23">
        <v>73.797000000000025</v>
      </c>
      <c r="E89" s="23">
        <v>1581.6008006220641</v>
      </c>
      <c r="F89" s="23">
        <v>127830.25587880291</v>
      </c>
      <c r="G89" s="21">
        <v>4854.2241704500002</v>
      </c>
      <c r="H89" s="23">
        <v>1742.37504345</v>
      </c>
      <c r="I89" s="23">
        <v>1152.8348780000001</v>
      </c>
      <c r="J89" s="23">
        <v>1959.0142489999996</v>
      </c>
      <c r="K89" s="21">
        <v>46449.285454875011</v>
      </c>
      <c r="L89" s="21">
        <v>0</v>
      </c>
      <c r="M89" s="21">
        <v>0.54287006000000004</v>
      </c>
      <c r="N89" s="26">
        <f t="shared" si="2"/>
        <v>180789.70617480998</v>
      </c>
      <c r="O89" s="27"/>
    </row>
    <row r="90" spans="1:15" x14ac:dyDescent="0.3">
      <c r="A90" s="53" t="s">
        <v>560</v>
      </c>
      <c r="B90" s="67" t="s">
        <v>561</v>
      </c>
      <c r="C90" s="62">
        <v>0</v>
      </c>
      <c r="D90" s="23">
        <v>0</v>
      </c>
      <c r="E90" s="23">
        <v>0</v>
      </c>
      <c r="F90" s="23">
        <v>0</v>
      </c>
      <c r="G90" s="21">
        <v>0</v>
      </c>
      <c r="H90" s="23">
        <v>0</v>
      </c>
      <c r="I90" s="23">
        <v>0</v>
      </c>
      <c r="J90" s="23">
        <v>0</v>
      </c>
      <c r="K90" s="21">
        <v>0</v>
      </c>
      <c r="L90" s="21">
        <v>0</v>
      </c>
      <c r="M90" s="21">
        <v>0</v>
      </c>
      <c r="N90" s="26">
        <v>180789.70617480998</v>
      </c>
      <c r="O90" s="27"/>
    </row>
    <row r="91" spans="1:15" x14ac:dyDescent="0.3">
      <c r="A91" s="52" t="s">
        <v>562</v>
      </c>
      <c r="B91" s="66" t="s">
        <v>563</v>
      </c>
      <c r="C91" s="62">
        <v>178246.55880332078</v>
      </c>
      <c r="D91" s="23">
        <v>14349.08079405719</v>
      </c>
      <c r="E91" s="23">
        <v>9965.8750132335026</v>
      </c>
      <c r="F91" s="23">
        <v>153931.60299603009</v>
      </c>
      <c r="G91" s="21">
        <v>61336.312287424516</v>
      </c>
      <c r="H91" s="23">
        <v>28392.806766377384</v>
      </c>
      <c r="I91" s="23">
        <v>10490.949703787794</v>
      </c>
      <c r="J91" s="23">
        <v>22452.555817259337</v>
      </c>
      <c r="K91" s="21">
        <v>30875.978227652307</v>
      </c>
      <c r="L91" s="21">
        <v>5957.4063403661403</v>
      </c>
      <c r="M91" s="21">
        <v>255.82596791</v>
      </c>
      <c r="N91" s="26">
        <f t="shared" si="2"/>
        <v>276672.08162667369</v>
      </c>
      <c r="O91" s="27"/>
    </row>
    <row r="92" spans="1:15" x14ac:dyDescent="0.3">
      <c r="A92" s="53" t="s">
        <v>564</v>
      </c>
      <c r="B92" s="67" t="s">
        <v>565</v>
      </c>
      <c r="C92" s="62">
        <v>0</v>
      </c>
      <c r="D92" s="23">
        <v>0</v>
      </c>
      <c r="E92" s="23">
        <v>0</v>
      </c>
      <c r="F92" s="23">
        <v>0</v>
      </c>
      <c r="G92" s="21">
        <v>0</v>
      </c>
      <c r="H92" s="23">
        <v>0</v>
      </c>
      <c r="I92" s="23">
        <v>0</v>
      </c>
      <c r="J92" s="23">
        <v>0</v>
      </c>
      <c r="K92" s="21">
        <v>0</v>
      </c>
      <c r="L92" s="21">
        <v>0</v>
      </c>
      <c r="M92" s="21">
        <v>0</v>
      </c>
      <c r="N92" s="26">
        <v>276672.08162667369</v>
      </c>
      <c r="O92" s="27"/>
    </row>
    <row r="93" spans="1:15" x14ac:dyDescent="0.3">
      <c r="A93" s="52" t="s">
        <v>566</v>
      </c>
      <c r="B93" s="66" t="s">
        <v>567</v>
      </c>
      <c r="C93" s="62">
        <v>4681.9110580156475</v>
      </c>
      <c r="D93" s="23">
        <v>1.7960559121581374</v>
      </c>
      <c r="E93" s="23">
        <v>4680.1150021034891</v>
      </c>
      <c r="F93" s="23">
        <v>0</v>
      </c>
      <c r="G93" s="21">
        <v>-22.205836000000001</v>
      </c>
      <c r="H93" s="23">
        <v>0</v>
      </c>
      <c r="I93" s="23">
        <v>-22.205836000000001</v>
      </c>
      <c r="J93" s="23">
        <v>0</v>
      </c>
      <c r="K93" s="21">
        <v>0</v>
      </c>
      <c r="L93" s="21">
        <v>1990.7414329043525</v>
      </c>
      <c r="M93" s="21">
        <v>0</v>
      </c>
      <c r="N93" s="26">
        <f t="shared" si="2"/>
        <v>6650.4466549199997</v>
      </c>
      <c r="O93" s="27"/>
    </row>
    <row r="94" spans="1:15" x14ac:dyDescent="0.3">
      <c r="A94" s="53" t="s">
        <v>568</v>
      </c>
      <c r="B94" s="67" t="s">
        <v>569</v>
      </c>
      <c r="C94" s="62">
        <v>0</v>
      </c>
      <c r="D94" s="23">
        <v>0</v>
      </c>
      <c r="E94" s="23">
        <v>0</v>
      </c>
      <c r="F94" s="23">
        <v>0</v>
      </c>
      <c r="G94" s="21">
        <v>0</v>
      </c>
      <c r="H94" s="23">
        <v>0</v>
      </c>
      <c r="I94" s="23">
        <v>0</v>
      </c>
      <c r="J94" s="23">
        <v>0</v>
      </c>
      <c r="K94" s="21">
        <v>0</v>
      </c>
      <c r="L94" s="21">
        <v>0</v>
      </c>
      <c r="M94" s="21">
        <v>0</v>
      </c>
      <c r="N94" s="26">
        <v>0</v>
      </c>
      <c r="O94" s="27"/>
    </row>
    <row r="95" spans="1:15" x14ac:dyDescent="0.3">
      <c r="A95" s="53" t="s">
        <v>564</v>
      </c>
      <c r="B95" s="67" t="s">
        <v>570</v>
      </c>
      <c r="C95" s="62">
        <v>0</v>
      </c>
      <c r="D95" s="23">
        <v>0</v>
      </c>
      <c r="E95" s="23">
        <v>0</v>
      </c>
      <c r="F95" s="23">
        <v>0</v>
      </c>
      <c r="G95" s="21">
        <v>0</v>
      </c>
      <c r="H95" s="23">
        <v>0</v>
      </c>
      <c r="I95" s="23">
        <v>0</v>
      </c>
      <c r="J95" s="23">
        <v>0</v>
      </c>
      <c r="K95" s="21">
        <v>0</v>
      </c>
      <c r="L95" s="21">
        <v>0</v>
      </c>
      <c r="M95" s="21">
        <v>0</v>
      </c>
      <c r="N95" s="26">
        <v>6650.4466549199997</v>
      </c>
      <c r="O95" s="27"/>
    </row>
    <row r="96" spans="1:15" x14ac:dyDescent="0.3">
      <c r="A96" s="52" t="s">
        <v>571</v>
      </c>
      <c r="B96" s="66" t="s">
        <v>572</v>
      </c>
      <c r="C96" s="62">
        <v>-11343.207589080819</v>
      </c>
      <c r="D96" s="23">
        <v>2.7692501299999983</v>
      </c>
      <c r="E96" s="23">
        <v>-2977.9745186280884</v>
      </c>
      <c r="F96" s="23">
        <v>-8368.002320582731</v>
      </c>
      <c r="G96" s="21">
        <v>343.22567361</v>
      </c>
      <c r="H96" s="23">
        <v>343.02920822999999</v>
      </c>
      <c r="I96" s="23">
        <v>0.19646538000000002</v>
      </c>
      <c r="J96" s="23">
        <v>0</v>
      </c>
      <c r="K96" s="21">
        <v>1158.1607024235911</v>
      </c>
      <c r="L96" s="21">
        <v>9821.4756140972277</v>
      </c>
      <c r="M96" s="21">
        <v>20.345598949999999</v>
      </c>
      <c r="N96" s="26">
        <v>0</v>
      </c>
      <c r="O96" s="27"/>
    </row>
    <row r="97" spans="1:15" x14ac:dyDescent="0.3">
      <c r="A97" s="61"/>
      <c r="B97" s="77"/>
      <c r="C97" s="62"/>
      <c r="D97" s="23"/>
      <c r="E97" s="23"/>
      <c r="F97" s="23"/>
      <c r="G97" s="21"/>
      <c r="H97" s="23"/>
      <c r="I97" s="23"/>
      <c r="J97" s="23"/>
      <c r="K97" s="21"/>
      <c r="L97" s="21"/>
      <c r="M97" s="21"/>
      <c r="N97" s="26"/>
      <c r="O97" s="27"/>
    </row>
    <row r="98" spans="1:15" x14ac:dyDescent="0.3">
      <c r="A98" s="19" t="s">
        <v>389</v>
      </c>
      <c r="B98" s="20" t="s">
        <v>390</v>
      </c>
      <c r="C98" s="24">
        <v>3400059.7406666055</v>
      </c>
      <c r="D98" s="24">
        <v>376436.2496831835</v>
      </c>
      <c r="E98" s="24">
        <v>849861.90375912713</v>
      </c>
      <c r="F98" s="24">
        <v>2170427.8824078692</v>
      </c>
      <c r="G98" s="24">
        <v>164672.14095614891</v>
      </c>
      <c r="H98" s="24">
        <v>65629.876973640246</v>
      </c>
      <c r="I98" s="24">
        <v>53713.5320862511</v>
      </c>
      <c r="J98" s="24">
        <v>45328.731896257523</v>
      </c>
      <c r="K98" s="24">
        <v>943125.79475505149</v>
      </c>
      <c r="L98" s="24">
        <v>1371907.4198484288</v>
      </c>
      <c r="M98" s="24">
        <v>20842.309761917142</v>
      </c>
      <c r="N98" s="24">
        <f>+C98+G98+K98+L98+M98</f>
        <v>5900607.4059881521</v>
      </c>
    </row>
    <row r="99" spans="1:15" x14ac:dyDescent="0.3">
      <c r="A99" t="s">
        <v>276</v>
      </c>
    </row>
    <row r="100" spans="1:15" x14ac:dyDescent="0.3"/>
    <row r="101" spans="1:15" x14ac:dyDescent="0.3">
      <c r="C101" s="27"/>
      <c r="G101" s="27"/>
    </row>
    <row r="102" spans="1:15" x14ac:dyDescent="0.3"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</row>
    <row r="103" spans="1:15" x14ac:dyDescent="0.3"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</row>
  </sheetData>
  <mergeCells count="4">
    <mergeCell ref="B2:N2"/>
    <mergeCell ref="B3:N3"/>
    <mergeCell ref="B4:N4"/>
    <mergeCell ref="B5:N5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6">
    <tabColor theme="4" tint="0.79998168889431442"/>
  </sheetPr>
  <dimension ref="A1:O22"/>
  <sheetViews>
    <sheetView showGridLines="0"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22" sqref="A22:XFD1048576"/>
    </sheetView>
  </sheetViews>
  <sheetFormatPr baseColWidth="10" defaultColWidth="0" defaultRowHeight="14.4" zeroHeight="1" outlineLevelCol="1" x14ac:dyDescent="0.3"/>
  <cols>
    <col min="1" max="1" width="15.6640625" customWidth="1"/>
    <col min="2" max="2" width="55.6640625" customWidth="1"/>
    <col min="3" max="3" width="15.6640625" customWidth="1"/>
    <col min="4" max="6" width="15.6640625" hidden="1" customWidth="1" outlineLevel="1"/>
    <col min="7" max="7" width="15.6640625" customWidth="1" collapsed="1"/>
    <col min="8" max="10" width="15.6640625" hidden="1" customWidth="1" outlineLevel="1"/>
    <col min="11" max="11" width="15.6640625" customWidth="1" collapsed="1"/>
    <col min="12" max="14" width="15.6640625" customWidth="1"/>
    <col min="15" max="16" width="11.5546875" customWidth="1"/>
    <col min="17" max="16384" width="11.5546875" hidden="1"/>
  </cols>
  <sheetData>
    <row r="1" spans="1:15" x14ac:dyDescent="0.3"/>
    <row r="2" spans="1:15" ht="18" x14ac:dyDescent="0.35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5" ht="18" x14ac:dyDescent="0.35">
      <c r="B3" s="108" t="s">
        <v>267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5" ht="15.6" x14ac:dyDescent="0.3">
      <c r="B4" s="109" t="s">
        <v>573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5" ht="15.6" x14ac:dyDescent="0.3">
      <c r="B5" s="109" t="s">
        <v>1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</row>
    <row r="6" spans="1:15" x14ac:dyDescent="0.3">
      <c r="A6" s="29" t="s">
        <v>266</v>
      </c>
    </row>
    <row r="7" spans="1:15" ht="15.6" x14ac:dyDescent="0.3">
      <c r="A7" s="2"/>
      <c r="B7" s="3"/>
      <c r="C7" s="4" t="s">
        <v>2</v>
      </c>
      <c r="D7" s="5" t="s">
        <v>3</v>
      </c>
      <c r="E7" s="5" t="s">
        <v>377</v>
      </c>
      <c r="F7" s="5" t="s">
        <v>378</v>
      </c>
      <c r="G7" s="5" t="s">
        <v>4</v>
      </c>
      <c r="H7" s="86" t="s">
        <v>382</v>
      </c>
      <c r="I7" s="86" t="s">
        <v>383</v>
      </c>
      <c r="J7" s="86" t="s">
        <v>384</v>
      </c>
      <c r="K7" s="5" t="s">
        <v>5</v>
      </c>
      <c r="L7" s="5" t="s">
        <v>6</v>
      </c>
      <c r="M7" s="5" t="s">
        <v>7</v>
      </c>
      <c r="N7" s="5" t="s">
        <v>18</v>
      </c>
    </row>
    <row r="8" spans="1:15" ht="95.4" x14ac:dyDescent="0.3">
      <c r="A8" s="30"/>
      <c r="B8" s="31" t="s">
        <v>9</v>
      </c>
      <c r="C8" s="31" t="s">
        <v>10</v>
      </c>
      <c r="D8" s="30" t="s">
        <v>11</v>
      </c>
      <c r="E8" s="30" t="s">
        <v>379</v>
      </c>
      <c r="F8" s="30" t="s">
        <v>380</v>
      </c>
      <c r="G8" s="30" t="s">
        <v>12</v>
      </c>
      <c r="H8" s="88" t="s">
        <v>385</v>
      </c>
      <c r="I8" s="88" t="s">
        <v>386</v>
      </c>
      <c r="J8" s="89" t="s">
        <v>387</v>
      </c>
      <c r="K8" s="30" t="s">
        <v>13</v>
      </c>
      <c r="L8" s="32" t="s">
        <v>14</v>
      </c>
      <c r="M8" s="30" t="s">
        <v>15</v>
      </c>
      <c r="N8" s="30" t="s">
        <v>19</v>
      </c>
    </row>
    <row r="9" spans="1:15" x14ac:dyDescent="0.3">
      <c r="A9" s="9" t="s">
        <v>392</v>
      </c>
      <c r="B9" s="18" t="s">
        <v>393</v>
      </c>
      <c r="C9" s="21">
        <v>57962.976552993765</v>
      </c>
      <c r="D9" s="23">
        <v>-25301.011456715154</v>
      </c>
      <c r="E9" s="23">
        <v>23943.792815358211</v>
      </c>
      <c r="F9" s="23">
        <v>59320.195194350716</v>
      </c>
      <c r="G9" s="21">
        <v>22.264148349996304</v>
      </c>
      <c r="H9" s="23">
        <v>162.3852320100001</v>
      </c>
      <c r="I9" s="23">
        <v>274.8979928499964</v>
      </c>
      <c r="J9" s="23">
        <v>-415.01907651000016</v>
      </c>
      <c r="K9" s="21">
        <v>-6147.5358155200247</v>
      </c>
      <c r="L9" s="21">
        <v>454.97614882986318</v>
      </c>
      <c r="M9" s="21">
        <v>0</v>
      </c>
      <c r="N9" s="26">
        <f>+C9+G9+K9+L9+M9</f>
        <v>52292.6810346536</v>
      </c>
      <c r="O9" s="27"/>
    </row>
    <row r="10" spans="1:15" x14ac:dyDescent="0.3">
      <c r="A10" s="9" t="s">
        <v>394</v>
      </c>
      <c r="B10" s="18" t="s">
        <v>395</v>
      </c>
      <c r="C10" s="21">
        <v>-740.01749349708552</v>
      </c>
      <c r="D10" s="23">
        <v>0.46063718210649007</v>
      </c>
      <c r="E10" s="23">
        <v>7816.4535363204632</v>
      </c>
      <c r="F10" s="23">
        <v>-8556.9316669996551</v>
      </c>
      <c r="G10" s="21">
        <v>0</v>
      </c>
      <c r="H10" s="23">
        <v>0</v>
      </c>
      <c r="I10" s="23">
        <v>0</v>
      </c>
      <c r="J10" s="23">
        <v>0</v>
      </c>
      <c r="K10" s="21">
        <v>64.975851920000167</v>
      </c>
      <c r="L10" s="21">
        <v>-1547.5803377552447</v>
      </c>
      <c r="M10" s="21">
        <v>0</v>
      </c>
      <c r="N10" s="26">
        <f t="shared" ref="N10:N15" si="0">+C10+G10+K10+L10+M10</f>
        <v>-2222.6219793323298</v>
      </c>
      <c r="O10" s="27"/>
    </row>
    <row r="11" spans="1:15" x14ac:dyDescent="0.3">
      <c r="A11" s="41" t="s">
        <v>396</v>
      </c>
      <c r="B11" s="42" t="s">
        <v>397</v>
      </c>
      <c r="C11" s="21">
        <v>7426.986990799679</v>
      </c>
      <c r="D11" s="23">
        <v>0</v>
      </c>
      <c r="E11" s="23">
        <v>7257.4252907621267</v>
      </c>
      <c r="F11" s="23">
        <v>169.56170003755227</v>
      </c>
      <c r="G11" s="21">
        <v>0</v>
      </c>
      <c r="H11" s="23">
        <v>0</v>
      </c>
      <c r="I11" s="23">
        <v>0</v>
      </c>
      <c r="J11" s="23">
        <v>0</v>
      </c>
      <c r="K11" s="21">
        <v>0</v>
      </c>
      <c r="L11" s="21">
        <v>3350.3910298679912</v>
      </c>
      <c r="M11" s="21">
        <v>0</v>
      </c>
      <c r="N11" s="26">
        <f t="shared" si="0"/>
        <v>10777.378020667671</v>
      </c>
      <c r="O11" s="27"/>
    </row>
    <row r="12" spans="1:15" x14ac:dyDescent="0.3">
      <c r="A12" s="41" t="s">
        <v>398</v>
      </c>
      <c r="B12" s="42" t="s">
        <v>399</v>
      </c>
      <c r="C12" s="21">
        <v>-8167.0044842967636</v>
      </c>
      <c r="D12" s="23">
        <v>0.46063718210649007</v>
      </c>
      <c r="E12" s="23">
        <v>559.02824555833649</v>
      </c>
      <c r="F12" s="23">
        <v>-8726.4933670372066</v>
      </c>
      <c r="G12" s="21">
        <v>0</v>
      </c>
      <c r="H12" s="23">
        <v>0</v>
      </c>
      <c r="I12" s="23">
        <v>0</v>
      </c>
      <c r="J12" s="23">
        <v>0</v>
      </c>
      <c r="K12" s="21">
        <v>64.975851920000167</v>
      </c>
      <c r="L12" s="21">
        <v>-4897.9713676232359</v>
      </c>
      <c r="M12" s="21">
        <v>0</v>
      </c>
      <c r="N12" s="26">
        <f t="shared" si="0"/>
        <v>-13000</v>
      </c>
      <c r="O12" s="27"/>
    </row>
    <row r="13" spans="1:15" x14ac:dyDescent="0.3">
      <c r="A13" s="9" t="s">
        <v>400</v>
      </c>
      <c r="B13" s="18" t="s">
        <v>401</v>
      </c>
      <c r="C13" s="21">
        <v>46607.650636665086</v>
      </c>
      <c r="D13" s="23">
        <v>-338.74259263528864</v>
      </c>
      <c r="E13" s="23">
        <v>38041.591779338196</v>
      </c>
      <c r="F13" s="23">
        <v>8904.8014499621786</v>
      </c>
      <c r="G13" s="21">
        <v>0</v>
      </c>
      <c r="H13" s="23">
        <v>0</v>
      </c>
      <c r="I13" s="23">
        <v>0</v>
      </c>
      <c r="J13" s="23">
        <v>0</v>
      </c>
      <c r="K13" s="21">
        <v>49.141463430000314</v>
      </c>
      <c r="L13" s="21">
        <v>-2392.3370268155818</v>
      </c>
      <c r="M13" s="21">
        <v>0</v>
      </c>
      <c r="N13" s="26">
        <f t="shared" si="0"/>
        <v>44264.455073279503</v>
      </c>
      <c r="O13" s="27"/>
    </row>
    <row r="14" spans="1:15" ht="28.8" x14ac:dyDescent="0.3">
      <c r="A14" s="9" t="s">
        <v>402</v>
      </c>
      <c r="B14" s="18" t="s">
        <v>403</v>
      </c>
      <c r="C14" s="21">
        <v>-2.8128255280535086E-10</v>
      </c>
      <c r="D14" s="23">
        <v>0</v>
      </c>
      <c r="E14" s="23">
        <v>-2.8128255280535086E-10</v>
      </c>
      <c r="F14" s="23">
        <v>0</v>
      </c>
      <c r="G14" s="21">
        <v>30015.010323366754</v>
      </c>
      <c r="H14" s="23">
        <v>35165.067145669971</v>
      </c>
      <c r="I14" s="23">
        <v>-17106.70901592321</v>
      </c>
      <c r="J14" s="23">
        <v>11956.652193619995</v>
      </c>
      <c r="K14" s="21">
        <v>143.49845928999994</v>
      </c>
      <c r="L14" s="21">
        <v>-30158.508782656794</v>
      </c>
      <c r="M14" s="21">
        <v>0</v>
      </c>
      <c r="N14" s="26">
        <f t="shared" si="0"/>
        <v>-3.2014213502407074E-10</v>
      </c>
      <c r="O14" s="27"/>
    </row>
    <row r="15" spans="1:15" x14ac:dyDescent="0.3">
      <c r="A15" s="9" t="s">
        <v>404</v>
      </c>
      <c r="B15" s="18" t="s">
        <v>405</v>
      </c>
      <c r="C15" s="21">
        <v>-98011.583586592358</v>
      </c>
      <c r="D15" s="23">
        <v>-64253</v>
      </c>
      <c r="E15" s="23">
        <v>-21925.366704391585</v>
      </c>
      <c r="F15" s="23">
        <v>-11833.216882200781</v>
      </c>
      <c r="G15" s="21">
        <v>-307.34306625000005</v>
      </c>
      <c r="H15" s="23">
        <v>0</v>
      </c>
      <c r="I15" s="23">
        <v>-307.34306625000005</v>
      </c>
      <c r="J15" s="23">
        <v>0</v>
      </c>
      <c r="K15" s="21">
        <v>496.15719653000002</v>
      </c>
      <c r="L15" s="21">
        <v>1627.8344784978217</v>
      </c>
      <c r="M15" s="21">
        <v>-0.40987791000000229</v>
      </c>
      <c r="N15" s="26">
        <f t="shared" si="0"/>
        <v>-96195.344855724543</v>
      </c>
      <c r="O15" s="27"/>
    </row>
    <row r="16" spans="1:15" x14ac:dyDescent="0.3">
      <c r="A16" s="9"/>
      <c r="B16" s="18"/>
      <c r="C16" s="21"/>
      <c r="D16" s="23"/>
      <c r="E16" s="23"/>
      <c r="F16" s="23"/>
      <c r="G16" s="21"/>
      <c r="H16" s="23"/>
      <c r="I16" s="23"/>
      <c r="J16" s="23"/>
      <c r="K16" s="21"/>
      <c r="L16" s="21"/>
      <c r="M16" s="21"/>
      <c r="N16" s="26"/>
      <c r="O16" s="27"/>
    </row>
    <row r="17" spans="1:15" x14ac:dyDescent="0.3">
      <c r="A17" s="19" t="s">
        <v>264</v>
      </c>
      <c r="B17" s="20" t="s">
        <v>265</v>
      </c>
      <c r="C17" s="24">
        <f>+C9+C10+C13+C14+C15</f>
        <v>5819.0261095691239</v>
      </c>
      <c r="D17" s="24">
        <f t="shared" ref="D17:N17" si="1">+D9+D10+D13+D14+D15</f>
        <v>-89892.293412168336</v>
      </c>
      <c r="E17" s="24">
        <f t="shared" si="1"/>
        <v>47876.471426625016</v>
      </c>
      <c r="F17" s="24">
        <f t="shared" si="1"/>
        <v>47834.848095112458</v>
      </c>
      <c r="G17" s="24">
        <f t="shared" si="1"/>
        <v>29729.931405466752</v>
      </c>
      <c r="H17" s="24">
        <f t="shared" si="1"/>
        <v>35327.452377679969</v>
      </c>
      <c r="I17" s="24">
        <f t="shared" si="1"/>
        <v>-17139.154089323212</v>
      </c>
      <c r="J17" s="24">
        <f t="shared" si="1"/>
        <v>11541.633117109996</v>
      </c>
      <c r="K17" s="24">
        <f t="shared" si="1"/>
        <v>-5393.7628443500244</v>
      </c>
      <c r="L17" s="24">
        <f t="shared" si="1"/>
        <v>-32015.615519899937</v>
      </c>
      <c r="M17" s="24">
        <f t="shared" si="1"/>
        <v>-0.40987791000000229</v>
      </c>
      <c r="N17" s="24">
        <f t="shared" si="1"/>
        <v>-1860.8307271240919</v>
      </c>
      <c r="O17" s="27"/>
    </row>
    <row r="18" spans="1:15" x14ac:dyDescent="0.3">
      <c r="A18" t="s">
        <v>276</v>
      </c>
    </row>
    <row r="19" spans="1:15" x14ac:dyDescent="0.3"/>
    <row r="20" spans="1:15" x14ac:dyDescent="0.3"/>
    <row r="21" spans="1:15" x14ac:dyDescent="0.3"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</row>
    <row r="22" spans="1:15" hidden="1" x14ac:dyDescent="0.3"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</row>
  </sheetData>
  <mergeCells count="4">
    <mergeCell ref="B2:N2"/>
    <mergeCell ref="B3:N3"/>
    <mergeCell ref="B4:N4"/>
    <mergeCell ref="B5:N5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7">
    <tabColor theme="4" tint="0.79998168889431442"/>
  </sheetPr>
  <dimension ref="A1:O14"/>
  <sheetViews>
    <sheetView showGridLines="0" zoomScale="80" zoomScaleNormal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P13" sqref="P13"/>
    </sheetView>
  </sheetViews>
  <sheetFormatPr baseColWidth="10" defaultColWidth="0" defaultRowHeight="14.4" zeroHeight="1" outlineLevelCol="1" x14ac:dyDescent="0.3"/>
  <cols>
    <col min="1" max="1" width="15.6640625" customWidth="1"/>
    <col min="2" max="2" width="55.6640625" customWidth="1"/>
    <col min="3" max="3" width="15.6640625" customWidth="1"/>
    <col min="4" max="6" width="15.6640625" hidden="1" customWidth="1" outlineLevel="1"/>
    <col min="7" max="7" width="15.6640625" customWidth="1" collapsed="1"/>
    <col min="8" max="10" width="15.6640625" hidden="1" customWidth="1" outlineLevel="1"/>
    <col min="11" max="11" width="15.6640625" customWidth="1" collapsed="1"/>
    <col min="12" max="14" width="15.6640625" customWidth="1"/>
    <col min="15" max="16" width="11.5546875" customWidth="1"/>
    <col min="17" max="16384" width="11.5546875" hidden="1"/>
  </cols>
  <sheetData>
    <row r="1" spans="1:15" x14ac:dyDescent="0.3"/>
    <row r="2" spans="1:15" ht="18" x14ac:dyDescent="0.35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5" ht="18" x14ac:dyDescent="0.35">
      <c r="B3" s="108" t="s">
        <v>272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5" ht="15.6" x14ac:dyDescent="0.3">
      <c r="B4" s="109" t="s">
        <v>573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5" ht="15.6" x14ac:dyDescent="0.3">
      <c r="B5" s="109" t="s">
        <v>1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</row>
    <row r="6" spans="1:15" x14ac:dyDescent="0.3">
      <c r="A6" s="29" t="s">
        <v>271</v>
      </c>
    </row>
    <row r="7" spans="1:15" ht="15.6" x14ac:dyDescent="0.3">
      <c r="A7" s="2"/>
      <c r="B7" s="3"/>
      <c r="C7" s="4" t="s">
        <v>2</v>
      </c>
      <c r="D7" s="5" t="s">
        <v>3</v>
      </c>
      <c r="E7" s="5" t="s">
        <v>377</v>
      </c>
      <c r="F7" s="5" t="s">
        <v>378</v>
      </c>
      <c r="G7" s="5" t="s">
        <v>4</v>
      </c>
      <c r="H7" s="86" t="s">
        <v>382</v>
      </c>
      <c r="I7" s="86" t="s">
        <v>383</v>
      </c>
      <c r="J7" s="86" t="s">
        <v>384</v>
      </c>
      <c r="K7" s="5" t="s">
        <v>5</v>
      </c>
      <c r="L7" s="5" t="s">
        <v>6</v>
      </c>
      <c r="M7" s="5" t="s">
        <v>7</v>
      </c>
      <c r="N7" s="5" t="s">
        <v>18</v>
      </c>
    </row>
    <row r="8" spans="1:15" ht="95.4" x14ac:dyDescent="0.3">
      <c r="A8" s="30"/>
      <c r="B8" s="31" t="s">
        <v>9</v>
      </c>
      <c r="C8" s="31" t="s">
        <v>10</v>
      </c>
      <c r="D8" s="30" t="s">
        <v>11</v>
      </c>
      <c r="E8" s="30" t="s">
        <v>379</v>
      </c>
      <c r="F8" s="30" t="s">
        <v>380</v>
      </c>
      <c r="G8" s="30" t="s">
        <v>12</v>
      </c>
      <c r="H8" s="88" t="s">
        <v>385</v>
      </c>
      <c r="I8" s="88" t="s">
        <v>386</v>
      </c>
      <c r="J8" s="89" t="s">
        <v>387</v>
      </c>
      <c r="K8" s="30" t="s">
        <v>13</v>
      </c>
      <c r="L8" s="32" t="s">
        <v>14</v>
      </c>
      <c r="M8" s="30" t="s">
        <v>15</v>
      </c>
      <c r="N8" s="30" t="s">
        <v>19</v>
      </c>
    </row>
    <row r="9" spans="1:15" x14ac:dyDescent="0.3">
      <c r="A9" s="9" t="s">
        <v>268</v>
      </c>
      <c r="B9" s="18" t="s">
        <v>269</v>
      </c>
      <c r="C9" s="21">
        <v>-1290.8086323500002</v>
      </c>
      <c r="D9" s="23">
        <v>0.1639738</v>
      </c>
      <c r="E9" s="23">
        <v>-1290.97260615</v>
      </c>
      <c r="F9" s="23">
        <v>0</v>
      </c>
      <c r="G9" s="21">
        <v>-3.8075590000000048</v>
      </c>
      <c r="H9" s="23">
        <v>-22.094677000000022</v>
      </c>
      <c r="I9" s="23">
        <v>2.0146729999999948</v>
      </c>
      <c r="J9" s="23">
        <v>16.272445000000019</v>
      </c>
      <c r="K9" s="21">
        <v>54.148949850000044</v>
      </c>
      <c r="L9" s="21">
        <v>0</v>
      </c>
      <c r="M9" s="21">
        <v>1240.4672415</v>
      </c>
      <c r="N9" s="26">
        <f>+C9+G9+K9+L9+M9</f>
        <v>0</v>
      </c>
      <c r="O9" s="27"/>
    </row>
    <row r="10" spans="1:15" x14ac:dyDescent="0.3">
      <c r="A10" s="9"/>
      <c r="B10" s="18"/>
      <c r="C10" s="21"/>
      <c r="D10" s="23"/>
      <c r="E10" s="22"/>
      <c r="F10" s="22"/>
      <c r="G10" s="21"/>
      <c r="H10" s="23"/>
      <c r="I10" s="22"/>
      <c r="J10" s="22"/>
      <c r="K10" s="21"/>
      <c r="L10" s="21"/>
      <c r="M10" s="21"/>
      <c r="N10" s="26"/>
    </row>
    <row r="11" spans="1:15" x14ac:dyDescent="0.3">
      <c r="A11" s="19" t="s">
        <v>270</v>
      </c>
      <c r="B11" s="20" t="s">
        <v>272</v>
      </c>
      <c r="C11" s="24">
        <f>+C9</f>
        <v>-1290.8086323500002</v>
      </c>
      <c r="D11" s="24">
        <f t="shared" ref="D11:M11" si="0">+D9</f>
        <v>0.1639738</v>
      </c>
      <c r="E11" s="24">
        <f t="shared" si="0"/>
        <v>-1290.97260615</v>
      </c>
      <c r="F11" s="24">
        <f t="shared" ref="F11" si="1">+F9</f>
        <v>0</v>
      </c>
      <c r="G11" s="24">
        <f t="shared" si="0"/>
        <v>-3.8075590000000048</v>
      </c>
      <c r="H11" s="24">
        <f t="shared" ref="H11:J11" si="2">+H9</f>
        <v>-22.094677000000022</v>
      </c>
      <c r="I11" s="24">
        <f t="shared" si="2"/>
        <v>2.0146729999999948</v>
      </c>
      <c r="J11" s="24">
        <f t="shared" si="2"/>
        <v>16.272445000000019</v>
      </c>
      <c r="K11" s="24">
        <f t="shared" si="0"/>
        <v>54.148949850000044</v>
      </c>
      <c r="L11" s="24">
        <f t="shared" si="0"/>
        <v>0</v>
      </c>
      <c r="M11" s="24">
        <f t="shared" si="0"/>
        <v>1240.4672415</v>
      </c>
      <c r="N11" s="24">
        <f>+N9</f>
        <v>0</v>
      </c>
    </row>
    <row r="12" spans="1:15" x14ac:dyDescent="0.3">
      <c r="A12" t="s">
        <v>276</v>
      </c>
    </row>
    <row r="13" spans="1:15" x14ac:dyDescent="0.3"/>
    <row r="14" spans="1:15" x14ac:dyDescent="0.3"/>
  </sheetData>
  <mergeCells count="4">
    <mergeCell ref="B2:N2"/>
    <mergeCell ref="B3:N3"/>
    <mergeCell ref="B4:N4"/>
    <mergeCell ref="B5:N5"/>
  </mergeCells>
  <conditionalFormatting sqref="E10:F10">
    <cfRule type="cellIs" dxfId="5" priority="2" stopIfTrue="1" operator="lessThan">
      <formula>0</formula>
    </cfRule>
  </conditionalFormatting>
  <conditionalFormatting sqref="I10:J10">
    <cfRule type="cellIs" dxfId="4" priority="1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39"/>
  <sheetViews>
    <sheetView zoomScale="90" zoomScaleNormal="90" workbookViewId="0">
      <selection activeCell="O14" sqref="O14"/>
    </sheetView>
  </sheetViews>
  <sheetFormatPr baseColWidth="10" defaultColWidth="0" defaultRowHeight="14.4" zeroHeight="1" outlineLevelCol="1" x14ac:dyDescent="0.3"/>
  <cols>
    <col min="1" max="1" width="67.88671875" customWidth="1"/>
    <col min="2" max="2" width="14.6640625" customWidth="1"/>
    <col min="3" max="5" width="14.6640625" hidden="1" customWidth="1" outlineLevel="1"/>
    <col min="6" max="6" width="14.6640625" customWidth="1" collapsed="1"/>
    <col min="7" max="9" width="14.6640625" hidden="1" customWidth="1" outlineLevel="1"/>
    <col min="10" max="10" width="14.6640625" customWidth="1" collapsed="1"/>
    <col min="11" max="12" width="14.6640625" customWidth="1"/>
    <col min="13" max="13" width="17.33203125" customWidth="1"/>
    <col min="14" max="15" width="11.5546875" style="114" customWidth="1"/>
    <col min="20" max="16384" width="11.5546875" hidden="1"/>
  </cols>
  <sheetData>
    <row r="1" spans="1:19" x14ac:dyDescent="0.3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9" ht="18" x14ac:dyDescent="0.35">
      <c r="A2" s="114"/>
      <c r="B2" s="115" t="s">
        <v>0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9" ht="18" x14ac:dyDescent="0.35">
      <c r="A3" s="114"/>
      <c r="B3" s="115" t="s">
        <v>381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4" spans="1:19" ht="15.6" x14ac:dyDescent="0.3">
      <c r="A4" s="114"/>
      <c r="B4" s="116" t="s">
        <v>573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7"/>
    </row>
    <row r="5" spans="1:19" ht="15.6" x14ac:dyDescent="0.3">
      <c r="A5" s="114"/>
      <c r="B5" s="116" t="s">
        <v>1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</row>
    <row r="6" spans="1:19" x14ac:dyDescent="0.3">
      <c r="A6" s="118" t="s">
        <v>376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</row>
    <row r="7" spans="1:19" ht="15.6" x14ac:dyDescent="0.3">
      <c r="A7" s="90"/>
      <c r="B7" s="5" t="s">
        <v>2</v>
      </c>
      <c r="C7" s="5" t="s">
        <v>3</v>
      </c>
      <c r="D7" s="5" t="s">
        <v>377</v>
      </c>
      <c r="E7" s="5" t="s">
        <v>378</v>
      </c>
      <c r="F7" s="5" t="s">
        <v>4</v>
      </c>
      <c r="G7" s="86" t="s">
        <v>382</v>
      </c>
      <c r="H7" s="86" t="s">
        <v>383</v>
      </c>
      <c r="I7" s="86" t="s">
        <v>384</v>
      </c>
      <c r="J7" s="5" t="s">
        <v>5</v>
      </c>
      <c r="K7" s="5" t="s">
        <v>6</v>
      </c>
      <c r="L7" s="5" t="s">
        <v>7</v>
      </c>
      <c r="M7" s="5" t="s">
        <v>18</v>
      </c>
    </row>
    <row r="8" spans="1:19" ht="51" x14ac:dyDescent="0.3">
      <c r="A8" s="48" t="s">
        <v>9</v>
      </c>
      <c r="B8" s="100" t="s">
        <v>10</v>
      </c>
      <c r="C8" s="100" t="s">
        <v>11</v>
      </c>
      <c r="D8" s="101" t="s">
        <v>406</v>
      </c>
      <c r="E8" s="101" t="s">
        <v>380</v>
      </c>
      <c r="F8" s="100" t="s">
        <v>12</v>
      </c>
      <c r="G8" s="102" t="s">
        <v>385</v>
      </c>
      <c r="H8" s="102" t="s">
        <v>386</v>
      </c>
      <c r="I8" s="102" t="s">
        <v>387</v>
      </c>
      <c r="J8" s="100" t="s">
        <v>13</v>
      </c>
      <c r="K8" s="103" t="s">
        <v>14</v>
      </c>
      <c r="L8" s="100" t="s">
        <v>15</v>
      </c>
      <c r="M8" s="99" t="s">
        <v>19</v>
      </c>
    </row>
    <row r="9" spans="1:19" x14ac:dyDescent="0.3">
      <c r="A9" s="1" t="s">
        <v>365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9" x14ac:dyDescent="0.3">
      <c r="A10" s="49" t="s">
        <v>361</v>
      </c>
      <c r="B10" s="21">
        <f>+PRODUCCIÓN!C169</f>
        <v>37167153.317689449</v>
      </c>
      <c r="C10" s="23">
        <f>+PRODUCCIÓN!D169</f>
        <v>2088792.1213233666</v>
      </c>
      <c r="D10" s="23">
        <f>+PRODUCCIÓN!E169</f>
        <v>20758258.473071922</v>
      </c>
      <c r="E10" s="23">
        <f>+PRODUCCIÓN!F169</f>
        <v>14320102.723294148</v>
      </c>
      <c r="F10" s="21">
        <f>+PRODUCCIÓN!G169</f>
        <v>3521015.6172153968</v>
      </c>
      <c r="G10" s="23">
        <f>+PRODUCCIÓN!H169</f>
        <v>1447892.4123746366</v>
      </c>
      <c r="H10" s="23">
        <f>+PRODUCCIÓN!I169</f>
        <v>775464.88869550137</v>
      </c>
      <c r="I10" s="23">
        <f>+PRODUCCIÓN!J169</f>
        <v>1297658.3161452601</v>
      </c>
      <c r="J10" s="21">
        <f>+PRODUCCIÓN!K169</f>
        <v>6481900.1565972064</v>
      </c>
      <c r="K10" s="21">
        <f>+PRODUCCIÓN!L169</f>
        <v>9804072.2234901991</v>
      </c>
      <c r="L10" s="21">
        <f>+PRODUCCIÓN!M169</f>
        <v>465752.6841037735</v>
      </c>
      <c r="M10" s="26">
        <f>+PRODUCCIÓN!N169</f>
        <v>57439893.999096021</v>
      </c>
      <c r="N10" s="119"/>
      <c r="O10" s="119"/>
      <c r="P10" s="27"/>
      <c r="Q10" s="27"/>
      <c r="R10" s="27"/>
      <c r="S10" s="27"/>
    </row>
    <row r="11" spans="1:19" x14ac:dyDescent="0.3">
      <c r="A11" s="49" t="s">
        <v>362</v>
      </c>
      <c r="B11" s="21">
        <f>+'CONSUMO INTERMEDIO'!C169</f>
        <v>17938579.854915895</v>
      </c>
      <c r="C11" s="23">
        <f>+'CONSUMO INTERMEDIO'!D169</f>
        <v>666216.51610684139</v>
      </c>
      <c r="D11" s="23">
        <f>+'CONSUMO INTERMEDIO'!E169</f>
        <v>10333818.952116307</v>
      </c>
      <c r="E11" s="23">
        <f>+'CONSUMO INTERMEDIO'!F169</f>
        <v>6938544.3866927372</v>
      </c>
      <c r="F11" s="21">
        <f>+'CONSUMO INTERMEDIO'!G169</f>
        <v>1430772.0561924647</v>
      </c>
      <c r="G11" s="23">
        <f>+'CONSUMO INTERMEDIO'!H169</f>
        <v>546064.90398729465</v>
      </c>
      <c r="H11" s="23">
        <f>+'CONSUMO INTERMEDIO'!I169</f>
        <v>310568.1166303932</v>
      </c>
      <c r="I11" s="23">
        <f>+'CONSUMO INTERMEDIO'!J169</f>
        <v>574139.0355747774</v>
      </c>
      <c r="J11" s="21">
        <f>+'CONSUMO INTERMEDIO'!K169</f>
        <v>1186817.3789634635</v>
      </c>
      <c r="K11" s="21">
        <f>+'CONSUMO INTERMEDIO'!L169</f>
        <v>2759399.3774709785</v>
      </c>
      <c r="L11" s="21">
        <f>+'CONSUMO INTERMEDIO'!M169</f>
        <v>204007.18482841976</v>
      </c>
      <c r="M11" s="26">
        <f>+'CONSUMO INTERMEDIO'!N169</f>
        <v>23519575.852371212</v>
      </c>
      <c r="N11" s="119"/>
      <c r="O11" s="119"/>
      <c r="P11" s="27"/>
      <c r="Q11" s="27"/>
      <c r="R11" s="27"/>
      <c r="S11" s="27"/>
    </row>
    <row r="12" spans="1:19" x14ac:dyDescent="0.3">
      <c r="A12" s="49" t="s">
        <v>363</v>
      </c>
      <c r="B12" s="21">
        <f>+'VALOR AGREGADO'!C169</f>
        <v>19228573.462773539</v>
      </c>
      <c r="C12" s="23">
        <f>+'VALOR AGREGADO'!D169</f>
        <v>1422575.605216525</v>
      </c>
      <c r="D12" s="23">
        <f>+'VALOR AGREGADO'!E169</f>
        <v>10424439.520955615</v>
      </c>
      <c r="E12" s="23">
        <f>+'VALOR AGREGADO'!F169</f>
        <v>7381558.3366014101</v>
      </c>
      <c r="F12" s="21">
        <f>+'VALOR AGREGADO'!G169</f>
        <v>2090243.5610229326</v>
      </c>
      <c r="G12" s="23">
        <f>+'VALOR AGREGADO'!H169</f>
        <v>901827.50838734186</v>
      </c>
      <c r="H12" s="23">
        <f>+'VALOR AGREGADO'!I169</f>
        <v>464896.77206510823</v>
      </c>
      <c r="I12" s="23">
        <f>+'VALOR AGREGADO'!J169</f>
        <v>723519.28057048284</v>
      </c>
      <c r="J12" s="21">
        <f>+'VALOR AGREGADO'!K169</f>
        <v>5295082.7776337424</v>
      </c>
      <c r="K12" s="21">
        <f>+'VALOR AGREGADO'!L169</f>
        <v>7044672.8460192243</v>
      </c>
      <c r="L12" s="21">
        <f>+'VALOR AGREGADO'!M169</f>
        <v>261745.49927535377</v>
      </c>
      <c r="M12" s="26">
        <f>+'VALOR AGREGADO'!N169</f>
        <v>33920318.14672479</v>
      </c>
      <c r="N12" s="119"/>
      <c r="O12" s="119"/>
    </row>
    <row r="13" spans="1:19" x14ac:dyDescent="0.3">
      <c r="A13" s="49" t="s">
        <v>364</v>
      </c>
      <c r="B13" s="21">
        <f>+REMUNERACIONES!C169</f>
        <v>9231171.5112620313</v>
      </c>
      <c r="C13" s="23">
        <f>+REMUNERACIONES!D169</f>
        <v>571696.88043520192</v>
      </c>
      <c r="D13" s="23">
        <f>+REMUNERACIONES!E169</f>
        <v>4850331.4877085546</v>
      </c>
      <c r="E13" s="23">
        <f>+REMUNERACIONES!F169</f>
        <v>3809143.1431182711</v>
      </c>
      <c r="F13" s="21">
        <f>+REMUNERACIONES!G169</f>
        <v>893928.65612480626</v>
      </c>
      <c r="G13" s="23">
        <f>+REMUNERACIONES!H169</f>
        <v>477973.09344288026</v>
      </c>
      <c r="H13" s="23">
        <f>+REMUNERACIONES!I169</f>
        <v>190373.94435420883</v>
      </c>
      <c r="I13" s="23">
        <f>+REMUNERACIONES!J169</f>
        <v>225581.61832771724</v>
      </c>
      <c r="J13" s="21">
        <f>+REMUNERACIONES!K169</f>
        <v>5091158.7062577158</v>
      </c>
      <c r="K13" s="21">
        <f>+REMUNERACIONES!L169</f>
        <v>1472947.6748663082</v>
      </c>
      <c r="L13" s="21">
        <f>+REMUNERACIONES!M169</f>
        <v>159257.35166645047</v>
      </c>
      <c r="M13" s="26">
        <f>+REMUNERACIONES!N169</f>
        <v>16848463.900177311</v>
      </c>
      <c r="N13" s="119"/>
      <c r="O13" s="119"/>
    </row>
    <row r="14" spans="1:19" x14ac:dyDescent="0.3">
      <c r="A14" s="49" t="s">
        <v>366</v>
      </c>
      <c r="B14" s="21">
        <f>+'SUELDOS Y SALARIOS'!C169</f>
        <v>7666133.9008740494</v>
      </c>
      <c r="C14" s="23">
        <f>+'SUELDOS Y SALARIOS'!D169</f>
        <v>453662.96760555549</v>
      </c>
      <c r="D14" s="23">
        <f>+'SUELDOS Y SALARIOS'!E169</f>
        <v>4055849.6523000975</v>
      </c>
      <c r="E14" s="23">
        <f>+'SUELDOS Y SALARIOS'!F169</f>
        <v>3145864.1536502913</v>
      </c>
      <c r="F14" s="21">
        <f>+'SUELDOS Y SALARIOS'!G169</f>
        <v>715001.57709048782</v>
      </c>
      <c r="G14" s="23">
        <f>+'SUELDOS Y SALARIOS'!H169</f>
        <v>369194.08123763785</v>
      </c>
      <c r="H14" s="23">
        <f>+'SUELDOS Y SALARIOS'!I169</f>
        <v>158045.27434618666</v>
      </c>
      <c r="I14" s="23">
        <f>+'SUELDOS Y SALARIOS'!J169</f>
        <v>187762.22150666334</v>
      </c>
      <c r="J14" s="21">
        <f>+'SUELDOS Y SALARIOS'!K169</f>
        <v>4238649.0119581763</v>
      </c>
      <c r="K14" s="21">
        <f>+'SUELDOS Y SALARIOS'!L169</f>
        <v>1402295.6214943766</v>
      </c>
      <c r="L14" s="21">
        <f>+'SUELDOS Y SALARIOS'!M169</f>
        <v>127441.61784506556</v>
      </c>
      <c r="M14" s="26">
        <f>+'SUELDOS Y SALARIOS'!N169</f>
        <v>14149521.729262155</v>
      </c>
      <c r="N14" s="119"/>
      <c r="O14" s="119"/>
    </row>
    <row r="15" spans="1:19" x14ac:dyDescent="0.3">
      <c r="A15" s="49" t="s">
        <v>367</v>
      </c>
      <c r="B15" s="21">
        <f>+'CONT. SOCIALES EFECTIVAS'!C169</f>
        <v>1517052.9010099862</v>
      </c>
      <c r="C15" s="23">
        <f>+'CONT. SOCIALES EFECTIVAS'!D169</f>
        <v>114734.85556747099</v>
      </c>
      <c r="D15" s="23">
        <f>+'CONT. SOCIALES EFECTIVAS'!E169</f>
        <v>750555.91924058122</v>
      </c>
      <c r="E15" s="23">
        <f>+'CONT. SOCIALES EFECTIVAS'!F169</f>
        <v>650333.43637205637</v>
      </c>
      <c r="F15" s="21">
        <f>+'CONT. SOCIALES EFECTIVAS'!G169</f>
        <v>174742.42576424356</v>
      </c>
      <c r="G15" s="23">
        <f>+'CONT. SOCIALES EFECTIVAS'!H169</f>
        <v>106596.56348464443</v>
      </c>
      <c r="H15" s="23">
        <f>+'CONT. SOCIALES EFECTIVAS'!I169</f>
        <v>30795.684732110305</v>
      </c>
      <c r="I15" s="23">
        <f>+'CONT. SOCIALES EFECTIVAS'!J169</f>
        <v>37350.177547488827</v>
      </c>
      <c r="J15" s="21">
        <f>+'CONT. SOCIALES EFECTIVAS'!K169</f>
        <v>805046.76686177857</v>
      </c>
      <c r="K15" s="21">
        <f>+'CONT. SOCIALES EFECTIVAS'!L169</f>
        <v>69508.666875862851</v>
      </c>
      <c r="L15" s="21">
        <f>+'CONT. SOCIALES EFECTIVAS'!M169</f>
        <v>27882.179051738385</v>
      </c>
      <c r="M15" s="26">
        <f>+'CONT. SOCIALES EFECTIVAS'!N169</f>
        <v>2594232.9395636097</v>
      </c>
      <c r="N15" s="119"/>
      <c r="O15" s="119"/>
    </row>
    <row r="16" spans="1:19" x14ac:dyDescent="0.3">
      <c r="A16" s="49" t="s">
        <v>368</v>
      </c>
      <c r="B16" s="21">
        <f>+'CONT. SOCIALES IMPUTADAS'!C169</f>
        <v>47984.709377992513</v>
      </c>
      <c r="C16" s="23">
        <f>+'CONT. SOCIALES IMPUTADAS'!D169</f>
        <v>3299.0572621754418</v>
      </c>
      <c r="D16" s="23">
        <f>+'CONT. SOCIALES IMPUTADAS'!E169</f>
        <v>31740.099019893289</v>
      </c>
      <c r="E16" s="23">
        <f>+'CONT. SOCIALES IMPUTADAS'!F169</f>
        <v>12945.553095923771</v>
      </c>
      <c r="F16" s="21">
        <f>+'CONT. SOCIALES IMPUTADAS'!G169</f>
        <v>4184.6532700749176</v>
      </c>
      <c r="G16" s="23">
        <f>+'CONT. SOCIALES IMPUTADAS'!H169</f>
        <v>2182.4487205980004</v>
      </c>
      <c r="H16" s="23">
        <f>+'CONT. SOCIALES IMPUTADAS'!I169</f>
        <v>1532.9852759118407</v>
      </c>
      <c r="I16" s="23">
        <f>+'CONT. SOCIALES IMPUTADAS'!J169</f>
        <v>469.21927356507638</v>
      </c>
      <c r="J16" s="21">
        <f>+'CONT. SOCIALES IMPUTADAS'!K169</f>
        <v>47462.927437761857</v>
      </c>
      <c r="K16" s="21">
        <f>+'CONT. SOCIALES IMPUTADAS'!L169</f>
        <v>1143.3864960691321</v>
      </c>
      <c r="L16" s="21">
        <f>+'CONT. SOCIALES IMPUTADAS'!M169</f>
        <v>3933.5547696465346</v>
      </c>
      <c r="M16" s="26">
        <f>+'CONT. SOCIALES IMPUTADAS'!N169</f>
        <v>104709.23135154495</v>
      </c>
      <c r="N16" s="119"/>
      <c r="O16" s="119"/>
    </row>
    <row r="17" spans="1:15" x14ac:dyDescent="0.3">
      <c r="A17" s="49" t="s">
        <v>369</v>
      </c>
      <c r="B17" s="21">
        <f>+'OTROS IMPUESTOS'!C169</f>
        <v>742028.00178929511</v>
      </c>
      <c r="C17" s="23">
        <f>+'OTROS IMPUESTOS'!D169</f>
        <v>54609.660427117073</v>
      </c>
      <c r="D17" s="23">
        <f>+'OTROS IMPUESTOS'!E169</f>
        <v>360490.61893782363</v>
      </c>
      <c r="E17" s="23">
        <f>+'OTROS IMPUESTOS'!F169</f>
        <v>326927.72242435464</v>
      </c>
      <c r="F17" s="21">
        <f>+'OTROS IMPUESTOS'!G169</f>
        <v>73335.710709736886</v>
      </c>
      <c r="G17" s="23">
        <f>+'OTROS IMPUESTOS'!H169</f>
        <v>39009.549207579257</v>
      </c>
      <c r="H17" s="23">
        <f>+'OTROS IMPUESTOS'!I169</f>
        <v>12363.867026337002</v>
      </c>
      <c r="I17" s="23">
        <f>+'OTROS IMPUESTOS'!J169</f>
        <v>21962.29447582061</v>
      </c>
      <c r="J17" s="21">
        <f>+'OTROS IMPUESTOS'!K169</f>
        <v>40680.623456575267</v>
      </c>
      <c r="K17" s="21">
        <f>+'OTROS IMPUESTOS'!L169</f>
        <v>162785.47646538855</v>
      </c>
      <c r="L17" s="21">
        <f>+'OTROS IMPUESTOS'!M169</f>
        <v>10222.716064840295</v>
      </c>
      <c r="M17" s="26">
        <f>+'OTROS IMPUESTOS'!N169</f>
        <v>1029052.5284858362</v>
      </c>
      <c r="N17" s="119"/>
      <c r="O17" s="119"/>
    </row>
    <row r="18" spans="1:15" x14ac:dyDescent="0.3">
      <c r="A18" s="49" t="s">
        <v>370</v>
      </c>
      <c r="B18" s="21">
        <f>+'EXCEDENTE- INGRESO MIXTO BRUTO'!C169</f>
        <v>9255373.9497222211</v>
      </c>
      <c r="C18" s="23">
        <f>+'EXCEDENTE- INGRESO MIXTO BRUTO'!D169</f>
        <v>796269.06435420609</v>
      </c>
      <c r="D18" s="23">
        <f>+'EXCEDENTE- INGRESO MIXTO BRUTO'!E169</f>
        <v>5213617.4143092316</v>
      </c>
      <c r="E18" s="23">
        <f>+'EXCEDENTE- INGRESO MIXTO BRUTO'!F169</f>
        <v>3316872.2883216166</v>
      </c>
      <c r="F18" s="21">
        <f>+'EXCEDENTE- INGRESO MIXTO BRUTO'!G169</f>
        <v>1122979.1941883895</v>
      </c>
      <c r="G18" s="23">
        <f>+'EXCEDENTE- INGRESO MIXTO BRUTO'!H169</f>
        <v>384844.86573688232</v>
      </c>
      <c r="H18" s="23">
        <f>+'EXCEDENTE- INGRESO MIXTO BRUTO'!I169</f>
        <v>262158.96068456251</v>
      </c>
      <c r="I18" s="23">
        <f>+'EXCEDENTE- INGRESO MIXTO BRUTO'!J169</f>
        <v>475975.36776694498</v>
      </c>
      <c r="J18" s="21">
        <f>+'EXCEDENTE- INGRESO MIXTO BRUTO'!K169</f>
        <v>163243.44791945099</v>
      </c>
      <c r="K18" s="21">
        <f>+'EXCEDENTE- INGRESO MIXTO BRUTO'!L169+'EXCEDENTE- INGRESO MIXTO BRUTO'!M169</f>
        <v>5408939.6946875304</v>
      </c>
      <c r="L18" s="21">
        <f>+'EXCEDENTE- INGRESO MIXTO BRUTO'!N169</f>
        <v>92265.431544062973</v>
      </c>
      <c r="M18" s="26">
        <f>+'EXCEDENTE- INGRESO MIXTO BRUTO'!O169</f>
        <v>16042801.718061656</v>
      </c>
      <c r="N18" s="119"/>
      <c r="O18" s="119"/>
    </row>
    <row r="19" spans="1:15" ht="17.25" customHeight="1" x14ac:dyDescent="0.3">
      <c r="A19" s="49" t="s">
        <v>371</v>
      </c>
      <c r="B19" s="21">
        <f>+'FORMACIÓN BRUTA CAPITAL'!C98</f>
        <v>3400059.7406666055</v>
      </c>
      <c r="C19" s="23">
        <f>+'FORMACIÓN BRUTA CAPITAL'!D98</f>
        <v>376436.2496831835</v>
      </c>
      <c r="D19" s="22">
        <f>+'FORMACIÓN BRUTA CAPITAL'!E98</f>
        <v>849861.90375912713</v>
      </c>
      <c r="E19" s="22">
        <f>+'FORMACIÓN BRUTA CAPITAL'!F98</f>
        <v>2170427.8824078692</v>
      </c>
      <c r="F19" s="21">
        <f>+'FORMACIÓN BRUTA CAPITAL'!G98</f>
        <v>164672.14095614891</v>
      </c>
      <c r="G19" s="23">
        <f>+'FORMACIÓN BRUTA CAPITAL'!H98</f>
        <v>65629.876973640246</v>
      </c>
      <c r="H19" s="22">
        <f>+'FORMACIÓN BRUTA CAPITAL'!I98</f>
        <v>53713.5320862511</v>
      </c>
      <c r="I19" s="22">
        <f>+'FORMACIÓN BRUTA CAPITAL'!J98</f>
        <v>45328.731896257523</v>
      </c>
      <c r="J19" s="21">
        <f>+'FORMACIÓN BRUTA CAPITAL'!K98</f>
        <v>943125.79475505149</v>
      </c>
      <c r="K19" s="21">
        <f>+'FORMACIÓN BRUTA CAPITAL'!L98</f>
        <v>1371907.4198484288</v>
      </c>
      <c r="L19" s="21">
        <f>+'FORMACIÓN BRUTA CAPITAL'!M98</f>
        <v>20842.309761917142</v>
      </c>
      <c r="M19" s="26">
        <f>+'FORMACIÓN BRUTA CAPITAL'!N98</f>
        <v>5900607.4059881521</v>
      </c>
      <c r="N19" s="119"/>
      <c r="O19" s="119"/>
    </row>
    <row r="20" spans="1:15" x14ac:dyDescent="0.3">
      <c r="A20" s="49" t="s">
        <v>372</v>
      </c>
      <c r="B20" s="21">
        <f>+'VARIACIÓN EXISTENCIAS'!C17</f>
        <v>5819.0261095691239</v>
      </c>
      <c r="C20" s="23">
        <f>+'VARIACIÓN EXISTENCIAS'!D17</f>
        <v>-89892.293412168336</v>
      </c>
      <c r="D20" s="23">
        <f>+'VARIACIÓN EXISTENCIAS'!E17</f>
        <v>47876.471426625016</v>
      </c>
      <c r="E20" s="23">
        <f>+'VARIACIÓN EXISTENCIAS'!F17</f>
        <v>47834.848095112458</v>
      </c>
      <c r="F20" s="21">
        <f>+'VARIACIÓN EXISTENCIAS'!G17</f>
        <v>29729.931405466752</v>
      </c>
      <c r="G20" s="23">
        <f>+'VARIACIÓN EXISTENCIAS'!H17</f>
        <v>35327.452377679969</v>
      </c>
      <c r="H20" s="23">
        <f>+'VARIACIÓN EXISTENCIAS'!I17</f>
        <v>-17139.154089323212</v>
      </c>
      <c r="I20" s="23">
        <f>+'VARIACIÓN EXISTENCIAS'!J17</f>
        <v>11541.633117109996</v>
      </c>
      <c r="J20" s="21">
        <f>+'VARIACIÓN EXISTENCIAS'!K17</f>
        <v>-5393.7628443500244</v>
      </c>
      <c r="K20" s="21">
        <f>+'VARIACIÓN EXISTENCIAS'!L17</f>
        <v>-32015.615519899937</v>
      </c>
      <c r="L20" s="21">
        <f>+'VARIACIÓN EXISTENCIAS'!M17</f>
        <v>-0.40987791000000229</v>
      </c>
      <c r="M20" s="26">
        <f>+'VARIACIÓN EXISTENCIAS'!N17</f>
        <v>-1860.8307271240919</v>
      </c>
      <c r="N20" s="119"/>
      <c r="O20" s="119"/>
    </row>
    <row r="21" spans="1:15" x14ac:dyDescent="0.3">
      <c r="A21" s="78" t="s">
        <v>373</v>
      </c>
      <c r="B21" s="79">
        <f>+'OBJETOS VALIOSOS'!C11</f>
        <v>-1290.8086323500002</v>
      </c>
      <c r="C21" s="80">
        <f>+'OBJETOS VALIOSOS'!D11</f>
        <v>0.1639738</v>
      </c>
      <c r="D21" s="80">
        <f>+'OBJETOS VALIOSOS'!E11</f>
        <v>-1290.97260615</v>
      </c>
      <c r="E21" s="80">
        <f>+'OBJETOS VALIOSOS'!F11</f>
        <v>0</v>
      </c>
      <c r="F21" s="79">
        <f>+'OBJETOS VALIOSOS'!G11</f>
        <v>-3.8075590000000048</v>
      </c>
      <c r="G21" s="80">
        <f>+'OBJETOS VALIOSOS'!H11</f>
        <v>-22.094677000000022</v>
      </c>
      <c r="H21" s="80">
        <f>+'OBJETOS VALIOSOS'!I11</f>
        <v>2.0146729999999948</v>
      </c>
      <c r="I21" s="80">
        <f>+'OBJETOS VALIOSOS'!J11</f>
        <v>16.272445000000019</v>
      </c>
      <c r="J21" s="79">
        <f>+'OBJETOS VALIOSOS'!K11</f>
        <v>54.148949850000044</v>
      </c>
      <c r="K21" s="79">
        <f>+'OBJETOS VALIOSOS'!L11</f>
        <v>0</v>
      </c>
      <c r="L21" s="79">
        <f>+'OBJETOS VALIOSOS'!M11</f>
        <v>1240.4672415</v>
      </c>
      <c r="M21" s="81">
        <f>+'OBJETOS VALIOSOS'!N11</f>
        <v>0</v>
      </c>
      <c r="N21" s="119"/>
      <c r="O21" s="119"/>
    </row>
    <row r="22" spans="1:15" x14ac:dyDescent="0.3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</row>
    <row r="23" spans="1:15" x14ac:dyDescent="0.3">
      <c r="A23" s="1" t="s">
        <v>388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5" x14ac:dyDescent="0.3">
      <c r="A24" s="49" t="s">
        <v>361</v>
      </c>
      <c r="B24" s="92">
        <f t="shared" ref="B24:M24" si="0">+B10/$M10</f>
        <v>0.64706166272302623</v>
      </c>
      <c r="C24" s="93">
        <f t="shared" si="0"/>
        <v>3.6364832451749297E-2</v>
      </c>
      <c r="D24" s="93">
        <f t="shared" si="0"/>
        <v>0.36139096066922777</v>
      </c>
      <c r="E24" s="93">
        <f t="shared" si="0"/>
        <v>0.24930586960204898</v>
      </c>
      <c r="F24" s="92">
        <f t="shared" si="0"/>
        <v>6.1299131528181616E-2</v>
      </c>
      <c r="G24" s="93">
        <f t="shared" si="0"/>
        <v>2.5207087123061602E-2</v>
      </c>
      <c r="H24" s="93">
        <f t="shared" si="0"/>
        <v>1.3500458213027091E-2</v>
      </c>
      <c r="I24" s="93">
        <f t="shared" si="0"/>
        <v>2.2591586192092946E-2</v>
      </c>
      <c r="J24" s="92">
        <f t="shared" si="0"/>
        <v>0.11284665944368243</v>
      </c>
      <c r="K24" s="92">
        <f t="shared" si="0"/>
        <v>0.17068402360987112</v>
      </c>
      <c r="L24" s="92">
        <f t="shared" si="0"/>
        <v>8.1085226952386687E-3</v>
      </c>
      <c r="M24" s="106">
        <f t="shared" si="0"/>
        <v>1</v>
      </c>
    </row>
    <row r="25" spans="1:15" x14ac:dyDescent="0.3">
      <c r="A25" s="49" t="s">
        <v>362</v>
      </c>
      <c r="B25" s="92">
        <f t="shared" ref="B25:M25" si="1">+B11/$M11</f>
        <v>0.7627084760164734</v>
      </c>
      <c r="C25" s="93">
        <f t="shared" si="1"/>
        <v>2.8326042964744804E-2</v>
      </c>
      <c r="D25" s="93">
        <f t="shared" si="1"/>
        <v>0.4393709740762381</v>
      </c>
      <c r="E25" s="93">
        <f t="shared" si="1"/>
        <v>0.29501145897549008</v>
      </c>
      <c r="F25" s="92">
        <f t="shared" si="1"/>
        <v>6.0833242281799746E-2</v>
      </c>
      <c r="G25" s="93">
        <f t="shared" si="1"/>
        <v>2.321746392940335E-2</v>
      </c>
      <c r="H25" s="93">
        <f t="shared" si="1"/>
        <v>1.3204664853642849E-2</v>
      </c>
      <c r="I25" s="93">
        <f t="shared" si="1"/>
        <v>2.4411113498753571E-2</v>
      </c>
      <c r="J25" s="92">
        <f t="shared" si="1"/>
        <v>5.0460832559776375E-2</v>
      </c>
      <c r="K25" s="92">
        <f t="shared" si="1"/>
        <v>0.11732351785556454</v>
      </c>
      <c r="L25" s="92">
        <f t="shared" si="1"/>
        <v>8.6739312863863584E-3</v>
      </c>
      <c r="M25" s="91">
        <f t="shared" si="1"/>
        <v>1</v>
      </c>
    </row>
    <row r="26" spans="1:15" x14ac:dyDescent="0.3">
      <c r="A26" s="49" t="s">
        <v>363</v>
      </c>
      <c r="B26" s="92">
        <f t="shared" ref="B26:M26" si="2">+B12/$M12</f>
        <v>0.56687479697563425</v>
      </c>
      <c r="C26" s="93">
        <f t="shared" si="2"/>
        <v>4.1938745947578418E-2</v>
      </c>
      <c r="D26" s="93">
        <f t="shared" si="2"/>
        <v>0.30732139586261981</v>
      </c>
      <c r="E26" s="93">
        <f t="shared" si="2"/>
        <v>0.2176146551654364</v>
      </c>
      <c r="F26" s="92">
        <f t="shared" si="2"/>
        <v>6.1622168518037861E-2</v>
      </c>
      <c r="G26" s="93">
        <f t="shared" si="2"/>
        <v>2.6586646519246127E-2</v>
      </c>
      <c r="H26" s="93">
        <f t="shared" si="2"/>
        <v>1.3705554589852714E-2</v>
      </c>
      <c r="I26" s="93">
        <f t="shared" si="2"/>
        <v>2.1329967408939027E-2</v>
      </c>
      <c r="J26" s="92">
        <f t="shared" si="2"/>
        <v>0.15610357057175817</v>
      </c>
      <c r="K26" s="92">
        <f t="shared" si="2"/>
        <v>0.20768298267566307</v>
      </c>
      <c r="L26" s="92">
        <f t="shared" si="2"/>
        <v>7.7164812589066729E-3</v>
      </c>
      <c r="M26" s="91">
        <f t="shared" si="2"/>
        <v>1</v>
      </c>
    </row>
    <row r="27" spans="1:15" x14ac:dyDescent="0.3">
      <c r="A27" s="49" t="s">
        <v>364</v>
      </c>
      <c r="B27" s="92">
        <f t="shared" ref="B27:M27" si="3">+B13/$M13</f>
        <v>0.54789395436606436</v>
      </c>
      <c r="C27" s="93">
        <f t="shared" si="3"/>
        <v>3.3931691566801259E-2</v>
      </c>
      <c r="D27" s="93">
        <f t="shared" si="3"/>
        <v>0.28787974479130468</v>
      </c>
      <c r="E27" s="93">
        <f t="shared" si="3"/>
        <v>0.22608251800795823</v>
      </c>
      <c r="F27" s="92">
        <f t="shared" si="3"/>
        <v>5.3056982608093946E-2</v>
      </c>
      <c r="G27" s="93">
        <f t="shared" si="3"/>
        <v>2.8368941897299618E-2</v>
      </c>
      <c r="H27" s="93">
        <f t="shared" si="3"/>
        <v>1.1299187004947397E-2</v>
      </c>
      <c r="I27" s="93">
        <f t="shared" si="3"/>
        <v>1.3388853705846932E-2</v>
      </c>
      <c r="J27" s="92">
        <f t="shared" si="3"/>
        <v>0.30217346438354759</v>
      </c>
      <c r="K27" s="92">
        <f t="shared" si="3"/>
        <v>8.7423262060751253E-2</v>
      </c>
      <c r="L27" s="92">
        <f t="shared" si="3"/>
        <v>9.4523365815428716E-3</v>
      </c>
      <c r="M27" s="91">
        <f t="shared" si="3"/>
        <v>1</v>
      </c>
    </row>
    <row r="28" spans="1:15" x14ac:dyDescent="0.3">
      <c r="A28" s="49" t="s">
        <v>366</v>
      </c>
      <c r="B28" s="92">
        <f t="shared" ref="B28:M28" si="4">+B14/$M14</f>
        <v>0.54179456009597649</v>
      </c>
      <c r="C28" s="93">
        <f t="shared" si="4"/>
        <v>3.2062070809598477E-2</v>
      </c>
      <c r="D28" s="93">
        <f t="shared" si="4"/>
        <v>0.28664217278187787</v>
      </c>
      <c r="E28" s="93">
        <f t="shared" si="4"/>
        <v>0.22233006979624156</v>
      </c>
      <c r="F28" s="92">
        <f t="shared" si="4"/>
        <v>5.0531854770173391E-2</v>
      </c>
      <c r="G28" s="93">
        <f t="shared" si="4"/>
        <v>2.6092336426758501E-2</v>
      </c>
      <c r="H28" s="93">
        <f t="shared" si="4"/>
        <v>1.1169654873870295E-2</v>
      </c>
      <c r="I28" s="93">
        <f t="shared" si="4"/>
        <v>1.3269863469544596E-2</v>
      </c>
      <c r="J28" s="92">
        <f t="shared" si="4"/>
        <v>0.2995612921101331</v>
      </c>
      <c r="K28" s="92">
        <f t="shared" si="4"/>
        <v>9.9105513834742254E-2</v>
      </c>
      <c r="L28" s="92">
        <f t="shared" si="4"/>
        <v>9.0067791889748318E-3</v>
      </c>
      <c r="M28" s="91">
        <f t="shared" si="4"/>
        <v>1</v>
      </c>
    </row>
    <row r="29" spans="1:15" x14ac:dyDescent="0.3">
      <c r="A29" s="49" t="s">
        <v>367</v>
      </c>
      <c r="B29" s="92">
        <f t="shared" ref="B29:M29" si="5">+B15/$M15</f>
        <v>0.58477898336499345</v>
      </c>
      <c r="C29" s="93">
        <f t="shared" si="5"/>
        <v>4.4226890275616951E-2</v>
      </c>
      <c r="D29" s="93">
        <f t="shared" si="5"/>
        <v>0.28931708783515653</v>
      </c>
      <c r="E29" s="93">
        <f t="shared" si="5"/>
        <v>0.25068428761892625</v>
      </c>
      <c r="F29" s="92">
        <f t="shared" si="5"/>
        <v>6.7358032156371414E-2</v>
      </c>
      <c r="G29" s="93">
        <f t="shared" si="5"/>
        <v>4.1089819599074102E-2</v>
      </c>
      <c r="H29" s="93">
        <f t="shared" si="5"/>
        <v>1.1870824806229859E-2</v>
      </c>
      <c r="I29" s="93">
        <f t="shared" si="5"/>
        <v>1.4397387751067454E-2</v>
      </c>
      <c r="J29" s="92">
        <f t="shared" si="5"/>
        <v>0.31032169647695551</v>
      </c>
      <c r="K29" s="92">
        <f t="shared" si="5"/>
        <v>2.6793533385462021E-2</v>
      </c>
      <c r="L29" s="92">
        <f t="shared" si="5"/>
        <v>1.0747754616217541E-2</v>
      </c>
      <c r="M29" s="91">
        <f t="shared" si="5"/>
        <v>1</v>
      </c>
    </row>
    <row r="30" spans="1:15" x14ac:dyDescent="0.3">
      <c r="A30" s="49" t="s">
        <v>368</v>
      </c>
      <c r="B30" s="92">
        <f t="shared" ref="B30:M30" si="6">+B16/$M16</f>
        <v>0.4582662746982768</v>
      </c>
      <c r="C30" s="93">
        <f t="shared" si="6"/>
        <v>3.1506842516104146E-2</v>
      </c>
      <c r="D30" s="93">
        <f t="shared" si="6"/>
        <v>0.30312608172369104</v>
      </c>
      <c r="E30" s="93">
        <f t="shared" si="6"/>
        <v>0.12363335045848146</v>
      </c>
      <c r="F30" s="92">
        <f t="shared" si="6"/>
        <v>3.9964511400390243E-2</v>
      </c>
      <c r="G30" s="93">
        <f t="shared" si="6"/>
        <v>2.0842944718701718E-2</v>
      </c>
      <c r="H30" s="93">
        <f t="shared" si="6"/>
        <v>1.4640402342034975E-2</v>
      </c>
      <c r="I30" s="93">
        <f t="shared" si="6"/>
        <v>4.4811643396535468E-3</v>
      </c>
      <c r="J30" s="92">
        <f t="shared" si="6"/>
        <v>0.45328312341833993</v>
      </c>
      <c r="K30" s="92">
        <f t="shared" si="6"/>
        <v>1.0919634126912745E-2</v>
      </c>
      <c r="L30" s="92">
        <f t="shared" si="6"/>
        <v>3.7566456356080358E-2</v>
      </c>
      <c r="M30" s="91">
        <f t="shared" si="6"/>
        <v>1</v>
      </c>
    </row>
    <row r="31" spans="1:15" x14ac:dyDescent="0.3">
      <c r="A31" s="49" t="s">
        <v>369</v>
      </c>
      <c r="B31" s="92">
        <f t="shared" ref="B31:M31" si="7">+B17/$M17</f>
        <v>0.72107883829907748</v>
      </c>
      <c r="C31" s="93">
        <f t="shared" si="7"/>
        <v>5.3067903644793107E-2</v>
      </c>
      <c r="D31" s="93">
        <f t="shared" si="7"/>
        <v>0.35031313655898122</v>
      </c>
      <c r="E31" s="93">
        <f t="shared" si="7"/>
        <v>0.31769779809530341</v>
      </c>
      <c r="F31" s="92">
        <f t="shared" si="7"/>
        <v>7.1265274298139267E-2</v>
      </c>
      <c r="G31" s="93">
        <f t="shared" si="7"/>
        <v>3.7908219578429596E-2</v>
      </c>
      <c r="H31" s="93">
        <f t="shared" si="7"/>
        <v>1.2014806517728873E-2</v>
      </c>
      <c r="I31" s="93">
        <f t="shared" si="7"/>
        <v>2.1342248201980777E-2</v>
      </c>
      <c r="J31" s="92">
        <f t="shared" si="7"/>
        <v>3.9532115543638342E-2</v>
      </c>
      <c r="K31" s="92">
        <f t="shared" si="7"/>
        <v>0.15818966666834161</v>
      </c>
      <c r="L31" s="92">
        <f t="shared" si="7"/>
        <v>9.9341051908031913E-3</v>
      </c>
      <c r="M31" s="91">
        <f t="shared" si="7"/>
        <v>1</v>
      </c>
    </row>
    <row r="32" spans="1:15" x14ac:dyDescent="0.3">
      <c r="A32" s="49" t="s">
        <v>370</v>
      </c>
      <c r="B32" s="92">
        <f t="shared" ref="B32:M32" si="8">+B18/$M18</f>
        <v>0.57691755544806955</v>
      </c>
      <c r="C32" s="93">
        <f t="shared" si="8"/>
        <v>4.9634040135130085E-2</v>
      </c>
      <c r="D32" s="93">
        <f t="shared" si="8"/>
        <v>0.32498172737742709</v>
      </c>
      <c r="E32" s="93">
        <f t="shared" si="8"/>
        <v>0.2067514357287944</v>
      </c>
      <c r="F32" s="92">
        <f t="shared" si="8"/>
        <v>6.9998944942646316E-2</v>
      </c>
      <c r="G32" s="93">
        <f t="shared" si="8"/>
        <v>2.3988631942237864E-2</v>
      </c>
      <c r="H32" s="93">
        <f t="shared" si="8"/>
        <v>1.6341220523184114E-2</v>
      </c>
      <c r="I32" s="93">
        <f t="shared" si="8"/>
        <v>2.9669092477224351E-2</v>
      </c>
      <c r="J32" s="92">
        <f t="shared" si="8"/>
        <v>1.017549495333254E-2</v>
      </c>
      <c r="K32" s="92">
        <f t="shared" si="8"/>
        <v>0.3371568002737278</v>
      </c>
      <c r="L32" s="92">
        <f t="shared" si="8"/>
        <v>5.7512043822237546E-3</v>
      </c>
      <c r="M32" s="91">
        <f t="shared" si="8"/>
        <v>1</v>
      </c>
    </row>
    <row r="33" spans="1:13" x14ac:dyDescent="0.3">
      <c r="A33" s="49" t="s">
        <v>371</v>
      </c>
      <c r="B33" s="92">
        <f t="shared" ref="B33:M33" si="9">+B19/$M19</f>
        <v>0.57622198982703043</v>
      </c>
      <c r="C33" s="93">
        <f t="shared" si="9"/>
        <v>6.3796186355520326E-2</v>
      </c>
      <c r="D33" s="96">
        <f t="shared" si="9"/>
        <v>0.14402956260005642</v>
      </c>
      <c r="E33" s="96">
        <f t="shared" si="9"/>
        <v>0.36783126432123575</v>
      </c>
      <c r="F33" s="92">
        <f t="shared" si="9"/>
        <v>2.7907659267253335E-2</v>
      </c>
      <c r="G33" s="93">
        <f t="shared" si="9"/>
        <v>1.1122562891921373E-2</v>
      </c>
      <c r="H33" s="96">
        <f t="shared" si="9"/>
        <v>9.1030513285362182E-3</v>
      </c>
      <c r="I33" s="96">
        <f t="shared" si="9"/>
        <v>7.6820450467957367E-3</v>
      </c>
      <c r="J33" s="92">
        <f t="shared" si="9"/>
        <v>0.1598353745409215</v>
      </c>
      <c r="K33" s="92">
        <f t="shared" si="9"/>
        <v>0.23250274513369029</v>
      </c>
      <c r="L33" s="92">
        <f t="shared" si="9"/>
        <v>3.5322312311043781E-3</v>
      </c>
      <c r="M33" s="91">
        <f t="shared" si="9"/>
        <v>1</v>
      </c>
    </row>
    <row r="34" spans="1:13" x14ac:dyDescent="0.3">
      <c r="A34" s="49" t="s">
        <v>372</v>
      </c>
      <c r="B34" s="92">
        <f t="shared" ref="B34:M34" si="10">+B20/$M20</f>
        <v>-3.1271120068843716</v>
      </c>
      <c r="C34" s="93">
        <f t="shared" si="10"/>
        <v>48.307614498120735</v>
      </c>
      <c r="D34" s="93">
        <f t="shared" si="10"/>
        <v>-25.728547324999276</v>
      </c>
      <c r="E34" s="93">
        <f t="shared" si="10"/>
        <v>-25.70617918000584</v>
      </c>
      <c r="F34" s="92">
        <f t="shared" si="10"/>
        <v>-15.976698456293372</v>
      </c>
      <c r="G34" s="93">
        <f t="shared" si="10"/>
        <v>-18.984774844232305</v>
      </c>
      <c r="H34" s="93">
        <f t="shared" si="10"/>
        <v>9.210485316851857</v>
      </c>
      <c r="I34" s="93">
        <f t="shared" si="10"/>
        <v>-6.2024089289129236</v>
      </c>
      <c r="J34" s="92">
        <f t="shared" si="10"/>
        <v>2.8985779123961843</v>
      </c>
      <c r="K34" s="92">
        <f t="shared" si="10"/>
        <v>17.205012284690703</v>
      </c>
      <c r="L34" s="92">
        <f t="shared" si="10"/>
        <v>2.2026609085151302E-4</v>
      </c>
      <c r="M34" s="91">
        <f t="shared" si="10"/>
        <v>1</v>
      </c>
    </row>
    <row r="35" spans="1:13" x14ac:dyDescent="0.3">
      <c r="A35" s="78" t="s">
        <v>373</v>
      </c>
      <c r="B35" s="97"/>
      <c r="C35" s="98"/>
      <c r="D35" s="98"/>
      <c r="E35" s="98"/>
      <c r="F35" s="97"/>
      <c r="G35" s="98"/>
      <c r="H35" s="98"/>
      <c r="I35" s="98"/>
      <c r="J35" s="97"/>
      <c r="K35" s="97"/>
      <c r="L35" s="97"/>
      <c r="M35" s="94"/>
    </row>
    <row r="36" spans="1:13" x14ac:dyDescent="0.3">
      <c r="A36" s="114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</row>
    <row r="37" spans="1:13" x14ac:dyDescent="0.3">
      <c r="A37" s="114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</row>
    <row r="38" spans="1:13" x14ac:dyDescent="0.3">
      <c r="A38" s="114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</row>
    <row r="39" spans="1:13" ht="13.8" hidden="1" customHeight="1" x14ac:dyDescent="0.3"/>
  </sheetData>
  <mergeCells count="4">
    <mergeCell ref="B2:M2"/>
    <mergeCell ref="B3:M3"/>
    <mergeCell ref="B4:M4"/>
    <mergeCell ref="B5:M5"/>
  </mergeCells>
  <conditionalFormatting sqref="D19:E19">
    <cfRule type="cellIs" dxfId="3" priority="4" stopIfTrue="1" operator="lessThan">
      <formula>0</formula>
    </cfRule>
  </conditionalFormatting>
  <conditionalFormatting sqref="H19:I19">
    <cfRule type="cellIs" dxfId="2" priority="3" stopIfTrue="1" operator="lessThan">
      <formula>0</formula>
    </cfRule>
  </conditionalFormatting>
  <conditionalFormatting sqref="D33:E33">
    <cfRule type="cellIs" dxfId="1" priority="2" stopIfTrue="1" operator="lessThan">
      <formula>0</formula>
    </cfRule>
  </conditionalFormatting>
  <conditionalFormatting sqref="H33:I33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4" tint="0.79998168889431442"/>
  </sheetPr>
  <dimension ref="A1:P177"/>
  <sheetViews>
    <sheetView showGridLines="0" zoomScale="55" zoomScaleNormal="55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:N2"/>
    </sheetView>
  </sheetViews>
  <sheetFormatPr baseColWidth="10" defaultColWidth="0" defaultRowHeight="14.4" zeroHeight="1" outlineLevelCol="1" x14ac:dyDescent="0.3"/>
  <cols>
    <col min="1" max="1" width="23.6640625" customWidth="1"/>
    <col min="2" max="2" width="55.6640625" customWidth="1"/>
    <col min="3" max="3" width="15.6640625" customWidth="1"/>
    <col min="4" max="6" width="15.6640625" hidden="1" customWidth="1" outlineLevel="1"/>
    <col min="7" max="7" width="15.6640625" customWidth="1" collapsed="1"/>
    <col min="8" max="10" width="15.6640625" hidden="1" customWidth="1" outlineLevel="1"/>
    <col min="11" max="11" width="15.6640625" customWidth="1" collapsed="1"/>
    <col min="12" max="14" width="15.6640625" customWidth="1"/>
    <col min="15" max="16" width="15.5546875" customWidth="1"/>
    <col min="17" max="16384" width="11.5546875" hidden="1"/>
  </cols>
  <sheetData>
    <row r="1" spans="1:16" x14ac:dyDescent="0.3"/>
    <row r="2" spans="1:16" ht="18" x14ac:dyDescent="0.35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6" ht="18" x14ac:dyDescent="0.35">
      <c r="B3" s="108" t="s">
        <v>249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6" ht="15.6" x14ac:dyDescent="0.3">
      <c r="B4" s="109" t="s">
        <v>573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6" ht="15.6" x14ac:dyDescent="0.3">
      <c r="B5" s="109" t="s">
        <v>1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</row>
    <row r="6" spans="1:16" x14ac:dyDescent="0.3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6" x14ac:dyDescent="0.3">
      <c r="A7" s="28" t="s">
        <v>334</v>
      </c>
      <c r="E7" s="27"/>
      <c r="F7" s="27"/>
    </row>
    <row r="8" spans="1:16" ht="15.6" x14ac:dyDescent="0.3">
      <c r="A8" s="2"/>
      <c r="B8" s="3"/>
      <c r="C8" s="4" t="s">
        <v>2</v>
      </c>
      <c r="D8" s="5" t="s">
        <v>3</v>
      </c>
      <c r="E8" s="5" t="s">
        <v>377</v>
      </c>
      <c r="F8" s="5" t="s">
        <v>378</v>
      </c>
      <c r="G8" s="5" t="s">
        <v>4</v>
      </c>
      <c r="H8" s="86" t="s">
        <v>382</v>
      </c>
      <c r="I8" s="86" t="s">
        <v>383</v>
      </c>
      <c r="J8" s="86" t="s">
        <v>384</v>
      </c>
      <c r="K8" s="5" t="s">
        <v>5</v>
      </c>
      <c r="L8" s="5" t="s">
        <v>6</v>
      </c>
      <c r="M8" s="5" t="s">
        <v>7</v>
      </c>
      <c r="N8" s="5" t="s">
        <v>18</v>
      </c>
    </row>
    <row r="9" spans="1:16" ht="95.4" x14ac:dyDescent="0.3">
      <c r="A9" s="6" t="s">
        <v>8</v>
      </c>
      <c r="B9" s="7" t="s">
        <v>9</v>
      </c>
      <c r="C9" s="7" t="s">
        <v>10</v>
      </c>
      <c r="D9" s="6" t="s">
        <v>11</v>
      </c>
      <c r="E9" s="6" t="s">
        <v>379</v>
      </c>
      <c r="F9" s="6" t="s">
        <v>380</v>
      </c>
      <c r="G9" s="6" t="s">
        <v>12</v>
      </c>
      <c r="H9" s="87" t="s">
        <v>385</v>
      </c>
      <c r="I9" s="87" t="s">
        <v>386</v>
      </c>
      <c r="J9" s="87" t="s">
        <v>387</v>
      </c>
      <c r="K9" s="6" t="s">
        <v>13</v>
      </c>
      <c r="L9" s="8" t="s">
        <v>14</v>
      </c>
      <c r="M9" s="6" t="s">
        <v>15</v>
      </c>
      <c r="N9" s="6" t="s">
        <v>19</v>
      </c>
    </row>
    <row r="10" spans="1:16" ht="29.25" customHeight="1" x14ac:dyDescent="0.3">
      <c r="A10" s="1" t="s">
        <v>16</v>
      </c>
      <c r="B10" s="1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6" x14ac:dyDescent="0.3">
      <c r="A11" s="9" t="s">
        <v>20</v>
      </c>
      <c r="B11" s="10" t="s">
        <v>21</v>
      </c>
      <c r="C11" s="35">
        <v>454.5714759118863</v>
      </c>
      <c r="D11" s="36">
        <v>0</v>
      </c>
      <c r="E11" s="37">
        <v>454.5714759118863</v>
      </c>
      <c r="F11" s="36">
        <v>0</v>
      </c>
      <c r="G11" s="35">
        <v>0</v>
      </c>
      <c r="H11" s="36">
        <v>0</v>
      </c>
      <c r="I11" s="37">
        <v>0</v>
      </c>
      <c r="J11" s="36">
        <v>0</v>
      </c>
      <c r="K11" s="35">
        <v>0</v>
      </c>
      <c r="L11" s="35">
        <v>3778.0576768657011</v>
      </c>
      <c r="M11" s="35">
        <v>0</v>
      </c>
      <c r="N11" s="38">
        <f t="shared" ref="N11:N74" si="0">+C11+G11+K11+L11+M11</f>
        <v>4232.6291527775875</v>
      </c>
      <c r="O11" s="33"/>
      <c r="P11" s="33"/>
    </row>
    <row r="12" spans="1:16" x14ac:dyDescent="0.3">
      <c r="A12" s="9" t="s">
        <v>22</v>
      </c>
      <c r="B12" s="10" t="s">
        <v>23</v>
      </c>
      <c r="C12" s="35">
        <v>141.0800150711776</v>
      </c>
      <c r="D12" s="36">
        <v>0</v>
      </c>
      <c r="E12" s="37">
        <v>141.0800150711776</v>
      </c>
      <c r="F12" s="36">
        <v>0</v>
      </c>
      <c r="G12" s="35">
        <v>0</v>
      </c>
      <c r="H12" s="36">
        <v>0</v>
      </c>
      <c r="I12" s="37">
        <v>0</v>
      </c>
      <c r="J12" s="36">
        <v>0</v>
      </c>
      <c r="K12" s="35">
        <v>0</v>
      </c>
      <c r="L12" s="35">
        <v>1073.7664332605218</v>
      </c>
      <c r="M12" s="35">
        <v>0</v>
      </c>
      <c r="N12" s="38">
        <f t="shared" si="0"/>
        <v>1214.8464483316993</v>
      </c>
      <c r="O12" s="33"/>
      <c r="P12" s="33"/>
    </row>
    <row r="13" spans="1:16" x14ac:dyDescent="0.3">
      <c r="A13" s="9" t="s">
        <v>24</v>
      </c>
      <c r="B13" s="10" t="s">
        <v>25</v>
      </c>
      <c r="C13" s="35">
        <v>1110.3587192127945</v>
      </c>
      <c r="D13" s="36">
        <v>0</v>
      </c>
      <c r="E13" s="37">
        <v>1110.3587192127945</v>
      </c>
      <c r="F13" s="36">
        <v>0</v>
      </c>
      <c r="G13" s="35">
        <v>0</v>
      </c>
      <c r="H13" s="36">
        <v>0</v>
      </c>
      <c r="I13" s="37">
        <v>0</v>
      </c>
      <c r="J13" s="36">
        <v>0</v>
      </c>
      <c r="K13" s="35">
        <v>0</v>
      </c>
      <c r="L13" s="35">
        <v>582.01176080308016</v>
      </c>
      <c r="M13" s="35">
        <v>0</v>
      </c>
      <c r="N13" s="38">
        <f t="shared" si="0"/>
        <v>1692.3704800158748</v>
      </c>
      <c r="O13" s="33"/>
      <c r="P13" s="33"/>
    </row>
    <row r="14" spans="1:16" x14ac:dyDescent="0.3">
      <c r="A14" s="9" t="s">
        <v>26</v>
      </c>
      <c r="B14" s="10" t="s">
        <v>27</v>
      </c>
      <c r="C14" s="35">
        <v>15097.393713269676</v>
      </c>
      <c r="D14" s="36">
        <v>0</v>
      </c>
      <c r="E14" s="37">
        <v>15097.393713269676</v>
      </c>
      <c r="F14" s="36">
        <v>0</v>
      </c>
      <c r="G14" s="35">
        <v>0</v>
      </c>
      <c r="H14" s="36">
        <v>0</v>
      </c>
      <c r="I14" s="37">
        <v>0</v>
      </c>
      <c r="J14" s="36">
        <v>0</v>
      </c>
      <c r="K14" s="35">
        <v>0</v>
      </c>
      <c r="L14" s="35">
        <v>11289.975594261003</v>
      </c>
      <c r="M14" s="35">
        <v>0</v>
      </c>
      <c r="N14" s="38">
        <f t="shared" si="0"/>
        <v>26387.36930753068</v>
      </c>
      <c r="O14" s="33"/>
      <c r="P14" s="33"/>
    </row>
    <row r="15" spans="1:16" x14ac:dyDescent="0.3">
      <c r="A15" s="9" t="s">
        <v>28</v>
      </c>
      <c r="B15" s="10" t="s">
        <v>30</v>
      </c>
      <c r="C15" s="35">
        <v>12308.593558440512</v>
      </c>
      <c r="D15" s="36">
        <v>0</v>
      </c>
      <c r="E15" s="37">
        <v>7073.3426090516359</v>
      </c>
      <c r="F15" s="36">
        <v>5235.2509493888765</v>
      </c>
      <c r="G15" s="35">
        <v>0</v>
      </c>
      <c r="H15" s="36">
        <v>0</v>
      </c>
      <c r="I15" s="37">
        <v>0</v>
      </c>
      <c r="J15" s="36">
        <v>0</v>
      </c>
      <c r="K15" s="35">
        <v>0</v>
      </c>
      <c r="L15" s="35">
        <v>96.690056351538544</v>
      </c>
      <c r="M15" s="35">
        <v>0</v>
      </c>
      <c r="N15" s="38">
        <f t="shared" si="0"/>
        <v>12405.283614792052</v>
      </c>
      <c r="O15" s="33"/>
      <c r="P15" s="33"/>
    </row>
    <row r="16" spans="1:16" x14ac:dyDescent="0.3">
      <c r="A16" s="9" t="s">
        <v>29</v>
      </c>
      <c r="B16" s="10" t="s">
        <v>32</v>
      </c>
      <c r="C16" s="35">
        <v>765.20850800579569</v>
      </c>
      <c r="D16" s="36">
        <v>0</v>
      </c>
      <c r="E16" s="37">
        <v>765.20850800579569</v>
      </c>
      <c r="F16" s="36">
        <v>0</v>
      </c>
      <c r="G16" s="35">
        <v>0</v>
      </c>
      <c r="H16" s="36">
        <v>0</v>
      </c>
      <c r="I16" s="37">
        <v>0</v>
      </c>
      <c r="J16" s="36">
        <v>0</v>
      </c>
      <c r="K16" s="35">
        <v>0</v>
      </c>
      <c r="L16" s="35">
        <v>6326.0793361209508</v>
      </c>
      <c r="M16" s="35">
        <v>0</v>
      </c>
      <c r="N16" s="38">
        <f t="shared" si="0"/>
        <v>7091.2878441267467</v>
      </c>
      <c r="O16" s="33"/>
      <c r="P16" s="33"/>
    </row>
    <row r="17" spans="1:16" x14ac:dyDescent="0.3">
      <c r="A17" s="9" t="s">
        <v>31</v>
      </c>
      <c r="B17" s="10" t="s">
        <v>34</v>
      </c>
      <c r="C17" s="35">
        <v>1664.647102014771</v>
      </c>
      <c r="D17" s="36">
        <v>0</v>
      </c>
      <c r="E17" s="37">
        <v>1664.647102014771</v>
      </c>
      <c r="F17" s="36">
        <v>0</v>
      </c>
      <c r="G17" s="35">
        <v>0</v>
      </c>
      <c r="H17" s="36">
        <v>0</v>
      </c>
      <c r="I17" s="37">
        <v>0</v>
      </c>
      <c r="J17" s="36">
        <v>0</v>
      </c>
      <c r="K17" s="35">
        <v>0</v>
      </c>
      <c r="L17" s="35">
        <v>953.14667292584124</v>
      </c>
      <c r="M17" s="35">
        <v>0</v>
      </c>
      <c r="N17" s="38">
        <f t="shared" si="0"/>
        <v>2617.7937749406124</v>
      </c>
      <c r="O17" s="33"/>
      <c r="P17" s="33"/>
    </row>
    <row r="18" spans="1:16" x14ac:dyDescent="0.3">
      <c r="A18" s="9" t="s">
        <v>33</v>
      </c>
      <c r="B18" s="10" t="s">
        <v>36</v>
      </c>
      <c r="C18" s="35">
        <v>1907.2128069261653</v>
      </c>
      <c r="D18" s="36">
        <v>0</v>
      </c>
      <c r="E18" s="37">
        <v>1907.2128069261653</v>
      </c>
      <c r="F18" s="36">
        <v>0</v>
      </c>
      <c r="G18" s="35">
        <v>0</v>
      </c>
      <c r="H18" s="36">
        <v>0</v>
      </c>
      <c r="I18" s="37">
        <v>0</v>
      </c>
      <c r="J18" s="36">
        <v>0</v>
      </c>
      <c r="K18" s="35">
        <v>0</v>
      </c>
      <c r="L18" s="35">
        <v>16143.800261893111</v>
      </c>
      <c r="M18" s="35">
        <v>0</v>
      </c>
      <c r="N18" s="38">
        <f t="shared" si="0"/>
        <v>18051.013068819277</v>
      </c>
      <c r="O18" s="33"/>
      <c r="P18" s="33"/>
    </row>
    <row r="19" spans="1:16" x14ac:dyDescent="0.3">
      <c r="A19" s="9" t="s">
        <v>35</v>
      </c>
      <c r="B19" s="10" t="s">
        <v>277</v>
      </c>
      <c r="C19" s="35">
        <v>4790.2890128587342</v>
      </c>
      <c r="D19" s="36">
        <v>0</v>
      </c>
      <c r="E19" s="37">
        <v>4790.2890128587342</v>
      </c>
      <c r="F19" s="36">
        <v>0</v>
      </c>
      <c r="G19" s="35">
        <v>0</v>
      </c>
      <c r="H19" s="36">
        <v>0</v>
      </c>
      <c r="I19" s="37">
        <v>0</v>
      </c>
      <c r="J19" s="36">
        <v>0</v>
      </c>
      <c r="K19" s="35">
        <v>0</v>
      </c>
      <c r="L19" s="35">
        <v>22614.603550946205</v>
      </c>
      <c r="M19" s="35">
        <v>0</v>
      </c>
      <c r="N19" s="38">
        <f t="shared" si="0"/>
        <v>27404.89256380494</v>
      </c>
      <c r="O19" s="33"/>
      <c r="P19" s="33"/>
    </row>
    <row r="20" spans="1:16" x14ac:dyDescent="0.3">
      <c r="A20" s="9" t="s">
        <v>37</v>
      </c>
      <c r="B20" s="10" t="s">
        <v>278</v>
      </c>
      <c r="C20" s="35">
        <v>6478.4571751341418</v>
      </c>
      <c r="D20" s="36">
        <v>0</v>
      </c>
      <c r="E20" s="37">
        <v>6478.4571751341418</v>
      </c>
      <c r="F20" s="36">
        <v>0</v>
      </c>
      <c r="G20" s="35">
        <v>0</v>
      </c>
      <c r="H20" s="36">
        <v>0</v>
      </c>
      <c r="I20" s="37">
        <v>0</v>
      </c>
      <c r="J20" s="36">
        <v>0</v>
      </c>
      <c r="K20" s="35">
        <v>0</v>
      </c>
      <c r="L20" s="35">
        <v>21636.474494231563</v>
      </c>
      <c r="M20" s="35">
        <v>0</v>
      </c>
      <c r="N20" s="38">
        <f t="shared" si="0"/>
        <v>28114.931669365706</v>
      </c>
      <c r="O20" s="33"/>
      <c r="P20" s="33"/>
    </row>
    <row r="21" spans="1:16" x14ac:dyDescent="0.3">
      <c r="A21" s="9" t="s">
        <v>38</v>
      </c>
      <c r="B21" s="10" t="s">
        <v>39</v>
      </c>
      <c r="C21" s="35">
        <v>40690.55822918695</v>
      </c>
      <c r="D21" s="36">
        <v>0</v>
      </c>
      <c r="E21" s="37">
        <v>40690.55822918695</v>
      </c>
      <c r="F21" s="36">
        <v>0</v>
      </c>
      <c r="G21" s="35">
        <v>0</v>
      </c>
      <c r="H21" s="36">
        <v>0</v>
      </c>
      <c r="I21" s="37">
        <v>0</v>
      </c>
      <c r="J21" s="36">
        <v>0</v>
      </c>
      <c r="K21" s="35">
        <v>0</v>
      </c>
      <c r="L21" s="35">
        <v>8251.8572575714279</v>
      </c>
      <c r="M21" s="35">
        <v>0</v>
      </c>
      <c r="N21" s="38">
        <f t="shared" si="0"/>
        <v>48942.415486758378</v>
      </c>
      <c r="O21" s="33"/>
      <c r="P21" s="33"/>
    </row>
    <row r="22" spans="1:16" x14ac:dyDescent="0.3">
      <c r="A22" s="9" t="s">
        <v>40</v>
      </c>
      <c r="B22" s="10" t="s">
        <v>41</v>
      </c>
      <c r="C22" s="35">
        <v>11713.226274807643</v>
      </c>
      <c r="D22" s="36">
        <v>0</v>
      </c>
      <c r="E22" s="37">
        <v>10162.690028928715</v>
      </c>
      <c r="F22" s="36">
        <v>1550.5362458789268</v>
      </c>
      <c r="G22" s="35">
        <v>0</v>
      </c>
      <c r="H22" s="36">
        <v>0</v>
      </c>
      <c r="I22" s="37">
        <v>0</v>
      </c>
      <c r="J22" s="36">
        <v>0</v>
      </c>
      <c r="K22" s="35">
        <v>0</v>
      </c>
      <c r="L22" s="35">
        <v>2678.5808831689505</v>
      </c>
      <c r="M22" s="35">
        <v>0</v>
      </c>
      <c r="N22" s="38">
        <f t="shared" si="0"/>
        <v>14391.807157976593</v>
      </c>
      <c r="O22" s="33"/>
      <c r="P22" s="33"/>
    </row>
    <row r="23" spans="1:16" x14ac:dyDescent="0.3">
      <c r="A23" s="9" t="s">
        <v>42</v>
      </c>
      <c r="B23" s="10" t="s">
        <v>43</v>
      </c>
      <c r="C23" s="35">
        <v>7522.5495522694764</v>
      </c>
      <c r="D23" s="36">
        <v>0</v>
      </c>
      <c r="E23" s="37">
        <v>6186.6326257023165</v>
      </c>
      <c r="F23" s="36">
        <v>1335.9169265671599</v>
      </c>
      <c r="G23" s="35">
        <v>0</v>
      </c>
      <c r="H23" s="36">
        <v>0</v>
      </c>
      <c r="I23" s="37">
        <v>0</v>
      </c>
      <c r="J23" s="36">
        <v>0</v>
      </c>
      <c r="K23" s="35">
        <v>0</v>
      </c>
      <c r="L23" s="35">
        <v>4652.1225876752187</v>
      </c>
      <c r="M23" s="35">
        <v>0</v>
      </c>
      <c r="N23" s="38">
        <f t="shared" si="0"/>
        <v>12174.672139944694</v>
      </c>
      <c r="O23" s="33"/>
      <c r="P23" s="33"/>
    </row>
    <row r="24" spans="1:16" x14ac:dyDescent="0.3">
      <c r="A24" s="9" t="s">
        <v>44</v>
      </c>
      <c r="B24" s="10" t="s">
        <v>45</v>
      </c>
      <c r="C24" s="35">
        <v>279412.62881420052</v>
      </c>
      <c r="D24" s="36">
        <v>0</v>
      </c>
      <c r="E24" s="37">
        <v>136029.08341428472</v>
      </c>
      <c r="F24" s="36">
        <v>143383.54539991583</v>
      </c>
      <c r="G24" s="35">
        <v>0</v>
      </c>
      <c r="H24" s="36">
        <v>0</v>
      </c>
      <c r="I24" s="37">
        <v>0</v>
      </c>
      <c r="J24" s="36">
        <v>0</v>
      </c>
      <c r="K24" s="35">
        <v>0</v>
      </c>
      <c r="L24" s="35">
        <v>4570.4969869492679</v>
      </c>
      <c r="M24" s="35">
        <v>0</v>
      </c>
      <c r="N24" s="38">
        <f t="shared" si="0"/>
        <v>283983.12580114981</v>
      </c>
      <c r="O24" s="33"/>
      <c r="P24" s="33"/>
    </row>
    <row r="25" spans="1:16" x14ac:dyDescent="0.3">
      <c r="A25" s="9" t="s">
        <v>46</v>
      </c>
      <c r="B25" s="10" t="s">
        <v>47</v>
      </c>
      <c r="C25" s="35">
        <v>454.71454910885029</v>
      </c>
      <c r="D25" s="36">
        <v>0</v>
      </c>
      <c r="E25" s="37">
        <v>454.71454910885029</v>
      </c>
      <c r="F25" s="36">
        <v>0</v>
      </c>
      <c r="G25" s="35">
        <v>0</v>
      </c>
      <c r="H25" s="36">
        <v>0</v>
      </c>
      <c r="I25" s="37">
        <v>0</v>
      </c>
      <c r="J25" s="36">
        <v>0</v>
      </c>
      <c r="K25" s="35">
        <v>0</v>
      </c>
      <c r="L25" s="35">
        <v>7897.3807015916882</v>
      </c>
      <c r="M25" s="35">
        <v>0</v>
      </c>
      <c r="N25" s="38">
        <f t="shared" si="0"/>
        <v>8352.0952507005386</v>
      </c>
      <c r="O25" s="33"/>
      <c r="P25" s="33"/>
    </row>
    <row r="26" spans="1:16" x14ac:dyDescent="0.3">
      <c r="A26" s="9" t="s">
        <v>48</v>
      </c>
      <c r="B26" s="10" t="s">
        <v>49</v>
      </c>
      <c r="C26" s="35">
        <v>307511.27183236356</v>
      </c>
      <c r="D26" s="36">
        <v>0</v>
      </c>
      <c r="E26" s="37">
        <v>161786.4718569823</v>
      </c>
      <c r="F26" s="36">
        <v>145724.79997538129</v>
      </c>
      <c r="G26" s="35">
        <v>0</v>
      </c>
      <c r="H26" s="36">
        <v>0</v>
      </c>
      <c r="I26" s="37">
        <v>0</v>
      </c>
      <c r="J26" s="36">
        <v>0</v>
      </c>
      <c r="K26" s="35">
        <v>0</v>
      </c>
      <c r="L26" s="35">
        <v>27573.445207543347</v>
      </c>
      <c r="M26" s="35">
        <v>0</v>
      </c>
      <c r="N26" s="38">
        <f t="shared" si="0"/>
        <v>335084.71703990689</v>
      </c>
      <c r="O26" s="33"/>
      <c r="P26" s="33"/>
    </row>
    <row r="27" spans="1:16" x14ac:dyDescent="0.3">
      <c r="A27" s="9" t="s">
        <v>50</v>
      </c>
      <c r="B27" s="10" t="s">
        <v>51</v>
      </c>
      <c r="C27" s="35">
        <v>23121.578072636483</v>
      </c>
      <c r="D27" s="36">
        <v>0</v>
      </c>
      <c r="E27" s="37">
        <v>23121.578072636483</v>
      </c>
      <c r="F27" s="36">
        <v>0</v>
      </c>
      <c r="G27" s="35">
        <v>0</v>
      </c>
      <c r="H27" s="36">
        <v>0</v>
      </c>
      <c r="I27" s="37">
        <v>0</v>
      </c>
      <c r="J27" s="36">
        <v>0</v>
      </c>
      <c r="K27" s="35">
        <v>0</v>
      </c>
      <c r="L27" s="35">
        <v>18515.819308163685</v>
      </c>
      <c r="M27" s="35">
        <v>0</v>
      </c>
      <c r="N27" s="38">
        <f t="shared" si="0"/>
        <v>41637.397380800168</v>
      </c>
      <c r="O27" s="33"/>
      <c r="P27" s="33"/>
    </row>
    <row r="28" spans="1:16" x14ac:dyDescent="0.3">
      <c r="A28" s="9" t="s">
        <v>52</v>
      </c>
      <c r="B28" s="10" t="s">
        <v>53</v>
      </c>
      <c r="C28" s="35">
        <v>28126.579363949644</v>
      </c>
      <c r="D28" s="36">
        <v>0</v>
      </c>
      <c r="E28" s="37">
        <v>28126.579363949644</v>
      </c>
      <c r="F28" s="36">
        <v>0</v>
      </c>
      <c r="G28" s="35">
        <v>0</v>
      </c>
      <c r="H28" s="36">
        <v>0</v>
      </c>
      <c r="I28" s="37">
        <v>0</v>
      </c>
      <c r="J28" s="36">
        <v>0</v>
      </c>
      <c r="K28" s="35">
        <v>0</v>
      </c>
      <c r="L28" s="35">
        <v>78333.01990040105</v>
      </c>
      <c r="M28" s="35">
        <v>0</v>
      </c>
      <c r="N28" s="38">
        <f t="shared" si="0"/>
        <v>106459.59926435069</v>
      </c>
      <c r="O28" s="33"/>
      <c r="P28" s="33"/>
    </row>
    <row r="29" spans="1:16" x14ac:dyDescent="0.3">
      <c r="A29" s="9" t="s">
        <v>54</v>
      </c>
      <c r="B29" s="10" t="s">
        <v>55</v>
      </c>
      <c r="C29" s="35">
        <v>23236.810168622374</v>
      </c>
      <c r="D29" s="36">
        <v>0</v>
      </c>
      <c r="E29" s="37">
        <v>20011.87288762314</v>
      </c>
      <c r="F29" s="36">
        <v>3224.9372809992337</v>
      </c>
      <c r="G29" s="35">
        <v>0</v>
      </c>
      <c r="H29" s="36">
        <v>0</v>
      </c>
      <c r="I29" s="37">
        <v>0</v>
      </c>
      <c r="J29" s="36">
        <v>0</v>
      </c>
      <c r="K29" s="35">
        <v>0</v>
      </c>
      <c r="L29" s="35">
        <v>25682.955403639437</v>
      </c>
      <c r="M29" s="35">
        <v>0</v>
      </c>
      <c r="N29" s="38">
        <f t="shared" si="0"/>
        <v>48919.765572261807</v>
      </c>
      <c r="O29" s="33"/>
      <c r="P29" s="33"/>
    </row>
    <row r="30" spans="1:16" x14ac:dyDescent="0.3">
      <c r="A30" s="9" t="s">
        <v>56</v>
      </c>
      <c r="B30" s="10" t="s">
        <v>57</v>
      </c>
      <c r="C30" s="35">
        <v>810.85560828967277</v>
      </c>
      <c r="D30" s="36">
        <v>0</v>
      </c>
      <c r="E30" s="37">
        <v>810.85560828967277</v>
      </c>
      <c r="F30" s="36">
        <v>0</v>
      </c>
      <c r="G30" s="35">
        <v>0</v>
      </c>
      <c r="H30" s="36">
        <v>0</v>
      </c>
      <c r="I30" s="37">
        <v>0</v>
      </c>
      <c r="J30" s="36">
        <v>0</v>
      </c>
      <c r="K30" s="35">
        <v>0</v>
      </c>
      <c r="L30" s="35">
        <v>5741.1660797357426</v>
      </c>
      <c r="M30" s="35">
        <v>0</v>
      </c>
      <c r="N30" s="38">
        <f t="shared" si="0"/>
        <v>6552.0216880254156</v>
      </c>
      <c r="O30" s="33"/>
      <c r="P30" s="33"/>
    </row>
    <row r="31" spans="1:16" x14ac:dyDescent="0.3">
      <c r="A31" s="9" t="s">
        <v>58</v>
      </c>
      <c r="B31" s="10" t="s">
        <v>59</v>
      </c>
      <c r="C31" s="35">
        <v>21573.072040522668</v>
      </c>
      <c r="D31" s="36">
        <v>0</v>
      </c>
      <c r="E31" s="37">
        <v>14707.446378259807</v>
      </c>
      <c r="F31" s="36">
        <v>6865.6256622628607</v>
      </c>
      <c r="G31" s="35">
        <v>0</v>
      </c>
      <c r="H31" s="36">
        <v>0</v>
      </c>
      <c r="I31" s="37">
        <v>0</v>
      </c>
      <c r="J31" s="36">
        <v>0</v>
      </c>
      <c r="K31" s="35">
        <v>0</v>
      </c>
      <c r="L31" s="35">
        <v>9203.541673192216</v>
      </c>
      <c r="M31" s="35">
        <v>0</v>
      </c>
      <c r="N31" s="38">
        <f t="shared" si="0"/>
        <v>30776.613713714883</v>
      </c>
      <c r="O31" s="33"/>
      <c r="P31" s="33"/>
    </row>
    <row r="32" spans="1:16" x14ac:dyDescent="0.3">
      <c r="A32" s="9" t="s">
        <v>60</v>
      </c>
      <c r="B32" s="10" t="s">
        <v>61</v>
      </c>
      <c r="C32" s="35">
        <v>130851.36100072938</v>
      </c>
      <c r="D32" s="36">
        <v>0</v>
      </c>
      <c r="E32" s="37">
        <v>130851.36100072938</v>
      </c>
      <c r="F32" s="36">
        <v>0</v>
      </c>
      <c r="G32" s="35">
        <v>0</v>
      </c>
      <c r="H32" s="36">
        <v>0</v>
      </c>
      <c r="I32" s="37">
        <v>0</v>
      </c>
      <c r="J32" s="36">
        <v>0</v>
      </c>
      <c r="K32" s="35">
        <v>0</v>
      </c>
      <c r="L32" s="35">
        <v>107002.33244611195</v>
      </c>
      <c r="M32" s="35">
        <v>0</v>
      </c>
      <c r="N32" s="38">
        <f t="shared" si="0"/>
        <v>237853.69344684132</v>
      </c>
      <c r="O32" s="33"/>
      <c r="P32" s="33"/>
    </row>
    <row r="33" spans="1:16" x14ac:dyDescent="0.3">
      <c r="A33" s="9" t="s">
        <v>62</v>
      </c>
      <c r="B33" s="10" t="s">
        <v>63</v>
      </c>
      <c r="C33" s="35">
        <v>42080.65143394802</v>
      </c>
      <c r="D33" s="36">
        <v>0</v>
      </c>
      <c r="E33" s="37">
        <v>42080.65143394802</v>
      </c>
      <c r="F33" s="36">
        <v>0</v>
      </c>
      <c r="G33" s="35">
        <v>0</v>
      </c>
      <c r="H33" s="36">
        <v>0</v>
      </c>
      <c r="I33" s="37">
        <v>0</v>
      </c>
      <c r="J33" s="36">
        <v>0</v>
      </c>
      <c r="K33" s="35">
        <v>0</v>
      </c>
      <c r="L33" s="35">
        <v>21440.292673734926</v>
      </c>
      <c r="M33" s="35">
        <v>0</v>
      </c>
      <c r="N33" s="38">
        <f t="shared" si="0"/>
        <v>63520.944107682946</v>
      </c>
      <c r="O33" s="33"/>
      <c r="P33" s="33"/>
    </row>
    <row r="34" spans="1:16" x14ac:dyDescent="0.3">
      <c r="A34" s="9" t="s">
        <v>64</v>
      </c>
      <c r="B34" s="10" t="s">
        <v>65</v>
      </c>
      <c r="C34" s="35">
        <v>126681.90303175956</v>
      </c>
      <c r="D34" s="36">
        <v>0</v>
      </c>
      <c r="E34" s="37">
        <v>126681.90303175956</v>
      </c>
      <c r="F34" s="36">
        <v>0</v>
      </c>
      <c r="G34" s="35">
        <v>0</v>
      </c>
      <c r="H34" s="36">
        <v>0</v>
      </c>
      <c r="I34" s="37">
        <v>0</v>
      </c>
      <c r="J34" s="36">
        <v>0</v>
      </c>
      <c r="K34" s="35">
        <v>0</v>
      </c>
      <c r="L34" s="35">
        <v>38105.10919667803</v>
      </c>
      <c r="M34" s="35">
        <v>0</v>
      </c>
      <c r="N34" s="38">
        <f t="shared" si="0"/>
        <v>164787.01222843758</v>
      </c>
      <c r="O34" s="33"/>
      <c r="P34" s="33"/>
    </row>
    <row r="35" spans="1:16" x14ac:dyDescent="0.3">
      <c r="A35" s="9" t="s">
        <v>66</v>
      </c>
      <c r="B35" s="10" t="s">
        <v>67</v>
      </c>
      <c r="C35" s="35">
        <v>5869.9924051383423</v>
      </c>
      <c r="D35" s="36">
        <v>0</v>
      </c>
      <c r="E35" s="37">
        <v>5869.9924051383423</v>
      </c>
      <c r="F35" s="36">
        <v>0</v>
      </c>
      <c r="G35" s="35">
        <v>0</v>
      </c>
      <c r="H35" s="36">
        <v>0</v>
      </c>
      <c r="I35" s="37">
        <v>0</v>
      </c>
      <c r="J35" s="36">
        <v>0</v>
      </c>
      <c r="K35" s="35">
        <v>0</v>
      </c>
      <c r="L35" s="35">
        <v>5813.3111341117119</v>
      </c>
      <c r="M35" s="35">
        <v>0</v>
      </c>
      <c r="N35" s="38">
        <f t="shared" si="0"/>
        <v>11683.303539250053</v>
      </c>
      <c r="O35" s="33"/>
      <c r="P35" s="33"/>
    </row>
    <row r="36" spans="1:16" ht="28.8" x14ac:dyDescent="0.3">
      <c r="A36" s="9" t="s">
        <v>68</v>
      </c>
      <c r="B36" s="10" t="s">
        <v>69</v>
      </c>
      <c r="C36" s="35">
        <v>72286.477794667182</v>
      </c>
      <c r="D36" s="36">
        <v>0</v>
      </c>
      <c r="E36" s="37">
        <v>72286.477794667182</v>
      </c>
      <c r="F36" s="36">
        <v>0</v>
      </c>
      <c r="G36" s="35">
        <v>0</v>
      </c>
      <c r="H36" s="36">
        <v>0</v>
      </c>
      <c r="I36" s="37">
        <v>0</v>
      </c>
      <c r="J36" s="36">
        <v>0</v>
      </c>
      <c r="K36" s="35">
        <v>0</v>
      </c>
      <c r="L36" s="35">
        <v>13217.755244888189</v>
      </c>
      <c r="M36" s="35">
        <v>0</v>
      </c>
      <c r="N36" s="38">
        <f t="shared" si="0"/>
        <v>85504.233039555373</v>
      </c>
      <c r="O36" s="33"/>
      <c r="P36" s="33"/>
    </row>
    <row r="37" spans="1:16" x14ac:dyDescent="0.3">
      <c r="A37" s="9" t="s">
        <v>70</v>
      </c>
      <c r="B37" s="10" t="s">
        <v>71</v>
      </c>
      <c r="C37" s="35">
        <v>6913.8071350446598</v>
      </c>
      <c r="D37" s="36">
        <v>0</v>
      </c>
      <c r="E37" s="37">
        <v>6913.8071350446598</v>
      </c>
      <c r="F37" s="36">
        <v>0</v>
      </c>
      <c r="G37" s="35">
        <v>0</v>
      </c>
      <c r="H37" s="36">
        <v>0</v>
      </c>
      <c r="I37" s="37">
        <v>0</v>
      </c>
      <c r="J37" s="36">
        <v>0</v>
      </c>
      <c r="K37" s="35">
        <v>0</v>
      </c>
      <c r="L37" s="35">
        <v>1784.9910613633017</v>
      </c>
      <c r="M37" s="35">
        <v>0</v>
      </c>
      <c r="N37" s="38">
        <f t="shared" si="0"/>
        <v>8698.7981964079609</v>
      </c>
      <c r="O37" s="33"/>
      <c r="P37" s="33"/>
    </row>
    <row r="38" spans="1:16" x14ac:dyDescent="0.3">
      <c r="A38" s="9" t="s">
        <v>72</v>
      </c>
      <c r="B38" s="10" t="s">
        <v>73</v>
      </c>
      <c r="C38" s="35">
        <v>7610.6788816377975</v>
      </c>
      <c r="D38" s="36">
        <v>0</v>
      </c>
      <c r="E38" s="37">
        <v>7610.6788816377975</v>
      </c>
      <c r="F38" s="36">
        <v>0</v>
      </c>
      <c r="G38" s="35">
        <v>0</v>
      </c>
      <c r="H38" s="36">
        <v>0</v>
      </c>
      <c r="I38" s="37">
        <v>0</v>
      </c>
      <c r="J38" s="36">
        <v>0</v>
      </c>
      <c r="K38" s="35">
        <v>0</v>
      </c>
      <c r="L38" s="35">
        <v>12627.338815437553</v>
      </c>
      <c r="M38" s="35">
        <v>0</v>
      </c>
      <c r="N38" s="38">
        <f t="shared" si="0"/>
        <v>20238.017697075353</v>
      </c>
      <c r="O38" s="33"/>
      <c r="P38" s="33"/>
    </row>
    <row r="39" spans="1:16" x14ac:dyDescent="0.3">
      <c r="A39" s="9" t="s">
        <v>74</v>
      </c>
      <c r="B39" s="10" t="s">
        <v>75</v>
      </c>
      <c r="C39" s="35">
        <v>14558.554570828155</v>
      </c>
      <c r="D39" s="36">
        <v>0</v>
      </c>
      <c r="E39" s="37">
        <v>14558.554570828155</v>
      </c>
      <c r="F39" s="36">
        <v>0</v>
      </c>
      <c r="G39" s="35">
        <v>0</v>
      </c>
      <c r="H39" s="36">
        <v>0</v>
      </c>
      <c r="I39" s="37">
        <v>0</v>
      </c>
      <c r="J39" s="36">
        <v>0</v>
      </c>
      <c r="K39" s="35">
        <v>0</v>
      </c>
      <c r="L39" s="35">
        <v>2768.5056710475196</v>
      </c>
      <c r="M39" s="35">
        <v>0</v>
      </c>
      <c r="N39" s="38">
        <f t="shared" si="0"/>
        <v>17327.060241875675</v>
      </c>
      <c r="O39" s="33"/>
      <c r="P39" s="33"/>
    </row>
    <row r="40" spans="1:16" x14ac:dyDescent="0.3">
      <c r="A40" s="9" t="s">
        <v>76</v>
      </c>
      <c r="B40" s="10" t="s">
        <v>77</v>
      </c>
      <c r="C40" s="35">
        <v>79971.945255019426</v>
      </c>
      <c r="D40" s="36">
        <v>0</v>
      </c>
      <c r="E40" s="37">
        <v>79971.945255019426</v>
      </c>
      <c r="F40" s="36">
        <v>0</v>
      </c>
      <c r="G40" s="35">
        <v>0</v>
      </c>
      <c r="H40" s="36">
        <v>0</v>
      </c>
      <c r="I40" s="37">
        <v>0</v>
      </c>
      <c r="J40" s="36">
        <v>0</v>
      </c>
      <c r="K40" s="35">
        <v>0</v>
      </c>
      <c r="L40" s="35">
        <v>22789.731448407896</v>
      </c>
      <c r="M40" s="35">
        <v>0</v>
      </c>
      <c r="N40" s="38">
        <f t="shared" si="0"/>
        <v>102761.67670342732</v>
      </c>
      <c r="O40" s="33"/>
      <c r="P40" s="33"/>
    </row>
    <row r="41" spans="1:16" x14ac:dyDescent="0.3">
      <c r="A41" s="9" t="s">
        <v>78</v>
      </c>
      <c r="B41" s="10" t="s">
        <v>79</v>
      </c>
      <c r="C41" s="35">
        <v>24.298066655214008</v>
      </c>
      <c r="D41" s="36">
        <v>0</v>
      </c>
      <c r="E41" s="37">
        <v>24.298066655214008</v>
      </c>
      <c r="F41" s="36">
        <v>0</v>
      </c>
      <c r="G41" s="35">
        <v>0</v>
      </c>
      <c r="H41" s="36">
        <v>0</v>
      </c>
      <c r="I41" s="37">
        <v>0</v>
      </c>
      <c r="J41" s="36">
        <v>0</v>
      </c>
      <c r="K41" s="35">
        <v>0</v>
      </c>
      <c r="L41" s="35">
        <v>26.307920180639265</v>
      </c>
      <c r="M41" s="35">
        <v>0</v>
      </c>
      <c r="N41" s="38">
        <f t="shared" si="0"/>
        <v>50.605986835853273</v>
      </c>
      <c r="O41" s="33"/>
      <c r="P41" s="33"/>
    </row>
    <row r="42" spans="1:16" x14ac:dyDescent="0.3">
      <c r="A42" s="9" t="s">
        <v>80</v>
      </c>
      <c r="B42" s="10" t="s">
        <v>81</v>
      </c>
      <c r="C42" s="35">
        <v>3174.8972119854889</v>
      </c>
      <c r="D42" s="36">
        <v>0</v>
      </c>
      <c r="E42" s="37">
        <v>358.81930933081702</v>
      </c>
      <c r="F42" s="36">
        <v>2816.077902654672</v>
      </c>
      <c r="G42" s="35">
        <v>0</v>
      </c>
      <c r="H42" s="36">
        <v>0</v>
      </c>
      <c r="I42" s="37">
        <v>0</v>
      </c>
      <c r="J42" s="36">
        <v>0</v>
      </c>
      <c r="K42" s="35">
        <v>0</v>
      </c>
      <c r="L42" s="35">
        <v>3588.6220381264579</v>
      </c>
      <c r="M42" s="35">
        <v>0</v>
      </c>
      <c r="N42" s="38">
        <f t="shared" ref="N42" si="1">+C42+G42+K42+L42+M42</f>
        <v>6763.5192501119473</v>
      </c>
      <c r="O42" s="33"/>
      <c r="P42" s="33"/>
    </row>
    <row r="43" spans="1:16" ht="43.2" x14ac:dyDescent="0.3">
      <c r="A43" s="9" t="s">
        <v>347</v>
      </c>
      <c r="B43" s="10" t="s">
        <v>348</v>
      </c>
      <c r="C43" s="35">
        <v>684671.53909491957</v>
      </c>
      <c r="D43" s="36">
        <v>0</v>
      </c>
      <c r="E43" s="37">
        <v>334008.38086665224</v>
      </c>
      <c r="F43" s="36">
        <v>350663.15822826745</v>
      </c>
      <c r="G43" s="35">
        <v>0</v>
      </c>
      <c r="H43" s="36">
        <v>0</v>
      </c>
      <c r="I43" s="37">
        <v>0</v>
      </c>
      <c r="J43" s="36">
        <v>0</v>
      </c>
      <c r="K43" s="35">
        <v>0</v>
      </c>
      <c r="L43" s="35">
        <v>35132.088410761884</v>
      </c>
      <c r="M43" s="35">
        <v>0</v>
      </c>
      <c r="N43" s="38">
        <f t="shared" si="0"/>
        <v>719803.62750568148</v>
      </c>
      <c r="O43" s="33"/>
      <c r="P43" s="95"/>
    </row>
    <row r="44" spans="1:16" ht="28.8" x14ac:dyDescent="0.3">
      <c r="A44" s="9" t="s">
        <v>82</v>
      </c>
      <c r="B44" s="10" t="s">
        <v>83</v>
      </c>
      <c r="C44" s="35">
        <v>112265.39558037161</v>
      </c>
      <c r="D44" s="36">
        <v>0</v>
      </c>
      <c r="E44" s="37">
        <v>93665.232883180171</v>
      </c>
      <c r="F44" s="36">
        <v>18600.162697191437</v>
      </c>
      <c r="G44" s="35">
        <v>0</v>
      </c>
      <c r="H44" s="36">
        <v>0</v>
      </c>
      <c r="I44" s="37">
        <v>0</v>
      </c>
      <c r="J44" s="36">
        <v>0</v>
      </c>
      <c r="K44" s="35">
        <v>0</v>
      </c>
      <c r="L44" s="35">
        <v>0</v>
      </c>
      <c r="M44" s="35">
        <v>0</v>
      </c>
      <c r="N44" s="38">
        <f t="shared" si="0"/>
        <v>112265.39558037161</v>
      </c>
      <c r="O44" s="33"/>
      <c r="P44" s="33"/>
    </row>
    <row r="45" spans="1:16" x14ac:dyDescent="0.3">
      <c r="A45" s="9" t="s">
        <v>84</v>
      </c>
      <c r="B45" s="10" t="s">
        <v>85</v>
      </c>
      <c r="C45" s="35">
        <v>284570.40501367388</v>
      </c>
      <c r="D45" s="36">
        <v>0</v>
      </c>
      <c r="E45" s="37">
        <v>146539.58764578722</v>
      </c>
      <c r="F45" s="36">
        <v>138030.81736788666</v>
      </c>
      <c r="G45" s="35">
        <v>0</v>
      </c>
      <c r="H45" s="36">
        <v>0</v>
      </c>
      <c r="I45" s="37">
        <v>0</v>
      </c>
      <c r="J45" s="36">
        <v>0</v>
      </c>
      <c r="K45" s="35">
        <v>0</v>
      </c>
      <c r="L45" s="35">
        <v>9278.2804505761178</v>
      </c>
      <c r="M45" s="35">
        <v>0</v>
      </c>
      <c r="N45" s="38">
        <f t="shared" si="0"/>
        <v>293848.68546424998</v>
      </c>
      <c r="O45" s="33"/>
      <c r="P45" s="33"/>
    </row>
    <row r="46" spans="1:16" x14ac:dyDescent="0.3">
      <c r="A46" s="9" t="s">
        <v>86</v>
      </c>
      <c r="B46" s="10" t="s">
        <v>87</v>
      </c>
      <c r="C46" s="35">
        <v>292852.17707736534</v>
      </c>
      <c r="D46" s="36">
        <v>0</v>
      </c>
      <c r="E46" s="37">
        <v>24290.082383295477</v>
      </c>
      <c r="F46" s="36">
        <v>268562.09469406988</v>
      </c>
      <c r="G46" s="35">
        <v>0</v>
      </c>
      <c r="H46" s="36">
        <v>0</v>
      </c>
      <c r="I46" s="37">
        <v>0</v>
      </c>
      <c r="J46" s="36">
        <v>0</v>
      </c>
      <c r="K46" s="35">
        <v>0</v>
      </c>
      <c r="L46" s="35">
        <v>809.48479854792356</v>
      </c>
      <c r="M46" s="35">
        <v>0</v>
      </c>
      <c r="N46" s="38">
        <f t="shared" si="0"/>
        <v>293661.66187591327</v>
      </c>
      <c r="O46" s="33"/>
      <c r="P46" s="33"/>
    </row>
    <row r="47" spans="1:16" x14ac:dyDescent="0.3">
      <c r="A47" s="9" t="s">
        <v>88</v>
      </c>
      <c r="B47" s="10" t="s">
        <v>89</v>
      </c>
      <c r="C47" s="35">
        <v>422820.69994935318</v>
      </c>
      <c r="D47" s="36">
        <v>0</v>
      </c>
      <c r="E47" s="37">
        <v>353087.17259407853</v>
      </c>
      <c r="F47" s="36">
        <v>69733.527355274666</v>
      </c>
      <c r="G47" s="35">
        <v>0</v>
      </c>
      <c r="H47" s="36">
        <v>0</v>
      </c>
      <c r="I47" s="37">
        <v>0</v>
      </c>
      <c r="J47" s="36">
        <v>0</v>
      </c>
      <c r="K47" s="35">
        <v>0</v>
      </c>
      <c r="L47" s="35">
        <v>18696.315398865834</v>
      </c>
      <c r="M47" s="35">
        <v>0</v>
      </c>
      <c r="N47" s="38">
        <f t="shared" si="0"/>
        <v>441517.01534821902</v>
      </c>
      <c r="O47" s="33"/>
      <c r="P47" s="33"/>
    </row>
    <row r="48" spans="1:16" x14ac:dyDescent="0.3">
      <c r="A48" s="9" t="s">
        <v>90</v>
      </c>
      <c r="B48" s="34" t="s">
        <v>91</v>
      </c>
      <c r="C48" s="35">
        <v>88057.352053000344</v>
      </c>
      <c r="D48" s="36">
        <v>0</v>
      </c>
      <c r="E48" s="37">
        <v>71970.15440125826</v>
      </c>
      <c r="F48" s="36">
        <v>16087.197651742086</v>
      </c>
      <c r="G48" s="35">
        <v>0</v>
      </c>
      <c r="H48" s="36">
        <v>0</v>
      </c>
      <c r="I48" s="37">
        <v>0</v>
      </c>
      <c r="J48" s="36">
        <v>0</v>
      </c>
      <c r="K48" s="35">
        <v>0</v>
      </c>
      <c r="L48" s="35">
        <v>0</v>
      </c>
      <c r="M48" s="35">
        <v>0</v>
      </c>
      <c r="N48" s="38">
        <f t="shared" si="0"/>
        <v>88057.352053000344</v>
      </c>
      <c r="O48" s="33"/>
      <c r="P48" s="33"/>
    </row>
    <row r="49" spans="1:16" ht="43.2" x14ac:dyDescent="0.3">
      <c r="A49" s="9" t="s">
        <v>357</v>
      </c>
      <c r="B49" s="10" t="s">
        <v>358</v>
      </c>
      <c r="C49" s="35">
        <v>165852.56641329444</v>
      </c>
      <c r="D49" s="36">
        <v>0</v>
      </c>
      <c r="E49" s="37">
        <v>96858.251830949914</v>
      </c>
      <c r="F49" s="36">
        <v>68994.314582344523</v>
      </c>
      <c r="G49" s="35">
        <v>0</v>
      </c>
      <c r="H49" s="36">
        <v>0</v>
      </c>
      <c r="I49" s="37">
        <v>0</v>
      </c>
      <c r="J49" s="36">
        <v>0</v>
      </c>
      <c r="K49" s="35">
        <v>0</v>
      </c>
      <c r="L49" s="35">
        <v>26.502888048383468</v>
      </c>
      <c r="M49" s="35">
        <v>0</v>
      </c>
      <c r="N49" s="38">
        <f t="shared" si="0"/>
        <v>165879.06930134282</v>
      </c>
      <c r="O49" s="33"/>
      <c r="P49" s="33"/>
    </row>
    <row r="50" spans="1:16" x14ac:dyDescent="0.3">
      <c r="A50" s="9" t="s">
        <v>92</v>
      </c>
      <c r="B50" s="10" t="s">
        <v>93</v>
      </c>
      <c r="C50" s="35">
        <v>260540.90190624539</v>
      </c>
      <c r="D50" s="36">
        <v>0</v>
      </c>
      <c r="E50" s="37">
        <v>164070.77669638683</v>
      </c>
      <c r="F50" s="36">
        <v>96470.125209858568</v>
      </c>
      <c r="G50" s="35">
        <v>0</v>
      </c>
      <c r="H50" s="36">
        <v>0</v>
      </c>
      <c r="I50" s="37">
        <v>0</v>
      </c>
      <c r="J50" s="36">
        <v>0</v>
      </c>
      <c r="K50" s="35">
        <v>0</v>
      </c>
      <c r="L50" s="35">
        <v>45284.900639174426</v>
      </c>
      <c r="M50" s="35">
        <v>0</v>
      </c>
      <c r="N50" s="38">
        <f t="shared" si="0"/>
        <v>305825.80254541984</v>
      </c>
      <c r="O50" s="33"/>
      <c r="P50" s="33"/>
    </row>
    <row r="51" spans="1:16" x14ac:dyDescent="0.3">
      <c r="A51" s="9" t="s">
        <v>94</v>
      </c>
      <c r="B51" s="10" t="s">
        <v>95</v>
      </c>
      <c r="C51" s="35">
        <v>143605.95918302867</v>
      </c>
      <c r="D51" s="36">
        <v>0</v>
      </c>
      <c r="E51" s="37">
        <v>76484.143606102938</v>
      </c>
      <c r="F51" s="36">
        <v>67121.815576925728</v>
      </c>
      <c r="G51" s="35">
        <v>0</v>
      </c>
      <c r="H51" s="36">
        <v>0</v>
      </c>
      <c r="I51" s="37">
        <v>0</v>
      </c>
      <c r="J51" s="36">
        <v>0</v>
      </c>
      <c r="K51" s="35">
        <v>0</v>
      </c>
      <c r="L51" s="35">
        <v>475.45941885401822</v>
      </c>
      <c r="M51" s="35">
        <v>0</v>
      </c>
      <c r="N51" s="38">
        <f t="shared" si="0"/>
        <v>144081.41860188267</v>
      </c>
      <c r="O51" s="33"/>
      <c r="P51" s="33"/>
    </row>
    <row r="52" spans="1:16" x14ac:dyDescent="0.3">
      <c r="A52" s="9" t="s">
        <v>96</v>
      </c>
      <c r="B52" s="10" t="s">
        <v>97</v>
      </c>
      <c r="C52" s="35">
        <v>20677.617474131937</v>
      </c>
      <c r="D52" s="36">
        <v>0</v>
      </c>
      <c r="E52" s="37">
        <v>7228.5297191148939</v>
      </c>
      <c r="F52" s="36">
        <v>13449.087755017043</v>
      </c>
      <c r="G52" s="35">
        <v>0</v>
      </c>
      <c r="H52" s="36">
        <v>0</v>
      </c>
      <c r="I52" s="37">
        <v>0</v>
      </c>
      <c r="J52" s="36">
        <v>0</v>
      </c>
      <c r="K52" s="35">
        <v>0</v>
      </c>
      <c r="L52" s="35">
        <v>460.25436272524848</v>
      </c>
      <c r="M52" s="35">
        <v>0</v>
      </c>
      <c r="N52" s="38">
        <f t="shared" si="0"/>
        <v>21137.871836857186</v>
      </c>
      <c r="O52" s="33"/>
      <c r="P52" s="33"/>
    </row>
    <row r="53" spans="1:16" x14ac:dyDescent="0.3">
      <c r="A53" s="9" t="s">
        <v>98</v>
      </c>
      <c r="B53" s="10" t="s">
        <v>99</v>
      </c>
      <c r="C53" s="35">
        <v>167893.73619767904</v>
      </c>
      <c r="D53" s="36">
        <v>0</v>
      </c>
      <c r="E53" s="37">
        <v>118486.03977477433</v>
      </c>
      <c r="F53" s="36">
        <v>49407.696422904708</v>
      </c>
      <c r="G53" s="35">
        <v>0</v>
      </c>
      <c r="H53" s="36">
        <v>0</v>
      </c>
      <c r="I53" s="37">
        <v>0</v>
      </c>
      <c r="J53" s="36">
        <v>0</v>
      </c>
      <c r="K53" s="35">
        <v>0</v>
      </c>
      <c r="L53" s="35">
        <v>0</v>
      </c>
      <c r="M53" s="35">
        <v>0</v>
      </c>
      <c r="N53" s="38">
        <f t="shared" si="0"/>
        <v>167893.73619767904</v>
      </c>
      <c r="O53" s="33"/>
      <c r="P53" s="33"/>
    </row>
    <row r="54" spans="1:16" x14ac:dyDescent="0.3">
      <c r="A54" s="9" t="s">
        <v>100</v>
      </c>
      <c r="B54" s="10" t="s">
        <v>101</v>
      </c>
      <c r="C54" s="35">
        <v>40914.78277707941</v>
      </c>
      <c r="D54" s="36">
        <v>0</v>
      </c>
      <c r="E54" s="37">
        <v>7576.2412056623025</v>
      </c>
      <c r="F54" s="36">
        <v>33338.54157141711</v>
      </c>
      <c r="G54" s="35">
        <v>0</v>
      </c>
      <c r="H54" s="36">
        <v>0</v>
      </c>
      <c r="I54" s="37">
        <v>0</v>
      </c>
      <c r="J54" s="36">
        <v>0</v>
      </c>
      <c r="K54" s="35">
        <v>0</v>
      </c>
      <c r="L54" s="35">
        <v>0</v>
      </c>
      <c r="M54" s="35">
        <v>0</v>
      </c>
      <c r="N54" s="38">
        <f t="shared" si="0"/>
        <v>40914.78277707941</v>
      </c>
      <c r="O54" s="33"/>
      <c r="P54" s="33"/>
    </row>
    <row r="55" spans="1:16" ht="28.8" x14ac:dyDescent="0.3">
      <c r="A55" s="9" t="s">
        <v>102</v>
      </c>
      <c r="B55" s="34" t="s">
        <v>103</v>
      </c>
      <c r="C55" s="35">
        <v>305025.32247180911</v>
      </c>
      <c r="D55" s="36">
        <v>0</v>
      </c>
      <c r="E55" s="37">
        <v>78178.374974347942</v>
      </c>
      <c r="F55" s="36">
        <v>226846.94749746114</v>
      </c>
      <c r="G55" s="35">
        <v>0</v>
      </c>
      <c r="H55" s="36">
        <v>0</v>
      </c>
      <c r="I55" s="37">
        <v>0</v>
      </c>
      <c r="J55" s="36">
        <v>0</v>
      </c>
      <c r="K55" s="35">
        <v>0</v>
      </c>
      <c r="L55" s="35">
        <v>7795.2648642117483</v>
      </c>
      <c r="M55" s="35">
        <v>0</v>
      </c>
      <c r="N55" s="38">
        <f t="shared" si="0"/>
        <v>312820.58733602084</v>
      </c>
      <c r="O55" s="33"/>
      <c r="P55" s="33"/>
    </row>
    <row r="56" spans="1:16" x14ac:dyDescent="0.3">
      <c r="A56" s="9" t="s">
        <v>104</v>
      </c>
      <c r="B56" s="10" t="s">
        <v>105</v>
      </c>
      <c r="C56" s="35">
        <v>126303.43139298185</v>
      </c>
      <c r="D56" s="36">
        <v>0</v>
      </c>
      <c r="E56" s="37">
        <v>126303.43139298185</v>
      </c>
      <c r="F56" s="36">
        <v>0</v>
      </c>
      <c r="G56" s="35">
        <v>0</v>
      </c>
      <c r="H56" s="36">
        <v>0</v>
      </c>
      <c r="I56" s="37">
        <v>0</v>
      </c>
      <c r="J56" s="36">
        <v>0</v>
      </c>
      <c r="K56" s="35">
        <v>0</v>
      </c>
      <c r="L56" s="35">
        <v>230.09181969859577</v>
      </c>
      <c r="M56" s="35">
        <v>0</v>
      </c>
      <c r="N56" s="38">
        <f t="shared" si="0"/>
        <v>126533.52321268045</v>
      </c>
      <c r="O56" s="33"/>
      <c r="P56" s="33"/>
    </row>
    <row r="57" spans="1:16" ht="57.6" x14ac:dyDescent="0.3">
      <c r="A57" s="9" t="s">
        <v>359</v>
      </c>
      <c r="B57" s="10" t="s">
        <v>360</v>
      </c>
      <c r="C57" s="35">
        <v>270168.58288381872</v>
      </c>
      <c r="D57" s="36">
        <v>11166.909781533554</v>
      </c>
      <c r="E57" s="37">
        <v>85901.936096867226</v>
      </c>
      <c r="F57" s="36">
        <v>173099.73700541793</v>
      </c>
      <c r="G57" s="35">
        <v>0</v>
      </c>
      <c r="H57" s="36">
        <v>0</v>
      </c>
      <c r="I57" s="37">
        <v>0</v>
      </c>
      <c r="J57" s="36">
        <v>0</v>
      </c>
      <c r="K57" s="35">
        <v>0</v>
      </c>
      <c r="L57" s="35">
        <v>26.428478903783326</v>
      </c>
      <c r="M57" s="35">
        <v>0</v>
      </c>
      <c r="N57" s="38">
        <f t="shared" si="0"/>
        <v>270195.01136272249</v>
      </c>
      <c r="O57" s="33"/>
      <c r="P57" s="33"/>
    </row>
    <row r="58" spans="1:16" x14ac:dyDescent="0.3">
      <c r="A58" s="9" t="s">
        <v>106</v>
      </c>
      <c r="B58" s="10" t="s">
        <v>107</v>
      </c>
      <c r="C58" s="35">
        <v>45265.213240707992</v>
      </c>
      <c r="D58" s="36">
        <v>0</v>
      </c>
      <c r="E58" s="37">
        <v>22866.490514457528</v>
      </c>
      <c r="F58" s="36">
        <v>22398.722726250464</v>
      </c>
      <c r="G58" s="35">
        <v>0</v>
      </c>
      <c r="H58" s="36">
        <v>0</v>
      </c>
      <c r="I58" s="37">
        <v>0</v>
      </c>
      <c r="J58" s="36">
        <v>0</v>
      </c>
      <c r="K58" s="35">
        <v>0</v>
      </c>
      <c r="L58" s="35">
        <v>14295.952391123001</v>
      </c>
      <c r="M58" s="35">
        <v>0</v>
      </c>
      <c r="N58" s="38">
        <f t="shared" si="0"/>
        <v>59561.165631830991</v>
      </c>
      <c r="O58" s="33"/>
      <c r="P58" s="33"/>
    </row>
    <row r="59" spans="1:16" x14ac:dyDescent="0.3">
      <c r="A59" s="9" t="s">
        <v>108</v>
      </c>
      <c r="B59" s="10" t="s">
        <v>109</v>
      </c>
      <c r="C59" s="35">
        <v>27762.263233946156</v>
      </c>
      <c r="D59" s="36">
        <v>0</v>
      </c>
      <c r="E59" s="37">
        <v>27544.283062234033</v>
      </c>
      <c r="F59" s="36">
        <v>217.98017171212328</v>
      </c>
      <c r="G59" s="35">
        <v>0</v>
      </c>
      <c r="H59" s="36">
        <v>0</v>
      </c>
      <c r="I59" s="37">
        <v>0</v>
      </c>
      <c r="J59" s="36">
        <v>0</v>
      </c>
      <c r="K59" s="35">
        <v>0</v>
      </c>
      <c r="L59" s="35">
        <v>20222.829381769156</v>
      </c>
      <c r="M59" s="35">
        <v>0</v>
      </c>
      <c r="N59" s="38">
        <f t="shared" si="0"/>
        <v>47985.092615715315</v>
      </c>
      <c r="O59" s="33"/>
      <c r="P59" s="33"/>
    </row>
    <row r="60" spans="1:16" x14ac:dyDescent="0.3">
      <c r="A60" s="9" t="s">
        <v>110</v>
      </c>
      <c r="B60" s="10" t="s">
        <v>111</v>
      </c>
      <c r="C60" s="35">
        <v>3883.1159873165016</v>
      </c>
      <c r="D60" s="36">
        <v>0</v>
      </c>
      <c r="E60" s="37">
        <v>1612.9466767499564</v>
      </c>
      <c r="F60" s="36">
        <v>2270.1693105665454</v>
      </c>
      <c r="G60" s="35">
        <v>0</v>
      </c>
      <c r="H60" s="36">
        <v>0</v>
      </c>
      <c r="I60" s="37">
        <v>0</v>
      </c>
      <c r="J60" s="36">
        <v>0</v>
      </c>
      <c r="K60" s="35">
        <v>0</v>
      </c>
      <c r="L60" s="35">
        <v>2306.8154103094334</v>
      </c>
      <c r="M60" s="35">
        <v>0</v>
      </c>
      <c r="N60" s="38">
        <f t="shared" si="0"/>
        <v>6189.9313976259346</v>
      </c>
      <c r="O60" s="33"/>
      <c r="P60" s="33"/>
    </row>
    <row r="61" spans="1:16" x14ac:dyDescent="0.3">
      <c r="A61" s="9" t="s">
        <v>112</v>
      </c>
      <c r="B61" s="34" t="s">
        <v>113</v>
      </c>
      <c r="C61" s="35">
        <v>1230.2709071950869</v>
      </c>
      <c r="D61" s="36">
        <v>0</v>
      </c>
      <c r="E61" s="37">
        <v>1230.2709071950869</v>
      </c>
      <c r="F61" s="36">
        <v>0</v>
      </c>
      <c r="G61" s="35">
        <v>0</v>
      </c>
      <c r="H61" s="36">
        <v>0</v>
      </c>
      <c r="I61" s="37">
        <v>0</v>
      </c>
      <c r="J61" s="36">
        <v>0</v>
      </c>
      <c r="K61" s="35">
        <v>0</v>
      </c>
      <c r="L61" s="35">
        <v>3289.2817005136676</v>
      </c>
      <c r="M61" s="35">
        <v>0</v>
      </c>
      <c r="N61" s="38">
        <f t="shared" si="0"/>
        <v>4519.5526077087543</v>
      </c>
      <c r="O61" s="33"/>
      <c r="P61" s="33"/>
    </row>
    <row r="62" spans="1:16" ht="43.2" x14ac:dyDescent="0.3">
      <c r="A62" s="9" t="s">
        <v>114</v>
      </c>
      <c r="B62" s="34" t="s">
        <v>115</v>
      </c>
      <c r="C62" s="35">
        <v>53789.240974393593</v>
      </c>
      <c r="D62" s="36">
        <v>0</v>
      </c>
      <c r="E62" s="37">
        <v>42857.803027749229</v>
      </c>
      <c r="F62" s="36">
        <v>10931.437946644366</v>
      </c>
      <c r="G62" s="35">
        <v>0</v>
      </c>
      <c r="H62" s="36">
        <v>0</v>
      </c>
      <c r="I62" s="37">
        <v>0</v>
      </c>
      <c r="J62" s="36">
        <v>0</v>
      </c>
      <c r="K62" s="35">
        <v>0</v>
      </c>
      <c r="L62" s="35">
        <v>7630.6529153996125</v>
      </c>
      <c r="M62" s="35">
        <v>0</v>
      </c>
      <c r="N62" s="38">
        <f t="shared" si="0"/>
        <v>61419.893889793209</v>
      </c>
      <c r="O62" s="33"/>
      <c r="P62" s="33"/>
    </row>
    <row r="63" spans="1:16" x14ac:dyDescent="0.3">
      <c r="A63" s="9" t="s">
        <v>116</v>
      </c>
      <c r="B63" s="10" t="s">
        <v>117</v>
      </c>
      <c r="C63" s="35">
        <v>248208.55234834849</v>
      </c>
      <c r="D63" s="36">
        <v>0</v>
      </c>
      <c r="E63" s="37">
        <v>123540.8198755887</v>
      </c>
      <c r="F63" s="36">
        <v>124667.73247275979</v>
      </c>
      <c r="G63" s="35">
        <v>0</v>
      </c>
      <c r="H63" s="36">
        <v>0</v>
      </c>
      <c r="I63" s="37">
        <v>0</v>
      </c>
      <c r="J63" s="36">
        <v>0</v>
      </c>
      <c r="K63" s="35">
        <v>0</v>
      </c>
      <c r="L63" s="35">
        <v>2442.7260932419713</v>
      </c>
      <c r="M63" s="35">
        <v>0</v>
      </c>
      <c r="N63" s="38">
        <f t="shared" si="0"/>
        <v>250651.27844159046</v>
      </c>
      <c r="O63" s="33"/>
      <c r="P63" s="33"/>
    </row>
    <row r="64" spans="1:16" ht="28.8" x14ac:dyDescent="0.3">
      <c r="A64" s="9" t="s">
        <v>118</v>
      </c>
      <c r="B64" s="10" t="s">
        <v>119</v>
      </c>
      <c r="C64" s="35">
        <v>42403.759333132315</v>
      </c>
      <c r="D64" s="36">
        <v>1268.8833684928582</v>
      </c>
      <c r="E64" s="37">
        <v>35223.048252170527</v>
      </c>
      <c r="F64" s="36">
        <v>5911.8277124689275</v>
      </c>
      <c r="G64" s="35">
        <v>0</v>
      </c>
      <c r="H64" s="36">
        <v>0</v>
      </c>
      <c r="I64" s="37">
        <v>0</v>
      </c>
      <c r="J64" s="36">
        <v>0</v>
      </c>
      <c r="K64" s="35">
        <v>0</v>
      </c>
      <c r="L64" s="35">
        <v>9136.4004518850106</v>
      </c>
      <c r="M64" s="35">
        <v>0</v>
      </c>
      <c r="N64" s="38">
        <f t="shared" si="0"/>
        <v>51540.159785017328</v>
      </c>
      <c r="O64" s="33"/>
      <c r="P64" s="33"/>
    </row>
    <row r="65" spans="1:16" ht="28.8" x14ac:dyDescent="0.3">
      <c r="A65" s="9" t="s">
        <v>303</v>
      </c>
      <c r="B65" s="10" t="s">
        <v>280</v>
      </c>
      <c r="C65" s="35">
        <v>0</v>
      </c>
      <c r="D65" s="36">
        <v>0</v>
      </c>
      <c r="E65" s="37">
        <v>0</v>
      </c>
      <c r="F65" s="36">
        <v>0</v>
      </c>
      <c r="G65" s="35">
        <v>0</v>
      </c>
      <c r="H65" s="36">
        <v>0</v>
      </c>
      <c r="I65" s="37">
        <v>0</v>
      </c>
      <c r="J65" s="36">
        <v>0</v>
      </c>
      <c r="K65" s="35">
        <v>0</v>
      </c>
      <c r="L65" s="35">
        <v>0</v>
      </c>
      <c r="M65" s="35">
        <v>0</v>
      </c>
      <c r="N65" s="38">
        <f t="shared" si="0"/>
        <v>0</v>
      </c>
      <c r="O65" s="33"/>
      <c r="P65" s="33"/>
    </row>
    <row r="66" spans="1:16" ht="43.2" x14ac:dyDescent="0.3">
      <c r="A66" s="9" t="s">
        <v>304</v>
      </c>
      <c r="B66" s="10" t="s">
        <v>281</v>
      </c>
      <c r="C66" s="35">
        <v>154409.19121083309</v>
      </c>
      <c r="D66" s="36">
        <v>0</v>
      </c>
      <c r="E66" s="37">
        <v>27668.538918001494</v>
      </c>
      <c r="F66" s="36">
        <v>126740.6522928316</v>
      </c>
      <c r="G66" s="35">
        <v>0</v>
      </c>
      <c r="H66" s="36">
        <v>0</v>
      </c>
      <c r="I66" s="37">
        <v>0</v>
      </c>
      <c r="J66" s="36">
        <v>0</v>
      </c>
      <c r="K66" s="35">
        <v>0</v>
      </c>
      <c r="L66" s="35">
        <v>0</v>
      </c>
      <c r="M66" s="35">
        <v>0</v>
      </c>
      <c r="N66" s="38">
        <f t="shared" si="0"/>
        <v>154409.19121083309</v>
      </c>
      <c r="O66" s="33"/>
      <c r="P66" s="33"/>
    </row>
    <row r="67" spans="1:16" ht="28.8" x14ac:dyDescent="0.3">
      <c r="A67" s="9" t="s">
        <v>353</v>
      </c>
      <c r="B67" s="10" t="s">
        <v>354</v>
      </c>
      <c r="C67" s="35">
        <v>277984.45988761337</v>
      </c>
      <c r="D67" s="36">
        <v>0</v>
      </c>
      <c r="E67" s="37">
        <v>110274.21673150513</v>
      </c>
      <c r="F67" s="36">
        <v>167710.24315610822</v>
      </c>
      <c r="G67" s="35">
        <v>0</v>
      </c>
      <c r="H67" s="36">
        <v>0</v>
      </c>
      <c r="I67" s="37">
        <v>0</v>
      </c>
      <c r="J67" s="36">
        <v>0</v>
      </c>
      <c r="K67" s="35">
        <v>0</v>
      </c>
      <c r="L67" s="35">
        <v>69.788400352261633</v>
      </c>
      <c r="M67" s="35">
        <v>0</v>
      </c>
      <c r="N67" s="38">
        <f t="shared" si="0"/>
        <v>278054.2482879656</v>
      </c>
      <c r="O67" s="33"/>
      <c r="P67" s="33"/>
    </row>
    <row r="68" spans="1:16" ht="28.8" x14ac:dyDescent="0.3">
      <c r="A68" s="9" t="s">
        <v>120</v>
      </c>
      <c r="B68" s="10" t="s">
        <v>122</v>
      </c>
      <c r="C68" s="35">
        <v>109243.13231055249</v>
      </c>
      <c r="D68" s="36">
        <v>0</v>
      </c>
      <c r="E68" s="37">
        <v>42284.655893951967</v>
      </c>
      <c r="F68" s="36">
        <v>66958.476416600519</v>
      </c>
      <c r="G68" s="35">
        <v>0</v>
      </c>
      <c r="H68" s="36">
        <v>0</v>
      </c>
      <c r="I68" s="37">
        <v>0</v>
      </c>
      <c r="J68" s="36">
        <v>0</v>
      </c>
      <c r="K68" s="35">
        <v>0</v>
      </c>
      <c r="L68" s="35">
        <v>0</v>
      </c>
      <c r="M68" s="35">
        <v>0</v>
      </c>
      <c r="N68" s="38">
        <f t="shared" si="0"/>
        <v>109243.13231055249</v>
      </c>
      <c r="O68" s="33"/>
      <c r="P68" s="33"/>
    </row>
    <row r="69" spans="1:16" ht="28.8" x14ac:dyDescent="0.3">
      <c r="A69" s="9" t="s">
        <v>121</v>
      </c>
      <c r="B69" s="10" t="s">
        <v>124</v>
      </c>
      <c r="C69" s="35">
        <v>115366.83989557397</v>
      </c>
      <c r="D69" s="36">
        <v>0</v>
      </c>
      <c r="E69" s="37">
        <v>105610.6176482274</v>
      </c>
      <c r="F69" s="36">
        <v>9756.2222473465736</v>
      </c>
      <c r="G69" s="35">
        <v>0</v>
      </c>
      <c r="H69" s="36">
        <v>0</v>
      </c>
      <c r="I69" s="37">
        <v>0</v>
      </c>
      <c r="J69" s="36">
        <v>0</v>
      </c>
      <c r="K69" s="35">
        <v>0</v>
      </c>
      <c r="L69" s="35">
        <v>7130.6434178221089</v>
      </c>
      <c r="M69" s="35">
        <v>0</v>
      </c>
      <c r="N69" s="38">
        <f t="shared" si="0"/>
        <v>122497.48331339608</v>
      </c>
      <c r="O69" s="33"/>
      <c r="P69" s="33"/>
    </row>
    <row r="70" spans="1:16" ht="28.8" x14ac:dyDescent="0.3">
      <c r="A70" s="9" t="s">
        <v>123</v>
      </c>
      <c r="B70" s="10" t="s">
        <v>282</v>
      </c>
      <c r="C70" s="35">
        <v>9973.8600753926676</v>
      </c>
      <c r="D70" s="36">
        <v>0</v>
      </c>
      <c r="E70" s="37">
        <v>7212.4060011134789</v>
      </c>
      <c r="F70" s="36">
        <v>2761.4540742791892</v>
      </c>
      <c r="G70" s="35">
        <v>0</v>
      </c>
      <c r="H70" s="36">
        <v>0</v>
      </c>
      <c r="I70" s="37">
        <v>0</v>
      </c>
      <c r="J70" s="36">
        <v>0</v>
      </c>
      <c r="K70" s="35">
        <v>0</v>
      </c>
      <c r="L70" s="35">
        <v>0</v>
      </c>
      <c r="M70" s="35">
        <v>0</v>
      </c>
      <c r="N70" s="38">
        <f t="shared" si="0"/>
        <v>9973.8600753926676</v>
      </c>
      <c r="O70" s="33"/>
      <c r="P70" s="33"/>
    </row>
    <row r="71" spans="1:16" ht="28.8" x14ac:dyDescent="0.3">
      <c r="A71" s="9" t="s">
        <v>305</v>
      </c>
      <c r="B71" s="10" t="s">
        <v>126</v>
      </c>
      <c r="C71" s="35">
        <v>97929.981273955345</v>
      </c>
      <c r="D71" s="36">
        <v>0</v>
      </c>
      <c r="E71" s="37">
        <v>78228.445962227081</v>
      </c>
      <c r="F71" s="36">
        <v>19701.535311728268</v>
      </c>
      <c r="G71" s="35">
        <v>0</v>
      </c>
      <c r="H71" s="36">
        <v>0</v>
      </c>
      <c r="I71" s="37">
        <v>0</v>
      </c>
      <c r="J71" s="36">
        <v>0</v>
      </c>
      <c r="K71" s="35">
        <v>0</v>
      </c>
      <c r="L71" s="35">
        <v>0</v>
      </c>
      <c r="M71" s="35">
        <v>0</v>
      </c>
      <c r="N71" s="38">
        <f t="shared" si="0"/>
        <v>97929.981273955345</v>
      </c>
      <c r="O71" s="33"/>
      <c r="P71" s="33"/>
    </row>
    <row r="72" spans="1:16" x14ac:dyDescent="0.3">
      <c r="A72" s="9" t="s">
        <v>125</v>
      </c>
      <c r="B72" s="10" t="s">
        <v>127</v>
      </c>
      <c r="C72" s="35">
        <v>92803.267329742754</v>
      </c>
      <c r="D72" s="36">
        <v>0</v>
      </c>
      <c r="E72" s="37">
        <v>35350.632466001131</v>
      </c>
      <c r="F72" s="36">
        <v>57452.63486374163</v>
      </c>
      <c r="G72" s="35">
        <v>0</v>
      </c>
      <c r="H72" s="36">
        <v>0</v>
      </c>
      <c r="I72" s="37">
        <v>0</v>
      </c>
      <c r="J72" s="36">
        <v>0</v>
      </c>
      <c r="K72" s="35">
        <v>0</v>
      </c>
      <c r="L72" s="35">
        <v>444.12792190285035</v>
      </c>
      <c r="M72" s="35">
        <v>0</v>
      </c>
      <c r="N72" s="38">
        <f t="shared" si="0"/>
        <v>93247.395251645605</v>
      </c>
      <c r="O72" s="33"/>
      <c r="P72" s="33"/>
    </row>
    <row r="73" spans="1:16" x14ac:dyDescent="0.3">
      <c r="A73" s="9" t="s">
        <v>306</v>
      </c>
      <c r="B73" s="10" t="s">
        <v>129</v>
      </c>
      <c r="C73" s="35">
        <v>31889.989310615878</v>
      </c>
      <c r="D73" s="36">
        <v>0</v>
      </c>
      <c r="E73" s="37">
        <v>5782.3789944689242</v>
      </c>
      <c r="F73" s="36">
        <v>26107.610316146955</v>
      </c>
      <c r="G73" s="35">
        <v>0</v>
      </c>
      <c r="H73" s="36">
        <v>0</v>
      </c>
      <c r="I73" s="37">
        <v>0</v>
      </c>
      <c r="J73" s="36">
        <v>0</v>
      </c>
      <c r="K73" s="35">
        <v>0</v>
      </c>
      <c r="L73" s="35">
        <v>0</v>
      </c>
      <c r="M73" s="35">
        <v>0</v>
      </c>
      <c r="N73" s="38">
        <f t="shared" si="0"/>
        <v>31889.989310615878</v>
      </c>
      <c r="O73" s="33"/>
      <c r="P73" s="33"/>
    </row>
    <row r="74" spans="1:16" ht="28.8" x14ac:dyDescent="0.3">
      <c r="A74" s="9" t="s">
        <v>128</v>
      </c>
      <c r="B74" s="10" t="s">
        <v>131</v>
      </c>
      <c r="C74" s="35">
        <v>19225.537657912486</v>
      </c>
      <c r="D74" s="36">
        <v>0</v>
      </c>
      <c r="E74" s="37">
        <v>19225.537657912486</v>
      </c>
      <c r="F74" s="36">
        <v>0</v>
      </c>
      <c r="G74" s="35">
        <v>0</v>
      </c>
      <c r="H74" s="36">
        <v>0</v>
      </c>
      <c r="I74" s="37">
        <v>0</v>
      </c>
      <c r="J74" s="36">
        <v>0</v>
      </c>
      <c r="K74" s="35">
        <v>0</v>
      </c>
      <c r="L74" s="35">
        <v>1585.6459313467481</v>
      </c>
      <c r="M74" s="35">
        <v>0</v>
      </c>
      <c r="N74" s="38">
        <f t="shared" si="0"/>
        <v>20811.183589259235</v>
      </c>
      <c r="O74" s="33"/>
      <c r="P74" s="33"/>
    </row>
    <row r="75" spans="1:16" ht="28.8" x14ac:dyDescent="0.3">
      <c r="A75" s="9" t="s">
        <v>130</v>
      </c>
      <c r="B75" s="10" t="s">
        <v>133</v>
      </c>
      <c r="C75" s="35">
        <v>164299.38092099089</v>
      </c>
      <c r="D75" s="36">
        <v>0</v>
      </c>
      <c r="E75" s="37">
        <v>79760.651780538436</v>
      </c>
      <c r="F75" s="36">
        <v>84538.729140452444</v>
      </c>
      <c r="G75" s="35">
        <v>0</v>
      </c>
      <c r="H75" s="36">
        <v>0</v>
      </c>
      <c r="I75" s="37">
        <v>0</v>
      </c>
      <c r="J75" s="36">
        <v>0</v>
      </c>
      <c r="K75" s="35">
        <v>0</v>
      </c>
      <c r="L75" s="35">
        <v>242.33119714566146</v>
      </c>
      <c r="M75" s="35">
        <v>0</v>
      </c>
      <c r="N75" s="38">
        <f t="shared" ref="N75:N138" si="2">+C75+G75+K75+L75+M75</f>
        <v>164541.71211813655</v>
      </c>
      <c r="O75" s="33"/>
      <c r="P75" s="33"/>
    </row>
    <row r="76" spans="1:16" x14ac:dyDescent="0.3">
      <c r="A76" s="9" t="s">
        <v>132</v>
      </c>
      <c r="B76" s="10" t="s">
        <v>135</v>
      </c>
      <c r="C76" s="35">
        <v>174059.87718907621</v>
      </c>
      <c r="D76" s="36">
        <v>0</v>
      </c>
      <c r="E76" s="37">
        <v>51699.841132842725</v>
      </c>
      <c r="F76" s="36">
        <v>122360.0360562335</v>
      </c>
      <c r="G76" s="35">
        <v>0</v>
      </c>
      <c r="H76" s="36">
        <v>0</v>
      </c>
      <c r="I76" s="37">
        <v>0</v>
      </c>
      <c r="J76" s="36">
        <v>0</v>
      </c>
      <c r="K76" s="35">
        <v>0</v>
      </c>
      <c r="L76" s="35">
        <v>0</v>
      </c>
      <c r="M76" s="35">
        <v>0</v>
      </c>
      <c r="N76" s="38">
        <f t="shared" si="2"/>
        <v>174059.87718907621</v>
      </c>
      <c r="O76" s="33"/>
      <c r="P76" s="33"/>
    </row>
    <row r="77" spans="1:16" ht="28.8" x14ac:dyDescent="0.3">
      <c r="A77" s="9" t="s">
        <v>134</v>
      </c>
      <c r="B77" s="10" t="s">
        <v>137</v>
      </c>
      <c r="C77" s="35">
        <v>139433.64485960512</v>
      </c>
      <c r="D77" s="36">
        <v>0</v>
      </c>
      <c r="E77" s="37">
        <v>85022.231310480944</v>
      </c>
      <c r="F77" s="36">
        <v>54411.413549124176</v>
      </c>
      <c r="G77" s="35">
        <v>0</v>
      </c>
      <c r="H77" s="36">
        <v>0</v>
      </c>
      <c r="I77" s="37">
        <v>0</v>
      </c>
      <c r="J77" s="36">
        <v>0</v>
      </c>
      <c r="K77" s="35">
        <v>0</v>
      </c>
      <c r="L77" s="35">
        <v>7486.2239117051267</v>
      </c>
      <c r="M77" s="35">
        <v>0</v>
      </c>
      <c r="N77" s="38">
        <f t="shared" si="2"/>
        <v>146919.86877131026</v>
      </c>
      <c r="O77" s="33"/>
      <c r="P77" s="33"/>
    </row>
    <row r="78" spans="1:16" ht="28.8" x14ac:dyDescent="0.3">
      <c r="A78" s="9" t="s">
        <v>136</v>
      </c>
      <c r="B78" s="10" t="s">
        <v>139</v>
      </c>
      <c r="C78" s="35">
        <v>33362.798844694968</v>
      </c>
      <c r="D78" s="36">
        <v>0</v>
      </c>
      <c r="E78" s="37">
        <v>3389.0659406549653</v>
      </c>
      <c r="F78" s="36">
        <v>29973.73290404</v>
      </c>
      <c r="G78" s="35">
        <v>0</v>
      </c>
      <c r="H78" s="36">
        <v>0</v>
      </c>
      <c r="I78" s="37">
        <v>0</v>
      </c>
      <c r="J78" s="36">
        <v>0</v>
      </c>
      <c r="K78" s="35">
        <v>0</v>
      </c>
      <c r="L78" s="35">
        <v>0</v>
      </c>
      <c r="M78" s="35">
        <v>0</v>
      </c>
      <c r="N78" s="38">
        <f t="shared" si="2"/>
        <v>33362.798844694968</v>
      </c>
      <c r="O78" s="33"/>
      <c r="P78" s="33"/>
    </row>
    <row r="79" spans="1:16" x14ac:dyDescent="0.3">
      <c r="A79" s="9" t="s">
        <v>138</v>
      </c>
      <c r="B79" s="10" t="s">
        <v>141</v>
      </c>
      <c r="C79" s="35">
        <v>27338.791688792746</v>
      </c>
      <c r="D79" s="36">
        <v>0</v>
      </c>
      <c r="E79" s="37">
        <v>2868.0642471897795</v>
      </c>
      <c r="F79" s="36">
        <v>24470.727441602965</v>
      </c>
      <c r="G79" s="35">
        <v>0</v>
      </c>
      <c r="H79" s="36">
        <v>0</v>
      </c>
      <c r="I79" s="37">
        <v>0</v>
      </c>
      <c r="J79" s="36">
        <v>0</v>
      </c>
      <c r="K79" s="35">
        <v>0</v>
      </c>
      <c r="L79" s="35">
        <v>0</v>
      </c>
      <c r="M79" s="35">
        <v>0</v>
      </c>
      <c r="N79" s="38">
        <f t="shared" si="2"/>
        <v>27338.791688792746</v>
      </c>
      <c r="O79" s="33"/>
      <c r="P79" s="33"/>
    </row>
    <row r="80" spans="1:16" x14ac:dyDescent="0.3">
      <c r="A80" s="9" t="s">
        <v>140</v>
      </c>
      <c r="B80" s="10" t="s">
        <v>142</v>
      </c>
      <c r="C80" s="35">
        <v>215118.47390661668</v>
      </c>
      <c r="D80" s="36">
        <v>0</v>
      </c>
      <c r="E80" s="37">
        <v>35495.579447590135</v>
      </c>
      <c r="F80" s="36">
        <v>179622.89445902655</v>
      </c>
      <c r="G80" s="35">
        <v>0</v>
      </c>
      <c r="H80" s="36">
        <v>0</v>
      </c>
      <c r="I80" s="37">
        <v>0</v>
      </c>
      <c r="J80" s="36">
        <v>0</v>
      </c>
      <c r="K80" s="35">
        <v>0</v>
      </c>
      <c r="L80" s="35">
        <v>0</v>
      </c>
      <c r="M80" s="35">
        <v>0</v>
      </c>
      <c r="N80" s="38">
        <f t="shared" si="2"/>
        <v>215118.47390661668</v>
      </c>
      <c r="O80" s="33"/>
      <c r="P80" s="33"/>
    </row>
    <row r="81" spans="1:16" ht="43.2" x14ac:dyDescent="0.3">
      <c r="A81" s="9" t="s">
        <v>355</v>
      </c>
      <c r="B81" s="10" t="s">
        <v>356</v>
      </c>
      <c r="C81" s="35">
        <v>13634.284527469448</v>
      </c>
      <c r="D81" s="36">
        <v>0</v>
      </c>
      <c r="E81" s="37">
        <v>9710.267047441348</v>
      </c>
      <c r="F81" s="36">
        <v>3924.0174800281011</v>
      </c>
      <c r="G81" s="35">
        <v>0</v>
      </c>
      <c r="H81" s="36">
        <v>0</v>
      </c>
      <c r="I81" s="37">
        <v>0</v>
      </c>
      <c r="J81" s="36">
        <v>0</v>
      </c>
      <c r="K81" s="35">
        <v>0</v>
      </c>
      <c r="L81" s="35">
        <v>0</v>
      </c>
      <c r="M81" s="35">
        <v>0</v>
      </c>
      <c r="N81" s="38">
        <f t="shared" ref="N81" si="3">+C81+G81+K81+L81+M81</f>
        <v>13634.284527469448</v>
      </c>
      <c r="O81" s="33"/>
      <c r="P81" s="33"/>
    </row>
    <row r="82" spans="1:16" x14ac:dyDescent="0.3">
      <c r="A82" s="9" t="s">
        <v>307</v>
      </c>
      <c r="B82" s="10" t="s">
        <v>144</v>
      </c>
      <c r="C82" s="35">
        <v>69205.130392465988</v>
      </c>
      <c r="D82" s="36">
        <v>0</v>
      </c>
      <c r="E82" s="37">
        <v>50711.898213643879</v>
      </c>
      <c r="F82" s="36">
        <v>18493.232178822112</v>
      </c>
      <c r="G82" s="35">
        <v>0</v>
      </c>
      <c r="H82" s="36">
        <v>0</v>
      </c>
      <c r="I82" s="37">
        <v>0</v>
      </c>
      <c r="J82" s="36">
        <v>0</v>
      </c>
      <c r="K82" s="35">
        <v>0</v>
      </c>
      <c r="L82" s="35">
        <v>25709.754259433848</v>
      </c>
      <c r="M82" s="35">
        <v>0</v>
      </c>
      <c r="N82" s="38">
        <f t="shared" si="2"/>
        <v>94914.884651899833</v>
      </c>
      <c r="O82" s="33"/>
      <c r="P82" s="33"/>
    </row>
    <row r="83" spans="1:16" x14ac:dyDescent="0.3">
      <c r="A83" s="9" t="s">
        <v>143</v>
      </c>
      <c r="B83" s="10" t="s">
        <v>146</v>
      </c>
      <c r="C83" s="35">
        <v>1504228.3487693574</v>
      </c>
      <c r="D83" s="36">
        <v>0</v>
      </c>
      <c r="E83" s="37">
        <v>10880.536334954444</v>
      </c>
      <c r="F83" s="36">
        <v>1493347.812434403</v>
      </c>
      <c r="G83" s="35">
        <v>0</v>
      </c>
      <c r="H83" s="36">
        <v>0</v>
      </c>
      <c r="I83" s="37">
        <v>0</v>
      </c>
      <c r="J83" s="36">
        <v>0</v>
      </c>
      <c r="K83" s="35">
        <v>0</v>
      </c>
      <c r="L83" s="35">
        <v>0</v>
      </c>
      <c r="M83" s="35">
        <v>0</v>
      </c>
      <c r="N83" s="38">
        <f t="shared" si="2"/>
        <v>1504228.3487693574</v>
      </c>
      <c r="O83" s="33"/>
      <c r="P83" s="33"/>
    </row>
    <row r="84" spans="1:16" x14ac:dyDescent="0.3">
      <c r="A84" s="9" t="s">
        <v>145</v>
      </c>
      <c r="B84" s="10" t="s">
        <v>148</v>
      </c>
      <c r="C84" s="35">
        <v>37834.015030884424</v>
      </c>
      <c r="D84" s="36">
        <v>0</v>
      </c>
      <c r="E84" s="37">
        <v>30918.160641621576</v>
      </c>
      <c r="F84" s="36">
        <v>6915.8543892628504</v>
      </c>
      <c r="G84" s="35">
        <v>0</v>
      </c>
      <c r="H84" s="36">
        <v>0</v>
      </c>
      <c r="I84" s="37">
        <v>0</v>
      </c>
      <c r="J84" s="36">
        <v>0</v>
      </c>
      <c r="K84" s="35">
        <v>0</v>
      </c>
      <c r="L84" s="35">
        <v>35673.258209148349</v>
      </c>
      <c r="M84" s="35">
        <v>0</v>
      </c>
      <c r="N84" s="38">
        <f t="shared" si="2"/>
        <v>73507.27324003278</v>
      </c>
      <c r="O84" s="33"/>
      <c r="P84" s="33"/>
    </row>
    <row r="85" spans="1:16" x14ac:dyDescent="0.3">
      <c r="A85" s="9" t="s">
        <v>147</v>
      </c>
      <c r="B85" s="10" t="s">
        <v>150</v>
      </c>
      <c r="C85" s="35">
        <v>169153.94141660008</v>
      </c>
      <c r="D85" s="36">
        <v>0</v>
      </c>
      <c r="E85" s="37">
        <v>167119.26835324182</v>
      </c>
      <c r="F85" s="36">
        <v>2034.6730633582638</v>
      </c>
      <c r="G85" s="35">
        <v>0</v>
      </c>
      <c r="H85" s="36">
        <v>0</v>
      </c>
      <c r="I85" s="37">
        <v>0</v>
      </c>
      <c r="J85" s="36">
        <v>0</v>
      </c>
      <c r="K85" s="35">
        <v>0</v>
      </c>
      <c r="L85" s="35">
        <v>11348.437063545152</v>
      </c>
      <c r="M85" s="35">
        <v>0</v>
      </c>
      <c r="N85" s="38">
        <f t="shared" si="2"/>
        <v>180502.37848014524</v>
      </c>
      <c r="O85" s="33"/>
      <c r="P85" s="33"/>
    </row>
    <row r="86" spans="1:16" x14ac:dyDescent="0.3">
      <c r="A86" s="9" t="s">
        <v>149</v>
      </c>
      <c r="B86" s="10" t="s">
        <v>152</v>
      </c>
      <c r="C86" s="35">
        <v>280533.82959620876</v>
      </c>
      <c r="D86" s="36">
        <v>131367.05013683022</v>
      </c>
      <c r="E86" s="37">
        <v>134374.68946559005</v>
      </c>
      <c r="F86" s="36">
        <v>14792.089993788468</v>
      </c>
      <c r="G86" s="35">
        <v>0</v>
      </c>
      <c r="H86" s="36">
        <v>0</v>
      </c>
      <c r="I86" s="37">
        <v>0</v>
      </c>
      <c r="J86" s="36">
        <v>0</v>
      </c>
      <c r="K86" s="35">
        <v>0</v>
      </c>
      <c r="L86" s="35">
        <v>1533.6489489529977</v>
      </c>
      <c r="M86" s="35">
        <v>0</v>
      </c>
      <c r="N86" s="38">
        <f t="shared" si="2"/>
        <v>282067.47854516178</v>
      </c>
      <c r="O86" s="33"/>
      <c r="P86" s="33"/>
    </row>
    <row r="87" spans="1:16" x14ac:dyDescent="0.3">
      <c r="A87" s="9" t="s">
        <v>151</v>
      </c>
      <c r="B87" s="10" t="s">
        <v>283</v>
      </c>
      <c r="C87" s="35">
        <v>76197.866518960771</v>
      </c>
      <c r="D87" s="36">
        <v>51504.571840120756</v>
      </c>
      <c r="E87" s="37">
        <v>24693.294678840022</v>
      </c>
      <c r="F87" s="36">
        <v>0</v>
      </c>
      <c r="G87" s="35">
        <v>0</v>
      </c>
      <c r="H87" s="36">
        <v>0</v>
      </c>
      <c r="I87" s="37">
        <v>0</v>
      </c>
      <c r="J87" s="36">
        <v>0</v>
      </c>
      <c r="K87" s="35">
        <v>0</v>
      </c>
      <c r="L87" s="35">
        <v>0</v>
      </c>
      <c r="M87" s="35">
        <v>0</v>
      </c>
      <c r="N87" s="38">
        <f t="shared" si="2"/>
        <v>76197.866518960771</v>
      </c>
      <c r="O87" s="33"/>
      <c r="P87" s="33"/>
    </row>
    <row r="88" spans="1:16" x14ac:dyDescent="0.3">
      <c r="A88" s="9" t="s">
        <v>153</v>
      </c>
      <c r="B88" s="10" t="s">
        <v>284</v>
      </c>
      <c r="C88" s="35">
        <v>5760.0115439010024</v>
      </c>
      <c r="D88" s="36">
        <v>4764.3528724342868</v>
      </c>
      <c r="E88" s="37">
        <v>995.65867146671542</v>
      </c>
      <c r="F88" s="36">
        <v>0</v>
      </c>
      <c r="G88" s="35">
        <v>0</v>
      </c>
      <c r="H88" s="36">
        <v>0</v>
      </c>
      <c r="I88" s="37">
        <v>0</v>
      </c>
      <c r="J88" s="36">
        <v>0</v>
      </c>
      <c r="K88" s="35">
        <v>0</v>
      </c>
      <c r="L88" s="35">
        <v>7906.8969048488416</v>
      </c>
      <c r="M88" s="35">
        <v>0</v>
      </c>
      <c r="N88" s="38">
        <f t="shared" si="2"/>
        <v>13666.908448749844</v>
      </c>
      <c r="O88" s="33"/>
      <c r="P88" s="33"/>
    </row>
    <row r="89" spans="1:16" x14ac:dyDescent="0.3">
      <c r="A89" s="9" t="s">
        <v>154</v>
      </c>
      <c r="B89" s="10" t="s">
        <v>285</v>
      </c>
      <c r="C89" s="35">
        <v>63054.557353018034</v>
      </c>
      <c r="D89" s="36">
        <v>165.30329357691906</v>
      </c>
      <c r="E89" s="37">
        <v>45559.958509547039</v>
      </c>
      <c r="F89" s="36">
        <v>17329.295549894072</v>
      </c>
      <c r="G89" s="35">
        <v>0</v>
      </c>
      <c r="H89" s="36">
        <v>0</v>
      </c>
      <c r="I89" s="37">
        <v>0</v>
      </c>
      <c r="J89" s="36">
        <v>0</v>
      </c>
      <c r="K89" s="35">
        <v>0</v>
      </c>
      <c r="L89" s="35">
        <v>1391.656109185207</v>
      </c>
      <c r="M89" s="35">
        <v>0</v>
      </c>
      <c r="N89" s="38">
        <f t="shared" si="2"/>
        <v>64446.213462203239</v>
      </c>
      <c r="O89" s="33"/>
      <c r="P89" s="33"/>
    </row>
    <row r="90" spans="1:16" x14ac:dyDescent="0.3">
      <c r="A90" s="9" t="s">
        <v>155</v>
      </c>
      <c r="B90" s="10" t="s">
        <v>286</v>
      </c>
      <c r="C90" s="35">
        <v>526748.9666878581</v>
      </c>
      <c r="D90" s="36">
        <v>0</v>
      </c>
      <c r="E90" s="37">
        <v>526748.9666878581</v>
      </c>
      <c r="F90" s="36">
        <v>0</v>
      </c>
      <c r="G90" s="35">
        <v>0</v>
      </c>
      <c r="H90" s="36">
        <v>0</v>
      </c>
      <c r="I90" s="37">
        <v>0</v>
      </c>
      <c r="J90" s="36">
        <v>0</v>
      </c>
      <c r="K90" s="35">
        <v>0</v>
      </c>
      <c r="L90" s="35">
        <v>95026.749540947378</v>
      </c>
      <c r="M90" s="35">
        <v>0</v>
      </c>
      <c r="N90" s="38">
        <f t="shared" si="2"/>
        <v>621775.71622880548</v>
      </c>
      <c r="O90" s="33"/>
      <c r="P90" s="33"/>
    </row>
    <row r="91" spans="1:16" x14ac:dyDescent="0.3">
      <c r="A91" s="9" t="s">
        <v>156</v>
      </c>
      <c r="B91" s="10" t="s">
        <v>287</v>
      </c>
      <c r="C91" s="35">
        <v>603424.01999557938</v>
      </c>
      <c r="D91" s="36">
        <v>0</v>
      </c>
      <c r="E91" s="37">
        <v>603424.01999557938</v>
      </c>
      <c r="F91" s="36">
        <v>0</v>
      </c>
      <c r="G91" s="35">
        <v>0</v>
      </c>
      <c r="H91" s="36">
        <v>0</v>
      </c>
      <c r="I91" s="37">
        <v>0</v>
      </c>
      <c r="J91" s="36">
        <v>0</v>
      </c>
      <c r="K91" s="35">
        <v>0</v>
      </c>
      <c r="L91" s="35">
        <v>51263.891198831465</v>
      </c>
      <c r="M91" s="35">
        <v>0</v>
      </c>
      <c r="N91" s="38">
        <f t="shared" si="2"/>
        <v>654687.91119441087</v>
      </c>
      <c r="O91" s="33"/>
      <c r="P91" s="33"/>
    </row>
    <row r="92" spans="1:16" x14ac:dyDescent="0.3">
      <c r="A92" s="9" t="s">
        <v>158</v>
      </c>
      <c r="B92" s="10" t="s">
        <v>157</v>
      </c>
      <c r="C92" s="35">
        <v>281177.3290119571</v>
      </c>
      <c r="D92" s="36">
        <v>0</v>
      </c>
      <c r="E92" s="37">
        <v>281177.3290119571</v>
      </c>
      <c r="F92" s="36">
        <v>0</v>
      </c>
      <c r="G92" s="35">
        <v>0</v>
      </c>
      <c r="H92" s="36">
        <v>0</v>
      </c>
      <c r="I92" s="37">
        <v>0</v>
      </c>
      <c r="J92" s="36">
        <v>0</v>
      </c>
      <c r="K92" s="35">
        <v>0</v>
      </c>
      <c r="L92" s="35">
        <v>0</v>
      </c>
      <c r="M92" s="35">
        <v>0</v>
      </c>
      <c r="N92" s="38">
        <f t="shared" si="2"/>
        <v>281177.3290119571</v>
      </c>
      <c r="O92" s="33"/>
      <c r="P92" s="33"/>
    </row>
    <row r="93" spans="1:16" ht="28.8" x14ac:dyDescent="0.3">
      <c r="A93" s="9" t="s">
        <v>308</v>
      </c>
      <c r="B93" s="10" t="s">
        <v>159</v>
      </c>
      <c r="C93" s="35">
        <v>230469.69489143704</v>
      </c>
      <c r="D93" s="36">
        <v>0</v>
      </c>
      <c r="E93" s="37">
        <v>180064.23635125725</v>
      </c>
      <c r="F93" s="36">
        <v>50405.458540179803</v>
      </c>
      <c r="G93" s="35">
        <v>0</v>
      </c>
      <c r="H93" s="36">
        <v>0</v>
      </c>
      <c r="I93" s="37">
        <v>0</v>
      </c>
      <c r="J93" s="36">
        <v>0</v>
      </c>
      <c r="K93" s="35">
        <v>0</v>
      </c>
      <c r="L93" s="35">
        <v>0</v>
      </c>
      <c r="M93" s="35">
        <v>0</v>
      </c>
      <c r="N93" s="38">
        <f t="shared" si="2"/>
        <v>230469.69489143704</v>
      </c>
      <c r="O93" s="33"/>
      <c r="P93" s="33"/>
    </row>
    <row r="94" spans="1:16" x14ac:dyDescent="0.3">
      <c r="A94" s="9" t="s">
        <v>161</v>
      </c>
      <c r="B94" s="10" t="s">
        <v>160</v>
      </c>
      <c r="C94" s="35">
        <v>531865.56471819349</v>
      </c>
      <c r="D94" s="36">
        <v>0</v>
      </c>
      <c r="E94" s="37">
        <v>505720.33409767348</v>
      </c>
      <c r="F94" s="36">
        <v>26145.230620519997</v>
      </c>
      <c r="G94" s="35">
        <v>0</v>
      </c>
      <c r="H94" s="36">
        <v>0</v>
      </c>
      <c r="I94" s="37">
        <v>0</v>
      </c>
      <c r="J94" s="36">
        <v>0</v>
      </c>
      <c r="K94" s="35">
        <v>1957.6114763923024</v>
      </c>
      <c r="L94" s="35">
        <v>117234.02383064025</v>
      </c>
      <c r="M94" s="35">
        <v>0</v>
      </c>
      <c r="N94" s="38">
        <f t="shared" si="2"/>
        <v>651057.20002522599</v>
      </c>
      <c r="O94" s="33"/>
      <c r="P94" s="33"/>
    </row>
    <row r="95" spans="1:16" x14ac:dyDescent="0.3">
      <c r="A95" s="9" t="s">
        <v>163</v>
      </c>
      <c r="B95" s="10" t="s">
        <v>162</v>
      </c>
      <c r="C95" s="35">
        <v>1579093.3449622788</v>
      </c>
      <c r="D95" s="36">
        <v>56398.674133792469</v>
      </c>
      <c r="E95" s="37">
        <v>885536.04356409877</v>
      </c>
      <c r="F95" s="36">
        <v>637158.62726438744</v>
      </c>
      <c r="G95" s="35">
        <v>0</v>
      </c>
      <c r="H95" s="36">
        <v>0</v>
      </c>
      <c r="I95" s="37">
        <v>0</v>
      </c>
      <c r="J95" s="36">
        <v>0</v>
      </c>
      <c r="K95" s="35">
        <v>0</v>
      </c>
      <c r="L95" s="35">
        <v>145100.45941823695</v>
      </c>
      <c r="M95" s="35">
        <v>0</v>
      </c>
      <c r="N95" s="38">
        <f t="shared" si="2"/>
        <v>1724193.8043805158</v>
      </c>
      <c r="O95" s="33"/>
      <c r="P95" s="33"/>
    </row>
    <row r="96" spans="1:16" x14ac:dyDescent="0.3">
      <c r="A96" s="9" t="s">
        <v>165</v>
      </c>
      <c r="B96" s="10" t="s">
        <v>164</v>
      </c>
      <c r="C96" s="35">
        <v>71283.594794021192</v>
      </c>
      <c r="D96" s="36">
        <v>0</v>
      </c>
      <c r="E96" s="37">
        <v>70965.710695984031</v>
      </c>
      <c r="F96" s="36">
        <v>317.88409803715496</v>
      </c>
      <c r="G96" s="35">
        <v>0</v>
      </c>
      <c r="H96" s="36">
        <v>0</v>
      </c>
      <c r="I96" s="37">
        <v>0</v>
      </c>
      <c r="J96" s="36">
        <v>0</v>
      </c>
      <c r="K96" s="35">
        <v>0</v>
      </c>
      <c r="L96" s="35">
        <v>79833.93518212557</v>
      </c>
      <c r="M96" s="35">
        <v>0</v>
      </c>
      <c r="N96" s="38">
        <f t="shared" si="2"/>
        <v>151117.52997614676</v>
      </c>
      <c r="O96" s="33"/>
      <c r="P96" s="33"/>
    </row>
    <row r="97" spans="1:16" x14ac:dyDescent="0.3">
      <c r="A97" s="9" t="s">
        <v>168</v>
      </c>
      <c r="B97" s="10" t="s">
        <v>167</v>
      </c>
      <c r="C97" s="35">
        <v>114479.62015521311</v>
      </c>
      <c r="D97" s="36">
        <v>0</v>
      </c>
      <c r="E97" s="37">
        <v>114479.62015521311</v>
      </c>
      <c r="F97" s="36">
        <v>0</v>
      </c>
      <c r="G97" s="35">
        <v>0</v>
      </c>
      <c r="H97" s="36">
        <v>0</v>
      </c>
      <c r="I97" s="37">
        <v>0</v>
      </c>
      <c r="J97" s="36">
        <v>0</v>
      </c>
      <c r="K97" s="35">
        <v>0</v>
      </c>
      <c r="L97" s="35">
        <v>22055.280373957161</v>
      </c>
      <c r="M97" s="35">
        <v>0</v>
      </c>
      <c r="N97" s="38">
        <f t="shared" si="2"/>
        <v>136534.90052917026</v>
      </c>
      <c r="O97" s="33"/>
      <c r="P97" s="33"/>
    </row>
    <row r="98" spans="1:16" x14ac:dyDescent="0.3">
      <c r="A98" s="9" t="s">
        <v>170</v>
      </c>
      <c r="B98" s="10" t="s">
        <v>169</v>
      </c>
      <c r="C98" s="35">
        <v>97.883664661686481</v>
      </c>
      <c r="D98" s="36">
        <v>0</v>
      </c>
      <c r="E98" s="37">
        <v>97.883664661686481</v>
      </c>
      <c r="F98" s="36">
        <v>0</v>
      </c>
      <c r="G98" s="35">
        <v>0</v>
      </c>
      <c r="H98" s="36">
        <v>0</v>
      </c>
      <c r="I98" s="37">
        <v>0</v>
      </c>
      <c r="J98" s="36">
        <v>0</v>
      </c>
      <c r="K98" s="35">
        <v>0</v>
      </c>
      <c r="L98" s="35">
        <v>198993.89913563879</v>
      </c>
      <c r="M98" s="35">
        <v>0</v>
      </c>
      <c r="N98" s="38">
        <f t="shared" si="2"/>
        <v>199091.78280030048</v>
      </c>
      <c r="O98" s="33"/>
      <c r="P98" s="33"/>
    </row>
    <row r="99" spans="1:16" x14ac:dyDescent="0.3">
      <c r="A99" s="9" t="s">
        <v>171</v>
      </c>
      <c r="B99" s="10" t="s">
        <v>288</v>
      </c>
      <c r="C99" s="35">
        <v>200403.40904938715</v>
      </c>
      <c r="D99" s="36">
        <v>0</v>
      </c>
      <c r="E99" s="37">
        <v>189274.85320072164</v>
      </c>
      <c r="F99" s="36">
        <v>11128.555848665497</v>
      </c>
      <c r="G99" s="35">
        <v>0</v>
      </c>
      <c r="H99" s="36">
        <v>0</v>
      </c>
      <c r="I99" s="37">
        <v>0</v>
      </c>
      <c r="J99" s="36">
        <v>0</v>
      </c>
      <c r="K99" s="35">
        <v>0</v>
      </c>
      <c r="L99" s="35">
        <v>112647.4851946272</v>
      </c>
      <c r="M99" s="35">
        <v>0</v>
      </c>
      <c r="N99" s="38">
        <f t="shared" si="2"/>
        <v>313050.89424401434</v>
      </c>
      <c r="O99" s="33"/>
      <c r="P99" s="33"/>
    </row>
    <row r="100" spans="1:16" x14ac:dyDescent="0.3">
      <c r="A100" s="9" t="s">
        <v>173</v>
      </c>
      <c r="B100" s="10" t="s">
        <v>289</v>
      </c>
      <c r="C100" s="35">
        <v>48604.441531197939</v>
      </c>
      <c r="D100" s="36">
        <v>0</v>
      </c>
      <c r="E100" s="37">
        <v>10864.032976304174</v>
      </c>
      <c r="F100" s="36">
        <v>37740.408554893766</v>
      </c>
      <c r="G100" s="35">
        <v>0</v>
      </c>
      <c r="H100" s="36">
        <v>0</v>
      </c>
      <c r="I100" s="37">
        <v>0</v>
      </c>
      <c r="J100" s="36">
        <v>0</v>
      </c>
      <c r="K100" s="35">
        <v>0</v>
      </c>
      <c r="L100" s="35">
        <v>1176.3220557659286</v>
      </c>
      <c r="M100" s="35">
        <v>0</v>
      </c>
      <c r="N100" s="38">
        <f t="shared" si="2"/>
        <v>49780.763586963869</v>
      </c>
      <c r="O100" s="33"/>
      <c r="P100" s="33"/>
    </row>
    <row r="101" spans="1:16" x14ac:dyDescent="0.3">
      <c r="A101" s="9" t="s">
        <v>174</v>
      </c>
      <c r="B101" s="10" t="s">
        <v>172</v>
      </c>
      <c r="C101" s="35">
        <v>52135.285222584032</v>
      </c>
      <c r="D101" s="36">
        <v>199.87387963759704</v>
      </c>
      <c r="E101" s="37">
        <v>41040.422269566006</v>
      </c>
      <c r="F101" s="36">
        <v>10894.989073380426</v>
      </c>
      <c r="G101" s="35">
        <v>0</v>
      </c>
      <c r="H101" s="36">
        <v>0</v>
      </c>
      <c r="I101" s="37">
        <v>0</v>
      </c>
      <c r="J101" s="36">
        <v>0</v>
      </c>
      <c r="K101" s="35">
        <v>0</v>
      </c>
      <c r="L101" s="35">
        <v>0</v>
      </c>
      <c r="M101" s="35">
        <v>0</v>
      </c>
      <c r="N101" s="38">
        <f t="shared" si="2"/>
        <v>52135.285222584032</v>
      </c>
      <c r="O101" s="33"/>
      <c r="P101" s="33"/>
    </row>
    <row r="102" spans="1:16" x14ac:dyDescent="0.3">
      <c r="A102" s="9" t="s">
        <v>175</v>
      </c>
      <c r="B102" s="10" t="s">
        <v>290</v>
      </c>
      <c r="C102" s="35">
        <v>206455.34562292515</v>
      </c>
      <c r="D102" s="36">
        <v>6313.4535855030435</v>
      </c>
      <c r="E102" s="37">
        <v>91516.997754835858</v>
      </c>
      <c r="F102" s="36">
        <v>108624.89428258625</v>
      </c>
      <c r="G102" s="35">
        <v>0</v>
      </c>
      <c r="H102" s="36">
        <v>0</v>
      </c>
      <c r="I102" s="37">
        <v>0</v>
      </c>
      <c r="J102" s="36">
        <v>0</v>
      </c>
      <c r="K102" s="35">
        <v>0</v>
      </c>
      <c r="L102" s="35">
        <v>1879.5984062252801</v>
      </c>
      <c r="M102" s="35">
        <v>0</v>
      </c>
      <c r="N102" s="38">
        <f t="shared" si="2"/>
        <v>208334.94402915041</v>
      </c>
      <c r="O102" s="33"/>
      <c r="P102" s="33"/>
    </row>
    <row r="103" spans="1:16" x14ac:dyDescent="0.3">
      <c r="A103" s="9" t="s">
        <v>177</v>
      </c>
      <c r="B103" s="10" t="s">
        <v>176</v>
      </c>
      <c r="C103" s="35">
        <v>90844.33360363383</v>
      </c>
      <c r="D103" s="36">
        <v>8425.4674183252082</v>
      </c>
      <c r="E103" s="37">
        <v>25029.214536809675</v>
      </c>
      <c r="F103" s="36">
        <v>57389.651648498948</v>
      </c>
      <c r="G103" s="35">
        <v>0</v>
      </c>
      <c r="H103" s="36">
        <v>0</v>
      </c>
      <c r="I103" s="37">
        <v>0</v>
      </c>
      <c r="J103" s="36">
        <v>0</v>
      </c>
      <c r="K103" s="35">
        <v>0</v>
      </c>
      <c r="L103" s="35">
        <v>2539.4025861267078</v>
      </c>
      <c r="M103" s="35">
        <v>0</v>
      </c>
      <c r="N103" s="38">
        <f t="shared" si="2"/>
        <v>93383.736189760544</v>
      </c>
      <c r="O103" s="33"/>
      <c r="P103" s="33"/>
    </row>
    <row r="104" spans="1:16" x14ac:dyDescent="0.3">
      <c r="A104" s="9" t="s">
        <v>179</v>
      </c>
      <c r="B104" s="10" t="s">
        <v>178</v>
      </c>
      <c r="C104" s="35">
        <v>256536.5094041432</v>
      </c>
      <c r="D104" s="36">
        <v>0</v>
      </c>
      <c r="E104" s="37">
        <v>174039.52545083498</v>
      </c>
      <c r="F104" s="36">
        <v>82496.983953308227</v>
      </c>
      <c r="G104" s="35">
        <v>0</v>
      </c>
      <c r="H104" s="36">
        <v>0</v>
      </c>
      <c r="I104" s="37">
        <v>0</v>
      </c>
      <c r="J104" s="36">
        <v>0</v>
      </c>
      <c r="K104" s="35">
        <v>0</v>
      </c>
      <c r="L104" s="35">
        <v>11168.785526249512</v>
      </c>
      <c r="M104" s="35">
        <v>0</v>
      </c>
      <c r="N104" s="38">
        <f t="shared" si="2"/>
        <v>267705.2949303927</v>
      </c>
      <c r="O104" s="33"/>
      <c r="P104" s="33"/>
    </row>
    <row r="105" spans="1:16" x14ac:dyDescent="0.3">
      <c r="A105" s="9" t="s">
        <v>181</v>
      </c>
      <c r="B105" s="10" t="s">
        <v>180</v>
      </c>
      <c r="C105" s="35">
        <v>409022.30347624246</v>
      </c>
      <c r="D105" s="36">
        <v>0</v>
      </c>
      <c r="E105" s="37">
        <v>330521.40125955723</v>
      </c>
      <c r="F105" s="36">
        <v>78500.902216685266</v>
      </c>
      <c r="G105" s="35">
        <v>0</v>
      </c>
      <c r="H105" s="36">
        <v>0</v>
      </c>
      <c r="I105" s="37">
        <v>0</v>
      </c>
      <c r="J105" s="36">
        <v>0</v>
      </c>
      <c r="K105" s="35">
        <v>0</v>
      </c>
      <c r="L105" s="35">
        <v>313518.02550383884</v>
      </c>
      <c r="M105" s="35">
        <v>0</v>
      </c>
      <c r="N105" s="38">
        <f t="shared" si="2"/>
        <v>722540.32898008125</v>
      </c>
      <c r="O105" s="33"/>
      <c r="P105" s="33"/>
    </row>
    <row r="106" spans="1:16" ht="43.2" x14ac:dyDescent="0.3">
      <c r="A106" s="9" t="s">
        <v>183</v>
      </c>
      <c r="B106" s="10" t="s">
        <v>182</v>
      </c>
      <c r="C106" s="35">
        <v>57657.800466585657</v>
      </c>
      <c r="D106" s="36">
        <v>0</v>
      </c>
      <c r="E106" s="37">
        <v>32876.962017353973</v>
      </c>
      <c r="F106" s="36">
        <v>24780.83844923168</v>
      </c>
      <c r="G106" s="35">
        <v>0</v>
      </c>
      <c r="H106" s="36">
        <v>0</v>
      </c>
      <c r="I106" s="37">
        <v>0</v>
      </c>
      <c r="J106" s="36">
        <v>0</v>
      </c>
      <c r="K106" s="35">
        <v>0</v>
      </c>
      <c r="L106" s="35">
        <v>211.21088722180357</v>
      </c>
      <c r="M106" s="35">
        <v>0</v>
      </c>
      <c r="N106" s="38">
        <f t="shared" si="2"/>
        <v>57869.011353807458</v>
      </c>
      <c r="O106" s="33"/>
      <c r="P106" s="33"/>
    </row>
    <row r="107" spans="1:16" x14ac:dyDescent="0.3">
      <c r="A107" s="9" t="s">
        <v>185</v>
      </c>
      <c r="B107" s="10" t="s">
        <v>184</v>
      </c>
      <c r="C107" s="35">
        <v>525888.99290573644</v>
      </c>
      <c r="D107" s="36">
        <v>197346.85708661104</v>
      </c>
      <c r="E107" s="37">
        <v>138768.54915988925</v>
      </c>
      <c r="F107" s="36">
        <v>189773.58665923614</v>
      </c>
      <c r="G107" s="35">
        <v>0</v>
      </c>
      <c r="H107" s="36">
        <v>0</v>
      </c>
      <c r="I107" s="37">
        <v>0</v>
      </c>
      <c r="J107" s="36">
        <v>0</v>
      </c>
      <c r="K107" s="35">
        <v>0</v>
      </c>
      <c r="L107" s="35">
        <v>0</v>
      </c>
      <c r="M107" s="35">
        <v>0</v>
      </c>
      <c r="N107" s="38">
        <f t="shared" si="2"/>
        <v>525888.99290573644</v>
      </c>
      <c r="O107" s="33"/>
      <c r="P107" s="33"/>
    </row>
    <row r="108" spans="1:16" ht="28.8" x14ac:dyDescent="0.3">
      <c r="A108" s="9" t="s">
        <v>187</v>
      </c>
      <c r="B108" s="10" t="s">
        <v>186</v>
      </c>
      <c r="C108" s="35">
        <v>261622.87085054888</v>
      </c>
      <c r="D108" s="36">
        <v>326.50537185192593</v>
      </c>
      <c r="E108" s="37">
        <v>167358.35041841192</v>
      </c>
      <c r="F108" s="36">
        <v>93938.015060285019</v>
      </c>
      <c r="G108" s="35">
        <v>0</v>
      </c>
      <c r="H108" s="36">
        <v>0</v>
      </c>
      <c r="I108" s="37">
        <v>0</v>
      </c>
      <c r="J108" s="36">
        <v>0</v>
      </c>
      <c r="K108" s="35">
        <v>0</v>
      </c>
      <c r="L108" s="35">
        <v>20205.376370259291</v>
      </c>
      <c r="M108" s="35">
        <v>0</v>
      </c>
      <c r="N108" s="38">
        <f t="shared" si="2"/>
        <v>281828.24722080817</v>
      </c>
      <c r="O108" s="33"/>
      <c r="P108" s="33"/>
    </row>
    <row r="109" spans="1:16" x14ac:dyDescent="0.3">
      <c r="A109" s="9" t="s">
        <v>188</v>
      </c>
      <c r="B109" s="10" t="s">
        <v>291</v>
      </c>
      <c r="C109" s="35">
        <v>0</v>
      </c>
      <c r="D109" s="36">
        <v>0</v>
      </c>
      <c r="E109" s="37">
        <v>0</v>
      </c>
      <c r="F109" s="36">
        <v>0</v>
      </c>
      <c r="G109" s="35">
        <v>17600.821050094368</v>
      </c>
      <c r="H109" s="36">
        <v>17600.821050094368</v>
      </c>
      <c r="I109" s="37">
        <v>0</v>
      </c>
      <c r="J109" s="36">
        <v>0</v>
      </c>
      <c r="K109" s="35">
        <v>0</v>
      </c>
      <c r="L109" s="35">
        <v>0</v>
      </c>
      <c r="M109" s="35">
        <v>0</v>
      </c>
      <c r="N109" s="38">
        <f t="shared" si="2"/>
        <v>17600.821050094368</v>
      </c>
      <c r="O109" s="33"/>
      <c r="P109" s="33"/>
    </row>
    <row r="110" spans="1:16" x14ac:dyDescent="0.3">
      <c r="A110" s="9" t="s">
        <v>190</v>
      </c>
      <c r="B110" s="10" t="s">
        <v>292</v>
      </c>
      <c r="C110" s="35">
        <v>0</v>
      </c>
      <c r="D110" s="36">
        <v>0</v>
      </c>
      <c r="E110" s="37">
        <v>0</v>
      </c>
      <c r="F110" s="36">
        <v>0</v>
      </c>
      <c r="G110" s="35">
        <v>692641.31319808646</v>
      </c>
      <c r="H110" s="36">
        <v>306568.11938403652</v>
      </c>
      <c r="I110" s="37">
        <v>123166.64839374507</v>
      </c>
      <c r="J110" s="36">
        <v>262906.54542030481</v>
      </c>
      <c r="K110" s="35">
        <v>0</v>
      </c>
      <c r="L110" s="35">
        <v>0</v>
      </c>
      <c r="M110" s="35">
        <v>0</v>
      </c>
      <c r="N110" s="38">
        <f t="shared" si="2"/>
        <v>692641.31319808646</v>
      </c>
      <c r="O110" s="33"/>
      <c r="P110" s="33"/>
    </row>
    <row r="111" spans="1:16" ht="28.8" x14ac:dyDescent="0.3">
      <c r="A111" s="9" t="s">
        <v>192</v>
      </c>
      <c r="B111" s="10" t="s">
        <v>189</v>
      </c>
      <c r="C111" s="35">
        <v>0</v>
      </c>
      <c r="D111" s="36">
        <v>0</v>
      </c>
      <c r="E111" s="37">
        <v>0</v>
      </c>
      <c r="F111" s="36">
        <v>0</v>
      </c>
      <c r="G111" s="35">
        <v>264613.91268691316</v>
      </c>
      <c r="H111" s="36">
        <v>1606.1306990577491</v>
      </c>
      <c r="I111" s="37">
        <v>100559.4873979476</v>
      </c>
      <c r="J111" s="36">
        <v>162448.29458990792</v>
      </c>
      <c r="K111" s="35">
        <v>0</v>
      </c>
      <c r="L111" s="35">
        <v>0</v>
      </c>
      <c r="M111" s="35">
        <v>696.69005407220607</v>
      </c>
      <c r="N111" s="38">
        <f t="shared" si="2"/>
        <v>265310.60274098534</v>
      </c>
      <c r="O111" s="33"/>
      <c r="P111" s="33"/>
    </row>
    <row r="112" spans="1:16" ht="28.8" x14ac:dyDescent="0.3">
      <c r="A112" s="9" t="s">
        <v>309</v>
      </c>
      <c r="B112" s="10" t="s">
        <v>191</v>
      </c>
      <c r="C112" s="35">
        <v>0</v>
      </c>
      <c r="D112" s="36">
        <v>0</v>
      </c>
      <c r="E112" s="37">
        <v>0</v>
      </c>
      <c r="F112" s="36">
        <v>0</v>
      </c>
      <c r="G112" s="35">
        <v>318223.74366026802</v>
      </c>
      <c r="H112" s="36">
        <v>178115.37341064968</v>
      </c>
      <c r="I112" s="37">
        <v>23232.404523629048</v>
      </c>
      <c r="J112" s="36">
        <v>116875.96572598949</v>
      </c>
      <c r="K112" s="35">
        <v>0</v>
      </c>
      <c r="L112" s="35">
        <v>0</v>
      </c>
      <c r="M112" s="35">
        <v>0</v>
      </c>
      <c r="N112" s="38">
        <f t="shared" si="2"/>
        <v>318223.74366026802</v>
      </c>
      <c r="O112" s="33"/>
      <c r="P112" s="33"/>
    </row>
    <row r="113" spans="1:16" ht="28.8" x14ac:dyDescent="0.3">
      <c r="A113" s="9" t="s">
        <v>194</v>
      </c>
      <c r="B113" s="10" t="s">
        <v>193</v>
      </c>
      <c r="C113" s="35">
        <v>0</v>
      </c>
      <c r="D113" s="36">
        <v>0</v>
      </c>
      <c r="E113" s="37">
        <v>0</v>
      </c>
      <c r="F113" s="36">
        <v>0</v>
      </c>
      <c r="G113" s="35">
        <v>126337.81437682672</v>
      </c>
      <c r="H113" s="36">
        <v>32164.706990126288</v>
      </c>
      <c r="I113" s="37">
        <v>62264.877548125274</v>
      </c>
      <c r="J113" s="36">
        <v>31908.22983857516</v>
      </c>
      <c r="K113" s="35">
        <v>0</v>
      </c>
      <c r="L113" s="35">
        <v>5365.1719855493557</v>
      </c>
      <c r="M113" s="35">
        <v>0</v>
      </c>
      <c r="N113" s="38">
        <f t="shared" si="2"/>
        <v>131702.98636237608</v>
      </c>
      <c r="O113" s="33"/>
      <c r="P113" s="33"/>
    </row>
    <row r="114" spans="1:16" x14ac:dyDescent="0.3">
      <c r="A114" s="9" t="s">
        <v>310</v>
      </c>
      <c r="B114" s="10" t="s">
        <v>293</v>
      </c>
      <c r="C114" s="35">
        <v>381206.92507773585</v>
      </c>
      <c r="D114" s="36">
        <v>1083.9813324228605</v>
      </c>
      <c r="E114" s="37">
        <v>324684.38009109395</v>
      </c>
      <c r="F114" s="36">
        <v>55438.56365421904</v>
      </c>
      <c r="G114" s="35">
        <v>0</v>
      </c>
      <c r="H114" s="36">
        <v>0</v>
      </c>
      <c r="I114" s="37">
        <v>0</v>
      </c>
      <c r="J114" s="36">
        <v>0</v>
      </c>
      <c r="K114" s="35">
        <v>0</v>
      </c>
      <c r="L114" s="35">
        <v>105382.28682161868</v>
      </c>
      <c r="M114" s="35">
        <v>0</v>
      </c>
      <c r="N114" s="38">
        <f t="shared" si="2"/>
        <v>486589.21189935453</v>
      </c>
      <c r="O114" s="33"/>
      <c r="P114" s="33"/>
    </row>
    <row r="115" spans="1:16" x14ac:dyDescent="0.3">
      <c r="A115" s="9" t="s">
        <v>197</v>
      </c>
      <c r="B115" s="10" t="s">
        <v>195</v>
      </c>
      <c r="C115" s="35">
        <v>73054.054303801371</v>
      </c>
      <c r="D115" s="36">
        <v>0</v>
      </c>
      <c r="E115" s="37">
        <v>69077.991623053807</v>
      </c>
      <c r="F115" s="36">
        <v>3976.0626807475628</v>
      </c>
      <c r="G115" s="35">
        <v>0</v>
      </c>
      <c r="H115" s="36">
        <v>0</v>
      </c>
      <c r="I115" s="37">
        <v>0</v>
      </c>
      <c r="J115" s="36">
        <v>0</v>
      </c>
      <c r="K115" s="35">
        <v>0</v>
      </c>
      <c r="L115" s="35">
        <v>27356.275686092293</v>
      </c>
      <c r="M115" s="35">
        <v>0</v>
      </c>
      <c r="N115" s="38">
        <f t="shared" si="2"/>
        <v>100410.32998989367</v>
      </c>
      <c r="O115" s="33"/>
      <c r="P115" s="33"/>
    </row>
    <row r="116" spans="1:16" ht="28.8" x14ac:dyDescent="0.3">
      <c r="A116" s="9" t="s">
        <v>198</v>
      </c>
      <c r="B116" s="10" t="s">
        <v>196</v>
      </c>
      <c r="C116" s="35">
        <v>79119.397790435207</v>
      </c>
      <c r="D116" s="36">
        <v>0</v>
      </c>
      <c r="E116" s="37">
        <v>77459.959203656312</v>
      </c>
      <c r="F116" s="36">
        <v>1659.4385867788931</v>
      </c>
      <c r="G116" s="35">
        <v>0</v>
      </c>
      <c r="H116" s="36">
        <v>0</v>
      </c>
      <c r="I116" s="37">
        <v>0</v>
      </c>
      <c r="J116" s="36">
        <v>0</v>
      </c>
      <c r="K116" s="35">
        <v>0</v>
      </c>
      <c r="L116" s="35">
        <v>17115.574403662755</v>
      </c>
      <c r="M116" s="35">
        <v>0</v>
      </c>
      <c r="N116" s="38">
        <f t="shared" si="2"/>
        <v>96234.972194097965</v>
      </c>
      <c r="O116" s="33"/>
      <c r="P116" s="33"/>
    </row>
    <row r="117" spans="1:16" ht="28.8" x14ac:dyDescent="0.3">
      <c r="A117" s="9" t="s">
        <v>311</v>
      </c>
      <c r="B117" s="10" t="s">
        <v>294</v>
      </c>
      <c r="C117" s="35">
        <v>392700.78990658367</v>
      </c>
      <c r="D117" s="36">
        <v>105.65569768099161</v>
      </c>
      <c r="E117" s="37">
        <v>33224.694974541206</v>
      </c>
      <c r="F117" s="36">
        <v>359370.43923436146</v>
      </c>
      <c r="G117" s="35">
        <v>0</v>
      </c>
      <c r="H117" s="36">
        <v>0</v>
      </c>
      <c r="I117" s="37">
        <v>0</v>
      </c>
      <c r="J117" s="36">
        <v>0</v>
      </c>
      <c r="K117" s="35">
        <v>0</v>
      </c>
      <c r="L117" s="35">
        <v>1010.0962552118773</v>
      </c>
      <c r="M117" s="35">
        <v>0</v>
      </c>
      <c r="N117" s="38">
        <f t="shared" si="2"/>
        <v>393710.88616179553</v>
      </c>
      <c r="O117" s="33"/>
      <c r="P117" s="33"/>
    </row>
    <row r="118" spans="1:16" ht="28.8" x14ac:dyDescent="0.3">
      <c r="A118" s="9" t="s">
        <v>201</v>
      </c>
      <c r="B118" s="10" t="s">
        <v>199</v>
      </c>
      <c r="C118" s="35">
        <v>128620.28194376276</v>
      </c>
      <c r="D118" s="36">
        <v>0</v>
      </c>
      <c r="E118" s="37">
        <v>106707.80802781541</v>
      </c>
      <c r="F118" s="36">
        <v>21912.47391594735</v>
      </c>
      <c r="G118" s="35">
        <v>0</v>
      </c>
      <c r="H118" s="36">
        <v>0</v>
      </c>
      <c r="I118" s="37">
        <v>0</v>
      </c>
      <c r="J118" s="36">
        <v>0</v>
      </c>
      <c r="K118" s="35">
        <v>0</v>
      </c>
      <c r="L118" s="35">
        <v>23104.795881386144</v>
      </c>
      <c r="M118" s="35">
        <v>0</v>
      </c>
      <c r="N118" s="38">
        <f t="shared" si="2"/>
        <v>151725.07782514891</v>
      </c>
      <c r="O118" s="33"/>
      <c r="P118" s="33"/>
    </row>
    <row r="119" spans="1:16" x14ac:dyDescent="0.3">
      <c r="A119" s="9" t="s">
        <v>312</v>
      </c>
      <c r="B119" s="10" t="s">
        <v>200</v>
      </c>
      <c r="C119" s="35">
        <v>168110.69793038548</v>
      </c>
      <c r="D119" s="36">
        <v>0</v>
      </c>
      <c r="E119" s="37">
        <v>20931.41643521412</v>
      </c>
      <c r="F119" s="36">
        <v>147179.28149517137</v>
      </c>
      <c r="G119" s="35">
        <v>0</v>
      </c>
      <c r="H119" s="36">
        <v>0</v>
      </c>
      <c r="I119" s="37">
        <v>0</v>
      </c>
      <c r="J119" s="36">
        <v>0</v>
      </c>
      <c r="K119" s="35">
        <v>0</v>
      </c>
      <c r="L119" s="35">
        <v>470.44803806206454</v>
      </c>
      <c r="M119" s="35">
        <v>0</v>
      </c>
      <c r="N119" s="38">
        <f t="shared" si="2"/>
        <v>168581.14596844753</v>
      </c>
      <c r="O119" s="33"/>
      <c r="P119" s="33"/>
    </row>
    <row r="120" spans="1:16" x14ac:dyDescent="0.3">
      <c r="A120" s="9" t="s">
        <v>204</v>
      </c>
      <c r="B120" s="10" t="s">
        <v>202</v>
      </c>
      <c r="C120" s="35">
        <v>211891.85432886126</v>
      </c>
      <c r="D120" s="36">
        <v>0</v>
      </c>
      <c r="E120" s="37">
        <v>172442.79564524518</v>
      </c>
      <c r="F120" s="36">
        <v>39449.05868361608</v>
      </c>
      <c r="G120" s="35">
        <v>0</v>
      </c>
      <c r="H120" s="36">
        <v>0</v>
      </c>
      <c r="I120" s="37">
        <v>0</v>
      </c>
      <c r="J120" s="36">
        <v>0</v>
      </c>
      <c r="K120" s="35">
        <v>0</v>
      </c>
      <c r="L120" s="35">
        <v>11104.353358961693</v>
      </c>
      <c r="M120" s="35">
        <v>0</v>
      </c>
      <c r="N120" s="38">
        <f t="shared" si="2"/>
        <v>222996.20768782296</v>
      </c>
      <c r="O120" s="33"/>
      <c r="P120" s="33"/>
    </row>
    <row r="121" spans="1:16" x14ac:dyDescent="0.3">
      <c r="A121" s="9" t="s">
        <v>206</v>
      </c>
      <c r="B121" s="10" t="s">
        <v>203</v>
      </c>
      <c r="C121" s="35">
        <v>143189.80027562496</v>
      </c>
      <c r="D121" s="36">
        <v>0</v>
      </c>
      <c r="E121" s="37">
        <v>35133.369465150448</v>
      </c>
      <c r="F121" s="36">
        <v>108056.43081047451</v>
      </c>
      <c r="G121" s="35">
        <v>0</v>
      </c>
      <c r="H121" s="36">
        <v>0</v>
      </c>
      <c r="I121" s="37">
        <v>0</v>
      </c>
      <c r="J121" s="36">
        <v>0</v>
      </c>
      <c r="K121" s="35">
        <v>0</v>
      </c>
      <c r="L121" s="35">
        <v>40672.149927237522</v>
      </c>
      <c r="M121" s="35">
        <v>0</v>
      </c>
      <c r="N121" s="38">
        <f t="shared" si="2"/>
        <v>183861.9502028625</v>
      </c>
      <c r="O121" s="33"/>
      <c r="P121" s="33"/>
    </row>
    <row r="122" spans="1:16" x14ac:dyDescent="0.3">
      <c r="A122" s="9" t="s">
        <v>207</v>
      </c>
      <c r="B122" s="10" t="s">
        <v>205</v>
      </c>
      <c r="C122" s="35">
        <v>20946.437464132065</v>
      </c>
      <c r="D122" s="36">
        <v>0</v>
      </c>
      <c r="E122" s="37">
        <v>20946.437464132065</v>
      </c>
      <c r="F122" s="36">
        <v>0</v>
      </c>
      <c r="G122" s="35">
        <v>0</v>
      </c>
      <c r="H122" s="36">
        <v>0</v>
      </c>
      <c r="I122" s="37">
        <v>0</v>
      </c>
      <c r="J122" s="36">
        <v>0</v>
      </c>
      <c r="K122" s="35">
        <v>0</v>
      </c>
      <c r="L122" s="35">
        <v>7923.5822123657326</v>
      </c>
      <c r="M122" s="35">
        <v>0</v>
      </c>
      <c r="N122" s="38">
        <f t="shared" si="2"/>
        <v>28870.019676497795</v>
      </c>
      <c r="O122" s="33"/>
      <c r="P122" s="33"/>
    </row>
    <row r="123" spans="1:16" x14ac:dyDescent="0.3">
      <c r="A123" s="9" t="s">
        <v>209</v>
      </c>
      <c r="B123" s="10" t="s">
        <v>295</v>
      </c>
      <c r="C123" s="35">
        <v>33720.781662402849</v>
      </c>
      <c r="D123" s="36">
        <v>0</v>
      </c>
      <c r="E123" s="37">
        <v>30120.092011549907</v>
      </c>
      <c r="F123" s="36">
        <v>3600.6896508529453</v>
      </c>
      <c r="G123" s="35">
        <v>0</v>
      </c>
      <c r="H123" s="36">
        <v>0</v>
      </c>
      <c r="I123" s="37">
        <v>0</v>
      </c>
      <c r="J123" s="36">
        <v>0</v>
      </c>
      <c r="K123" s="35">
        <v>0</v>
      </c>
      <c r="L123" s="35">
        <v>6057.2372693006437</v>
      </c>
      <c r="M123" s="35">
        <v>0</v>
      </c>
      <c r="N123" s="38">
        <f t="shared" si="2"/>
        <v>39778.018931703496</v>
      </c>
      <c r="O123" s="33"/>
      <c r="P123" s="33"/>
    </row>
    <row r="124" spans="1:16" ht="28.8" x14ac:dyDescent="0.3">
      <c r="A124" s="9" t="s">
        <v>211</v>
      </c>
      <c r="B124" s="10" t="s">
        <v>296</v>
      </c>
      <c r="C124" s="35">
        <v>8808.7591902503591</v>
      </c>
      <c r="D124" s="36">
        <v>0</v>
      </c>
      <c r="E124" s="37">
        <v>8808.7591902503591</v>
      </c>
      <c r="F124" s="36">
        <v>0</v>
      </c>
      <c r="G124" s="35">
        <v>0</v>
      </c>
      <c r="H124" s="36">
        <v>0</v>
      </c>
      <c r="I124" s="37">
        <v>0</v>
      </c>
      <c r="J124" s="36">
        <v>0</v>
      </c>
      <c r="K124" s="35">
        <v>0</v>
      </c>
      <c r="L124" s="35">
        <v>3721.9782989939013</v>
      </c>
      <c r="M124" s="35">
        <v>0</v>
      </c>
      <c r="N124" s="38">
        <f t="shared" si="2"/>
        <v>12530.73748924426</v>
      </c>
      <c r="O124" s="33"/>
      <c r="P124" s="33"/>
    </row>
    <row r="125" spans="1:16" ht="28.8" x14ac:dyDescent="0.3">
      <c r="A125" s="9" t="s">
        <v>213</v>
      </c>
      <c r="B125" s="10" t="s">
        <v>297</v>
      </c>
      <c r="C125" s="35">
        <v>57106.488909656764</v>
      </c>
      <c r="D125" s="36">
        <v>6652.7035395393277</v>
      </c>
      <c r="E125" s="37">
        <v>48654.829907766485</v>
      </c>
      <c r="F125" s="36">
        <v>1798.9554623509548</v>
      </c>
      <c r="G125" s="35">
        <v>0</v>
      </c>
      <c r="H125" s="36">
        <v>0</v>
      </c>
      <c r="I125" s="37">
        <v>0</v>
      </c>
      <c r="J125" s="36">
        <v>0</v>
      </c>
      <c r="K125" s="35">
        <v>0</v>
      </c>
      <c r="L125" s="35">
        <v>17211.442555871901</v>
      </c>
      <c r="M125" s="35">
        <v>0</v>
      </c>
      <c r="N125" s="38">
        <f t="shared" si="2"/>
        <v>74317.931465528673</v>
      </c>
      <c r="O125" s="33"/>
      <c r="P125" s="33"/>
    </row>
    <row r="126" spans="1:16" ht="43.2" x14ac:dyDescent="0.3">
      <c r="A126" s="9" t="s">
        <v>215</v>
      </c>
      <c r="B126" s="10" t="s">
        <v>298</v>
      </c>
      <c r="C126" s="35">
        <v>379.94180648503783</v>
      </c>
      <c r="D126" s="36">
        <v>0</v>
      </c>
      <c r="E126" s="37">
        <v>379.94180648503783</v>
      </c>
      <c r="F126" s="36">
        <v>0</v>
      </c>
      <c r="G126" s="35">
        <v>0</v>
      </c>
      <c r="H126" s="36">
        <v>0</v>
      </c>
      <c r="I126" s="37">
        <v>0</v>
      </c>
      <c r="J126" s="36">
        <v>0</v>
      </c>
      <c r="K126" s="35">
        <v>0</v>
      </c>
      <c r="L126" s="35">
        <v>0</v>
      </c>
      <c r="M126" s="35">
        <v>0</v>
      </c>
      <c r="N126" s="38">
        <f t="shared" si="2"/>
        <v>379.94180648503783</v>
      </c>
      <c r="O126" s="33"/>
      <c r="P126" s="33"/>
    </row>
    <row r="127" spans="1:16" x14ac:dyDescent="0.3">
      <c r="A127" s="9" t="s">
        <v>239</v>
      </c>
      <c r="B127" s="10" t="s">
        <v>208</v>
      </c>
      <c r="C127" s="35">
        <v>14111.710075508057</v>
      </c>
      <c r="D127" s="36">
        <v>0</v>
      </c>
      <c r="E127" s="37">
        <v>10489.602807019712</v>
      </c>
      <c r="F127" s="36">
        <v>3622.1072684883457</v>
      </c>
      <c r="G127" s="35">
        <v>0</v>
      </c>
      <c r="H127" s="36">
        <v>0</v>
      </c>
      <c r="I127" s="37">
        <v>0</v>
      </c>
      <c r="J127" s="36">
        <v>0</v>
      </c>
      <c r="K127" s="35">
        <v>0</v>
      </c>
      <c r="L127" s="35">
        <v>0</v>
      </c>
      <c r="M127" s="35">
        <v>0</v>
      </c>
      <c r="N127" s="38">
        <f t="shared" si="2"/>
        <v>14111.710075508057</v>
      </c>
      <c r="O127" s="33"/>
      <c r="P127" s="33"/>
    </row>
    <row r="128" spans="1:16" ht="28.8" x14ac:dyDescent="0.3">
      <c r="A128" s="9" t="s">
        <v>241</v>
      </c>
      <c r="B128" s="10" t="s">
        <v>210</v>
      </c>
      <c r="C128" s="35">
        <v>57239.917838973714</v>
      </c>
      <c r="D128" s="36">
        <v>0</v>
      </c>
      <c r="E128" s="37">
        <v>51554.387962687899</v>
      </c>
      <c r="F128" s="36">
        <v>5685.5298762858147</v>
      </c>
      <c r="G128" s="35">
        <v>0</v>
      </c>
      <c r="H128" s="36">
        <v>0</v>
      </c>
      <c r="I128" s="37">
        <v>0</v>
      </c>
      <c r="J128" s="36">
        <v>0</v>
      </c>
      <c r="K128" s="35">
        <v>0</v>
      </c>
      <c r="L128" s="35">
        <v>5923.1264299656932</v>
      </c>
      <c r="M128" s="35">
        <v>0</v>
      </c>
      <c r="N128" s="38">
        <f t="shared" si="2"/>
        <v>63163.044268939404</v>
      </c>
      <c r="O128" s="33"/>
      <c r="P128" s="33"/>
    </row>
    <row r="129" spans="1:16" x14ac:dyDescent="0.3">
      <c r="A129" s="9" t="s">
        <v>243</v>
      </c>
      <c r="B129" s="10" t="s">
        <v>212</v>
      </c>
      <c r="C129" s="35">
        <v>88325.421126276036</v>
      </c>
      <c r="D129" s="36">
        <v>0</v>
      </c>
      <c r="E129" s="37">
        <v>70938.630261463957</v>
      </c>
      <c r="F129" s="36">
        <v>17386.790864812079</v>
      </c>
      <c r="G129" s="35">
        <v>0</v>
      </c>
      <c r="H129" s="36">
        <v>0</v>
      </c>
      <c r="I129" s="37">
        <v>0</v>
      </c>
      <c r="J129" s="36">
        <v>0</v>
      </c>
      <c r="K129" s="35">
        <v>0</v>
      </c>
      <c r="L129" s="35">
        <v>1828.981591452666</v>
      </c>
      <c r="M129" s="35">
        <v>0</v>
      </c>
      <c r="N129" s="38">
        <f t="shared" si="2"/>
        <v>90154.402717728706</v>
      </c>
      <c r="O129" s="33"/>
      <c r="P129" s="33"/>
    </row>
    <row r="130" spans="1:16" x14ac:dyDescent="0.3">
      <c r="A130" s="9" t="s">
        <v>313</v>
      </c>
      <c r="B130" s="10" t="s">
        <v>214</v>
      </c>
      <c r="C130" s="35">
        <v>41367.261993846259</v>
      </c>
      <c r="D130" s="36">
        <v>0</v>
      </c>
      <c r="E130" s="37">
        <v>37231.046493865644</v>
      </c>
      <c r="F130" s="36">
        <v>4136.215499980618</v>
      </c>
      <c r="G130" s="35">
        <v>0</v>
      </c>
      <c r="H130" s="36">
        <v>0</v>
      </c>
      <c r="I130" s="37">
        <v>0</v>
      </c>
      <c r="J130" s="36">
        <v>0</v>
      </c>
      <c r="K130" s="35">
        <v>0</v>
      </c>
      <c r="L130" s="35">
        <v>6966.4013457523133</v>
      </c>
      <c r="M130" s="35">
        <v>0</v>
      </c>
      <c r="N130" s="38">
        <f t="shared" si="2"/>
        <v>48333.66333959857</v>
      </c>
      <c r="O130" s="33"/>
      <c r="P130" s="33"/>
    </row>
    <row r="131" spans="1:16" ht="28.8" x14ac:dyDescent="0.3">
      <c r="A131" s="9" t="s">
        <v>314</v>
      </c>
      <c r="B131" s="10" t="s">
        <v>216</v>
      </c>
      <c r="C131" s="35">
        <v>153292.56794539501</v>
      </c>
      <c r="D131" s="36">
        <v>4603.0523412870816</v>
      </c>
      <c r="E131" s="37">
        <v>49898.868929640841</v>
      </c>
      <c r="F131" s="36">
        <v>98790.646674467091</v>
      </c>
      <c r="G131" s="35">
        <v>0</v>
      </c>
      <c r="H131" s="36">
        <v>0</v>
      </c>
      <c r="I131" s="37">
        <v>0</v>
      </c>
      <c r="J131" s="36">
        <v>0</v>
      </c>
      <c r="K131" s="35">
        <v>0</v>
      </c>
      <c r="L131" s="35">
        <v>26375.732806483673</v>
      </c>
      <c r="M131" s="35">
        <v>0</v>
      </c>
      <c r="N131" s="38">
        <f t="shared" si="2"/>
        <v>179668.30075187868</v>
      </c>
      <c r="O131" s="33"/>
      <c r="P131" s="33"/>
    </row>
    <row r="132" spans="1:16" x14ac:dyDescent="0.3">
      <c r="A132" s="9" t="s">
        <v>315</v>
      </c>
      <c r="B132" s="10" t="s">
        <v>217</v>
      </c>
      <c r="C132" s="35">
        <v>206794.39199807454</v>
      </c>
      <c r="D132" s="36">
        <v>0</v>
      </c>
      <c r="E132" s="37">
        <v>186878.96907068806</v>
      </c>
      <c r="F132" s="36">
        <v>19915.422927386491</v>
      </c>
      <c r="G132" s="35">
        <v>0</v>
      </c>
      <c r="H132" s="36">
        <v>0</v>
      </c>
      <c r="I132" s="37">
        <v>0</v>
      </c>
      <c r="J132" s="36">
        <v>0</v>
      </c>
      <c r="K132" s="35">
        <v>0</v>
      </c>
      <c r="L132" s="35">
        <v>46786.933905777216</v>
      </c>
      <c r="M132" s="35">
        <v>0</v>
      </c>
      <c r="N132" s="38">
        <f t="shared" si="2"/>
        <v>253581.32590385177</v>
      </c>
      <c r="O132" s="33"/>
      <c r="P132" s="33"/>
    </row>
    <row r="133" spans="1:16" x14ac:dyDescent="0.3">
      <c r="A133" s="9" t="s">
        <v>316</v>
      </c>
      <c r="B133" s="10" t="s">
        <v>218</v>
      </c>
      <c r="C133" s="35">
        <v>279492.50023878767</v>
      </c>
      <c r="D133" s="36">
        <v>5478.0260629818495</v>
      </c>
      <c r="E133" s="37">
        <v>250097.97680580389</v>
      </c>
      <c r="F133" s="36">
        <v>23916.497370001918</v>
      </c>
      <c r="G133" s="35">
        <v>10009.752453330004</v>
      </c>
      <c r="H133" s="36">
        <v>10009.752453330004</v>
      </c>
      <c r="I133" s="37">
        <v>0</v>
      </c>
      <c r="J133" s="36">
        <v>0</v>
      </c>
      <c r="K133" s="35">
        <v>0</v>
      </c>
      <c r="L133" s="35">
        <v>147803.44206802562</v>
      </c>
      <c r="M133" s="35">
        <v>0</v>
      </c>
      <c r="N133" s="38">
        <f t="shared" si="2"/>
        <v>437305.69476014329</v>
      </c>
      <c r="O133" s="33"/>
      <c r="P133" s="33"/>
    </row>
    <row r="134" spans="1:16" x14ac:dyDescent="0.3">
      <c r="A134" s="9" t="s">
        <v>225</v>
      </c>
      <c r="B134" s="10" t="s">
        <v>299</v>
      </c>
      <c r="C134" s="35">
        <v>10475.267957418542</v>
      </c>
      <c r="D134" s="36">
        <v>0</v>
      </c>
      <c r="E134" s="37">
        <v>9632.1021992396818</v>
      </c>
      <c r="F134" s="36">
        <v>843.16575817886019</v>
      </c>
      <c r="G134" s="35">
        <v>0</v>
      </c>
      <c r="H134" s="36">
        <v>0</v>
      </c>
      <c r="I134" s="37">
        <v>0</v>
      </c>
      <c r="J134" s="36">
        <v>0</v>
      </c>
      <c r="K134" s="35">
        <v>0</v>
      </c>
      <c r="L134" s="35">
        <v>1947.051948515724</v>
      </c>
      <c r="M134" s="35">
        <v>0</v>
      </c>
      <c r="N134" s="38">
        <f t="shared" si="2"/>
        <v>12422.319905934266</v>
      </c>
      <c r="O134" s="33"/>
      <c r="P134" s="33"/>
    </row>
    <row r="135" spans="1:16" ht="28.8" x14ac:dyDescent="0.3">
      <c r="A135" s="9" t="s">
        <v>227</v>
      </c>
      <c r="B135" s="10" t="s">
        <v>300</v>
      </c>
      <c r="C135" s="35">
        <v>18034.809141096044</v>
      </c>
      <c r="D135" s="36">
        <v>0</v>
      </c>
      <c r="E135" s="37">
        <v>17715.605681545199</v>
      </c>
      <c r="F135" s="36">
        <v>319.20345955084588</v>
      </c>
      <c r="G135" s="35">
        <v>0</v>
      </c>
      <c r="H135" s="36">
        <v>0</v>
      </c>
      <c r="I135" s="37">
        <v>0</v>
      </c>
      <c r="J135" s="36">
        <v>0</v>
      </c>
      <c r="K135" s="35">
        <v>0</v>
      </c>
      <c r="L135" s="35">
        <v>136.47963872344749</v>
      </c>
      <c r="M135" s="35">
        <v>0</v>
      </c>
      <c r="N135" s="38">
        <f t="shared" si="2"/>
        <v>18171.288779819493</v>
      </c>
      <c r="O135" s="33"/>
      <c r="P135" s="33"/>
    </row>
    <row r="136" spans="1:16" x14ac:dyDescent="0.3">
      <c r="A136" s="9" t="s">
        <v>234</v>
      </c>
      <c r="B136" s="10" t="s">
        <v>301</v>
      </c>
      <c r="C136" s="35">
        <v>39218.39337383119</v>
      </c>
      <c r="D136" s="36">
        <v>17825.837638541812</v>
      </c>
      <c r="E136" s="37">
        <v>14556.377151126087</v>
      </c>
      <c r="F136" s="36">
        <v>6836.17858416329</v>
      </c>
      <c r="G136" s="35">
        <v>0</v>
      </c>
      <c r="H136" s="36">
        <v>0</v>
      </c>
      <c r="I136" s="37">
        <v>0</v>
      </c>
      <c r="J136" s="36">
        <v>0</v>
      </c>
      <c r="K136" s="35">
        <v>0</v>
      </c>
      <c r="L136" s="35">
        <v>916.86444574434643</v>
      </c>
      <c r="M136" s="35">
        <v>0</v>
      </c>
      <c r="N136" s="38">
        <f t="shared" si="2"/>
        <v>40135.257819575534</v>
      </c>
      <c r="O136" s="33"/>
      <c r="P136" s="33"/>
    </row>
    <row r="137" spans="1:16" x14ac:dyDescent="0.3">
      <c r="A137" s="9" t="s">
        <v>317</v>
      </c>
      <c r="B137" s="10" t="s">
        <v>302</v>
      </c>
      <c r="C137" s="35">
        <v>37882.394319669285</v>
      </c>
      <c r="D137" s="36">
        <v>0</v>
      </c>
      <c r="E137" s="37">
        <v>36446.160677941618</v>
      </c>
      <c r="F137" s="36">
        <v>1436.2336417276704</v>
      </c>
      <c r="G137" s="35">
        <v>0</v>
      </c>
      <c r="H137" s="36">
        <v>0</v>
      </c>
      <c r="I137" s="37">
        <v>0</v>
      </c>
      <c r="J137" s="36">
        <v>0</v>
      </c>
      <c r="K137" s="35">
        <v>0</v>
      </c>
      <c r="L137" s="35">
        <v>13579.182070381716</v>
      </c>
      <c r="M137" s="35">
        <v>0</v>
      </c>
      <c r="N137" s="38">
        <f t="shared" si="2"/>
        <v>51461.576390050999</v>
      </c>
      <c r="O137" s="33"/>
      <c r="P137" s="33"/>
    </row>
    <row r="138" spans="1:16" x14ac:dyDescent="0.3">
      <c r="A138" s="9" t="s">
        <v>318</v>
      </c>
      <c r="B138" s="10" t="s">
        <v>220</v>
      </c>
      <c r="C138" s="35">
        <v>21457.063411674928</v>
      </c>
      <c r="D138" s="36">
        <v>0</v>
      </c>
      <c r="E138" s="37">
        <v>21457.063411674928</v>
      </c>
      <c r="F138" s="36">
        <v>0</v>
      </c>
      <c r="G138" s="35">
        <v>1344.6987669461942</v>
      </c>
      <c r="H138" s="36">
        <v>0</v>
      </c>
      <c r="I138" s="37">
        <v>1344.6987669461942</v>
      </c>
      <c r="J138" s="36">
        <v>0</v>
      </c>
      <c r="K138" s="35">
        <v>0</v>
      </c>
      <c r="L138" s="35">
        <v>0</v>
      </c>
      <c r="M138" s="35">
        <v>0</v>
      </c>
      <c r="N138" s="38">
        <f t="shared" si="2"/>
        <v>22801.762178621124</v>
      </c>
      <c r="O138" s="33"/>
      <c r="P138" s="33"/>
    </row>
    <row r="139" spans="1:16" ht="28.8" x14ac:dyDescent="0.3">
      <c r="A139" s="9" t="s">
        <v>319</v>
      </c>
      <c r="B139" s="10" t="s">
        <v>222</v>
      </c>
      <c r="C139" s="35">
        <v>36766.422957044968</v>
      </c>
      <c r="D139" s="36">
        <v>0</v>
      </c>
      <c r="E139" s="37">
        <v>30309.664050832958</v>
      </c>
      <c r="F139" s="36">
        <v>6456.7589062120096</v>
      </c>
      <c r="G139" s="35">
        <v>0</v>
      </c>
      <c r="H139" s="36">
        <v>0</v>
      </c>
      <c r="I139" s="37">
        <v>0</v>
      </c>
      <c r="J139" s="36">
        <v>0</v>
      </c>
      <c r="K139" s="35">
        <v>0</v>
      </c>
      <c r="L139" s="35">
        <v>16278.262254592939</v>
      </c>
      <c r="M139" s="35">
        <v>0</v>
      </c>
      <c r="N139" s="38">
        <f t="shared" ref="N139:N143" si="4">+C139+G139+K139+L139+M139</f>
        <v>53044.685211637909</v>
      </c>
      <c r="O139" s="33"/>
      <c r="P139" s="33"/>
    </row>
    <row r="140" spans="1:16" ht="28.8" x14ac:dyDescent="0.3">
      <c r="A140" s="9" t="s">
        <v>320</v>
      </c>
      <c r="B140" s="10" t="s">
        <v>223</v>
      </c>
      <c r="C140" s="35">
        <v>7206.4241404719742</v>
      </c>
      <c r="D140" s="36">
        <v>0</v>
      </c>
      <c r="E140" s="37">
        <v>6087.3303414529155</v>
      </c>
      <c r="F140" s="36">
        <v>1119.0937990190587</v>
      </c>
      <c r="G140" s="35">
        <v>0</v>
      </c>
      <c r="H140" s="36">
        <v>0</v>
      </c>
      <c r="I140" s="37">
        <v>0</v>
      </c>
      <c r="J140" s="36">
        <v>0</v>
      </c>
      <c r="K140" s="35">
        <v>0</v>
      </c>
      <c r="L140" s="35">
        <v>114.32307871933908</v>
      </c>
      <c r="M140" s="35">
        <v>0</v>
      </c>
      <c r="N140" s="38">
        <f t="shared" si="4"/>
        <v>7320.747219191313</v>
      </c>
      <c r="O140" s="33"/>
      <c r="P140" s="33"/>
    </row>
    <row r="141" spans="1:16" x14ac:dyDescent="0.3">
      <c r="A141" s="9" t="s">
        <v>321</v>
      </c>
      <c r="B141" s="10" t="s">
        <v>224</v>
      </c>
      <c r="C141" s="35">
        <v>30374.120885507713</v>
      </c>
      <c r="D141" s="36">
        <v>0</v>
      </c>
      <c r="E141" s="37">
        <v>30374.120885507713</v>
      </c>
      <c r="F141" s="36">
        <v>0</v>
      </c>
      <c r="G141" s="35">
        <v>0</v>
      </c>
      <c r="H141" s="36">
        <v>0</v>
      </c>
      <c r="I141" s="37">
        <v>0</v>
      </c>
      <c r="J141" s="36">
        <v>0</v>
      </c>
      <c r="K141" s="35">
        <v>0</v>
      </c>
      <c r="L141" s="35">
        <v>34232.233806599535</v>
      </c>
      <c r="M141" s="35">
        <v>0</v>
      </c>
      <c r="N141" s="38">
        <f t="shared" si="4"/>
        <v>64606.354692107248</v>
      </c>
      <c r="O141" s="33"/>
      <c r="P141" s="33"/>
    </row>
    <row r="142" spans="1:16" x14ac:dyDescent="0.3">
      <c r="A142" s="9" t="s">
        <v>322</v>
      </c>
      <c r="B142" s="10" t="s">
        <v>226</v>
      </c>
      <c r="C142" s="35">
        <v>7953.8805566662231</v>
      </c>
      <c r="D142" s="36">
        <v>0</v>
      </c>
      <c r="E142" s="82">
        <v>7953.8805566662231</v>
      </c>
      <c r="F142" s="36">
        <v>0</v>
      </c>
      <c r="G142" s="35">
        <v>0</v>
      </c>
      <c r="H142" s="36">
        <v>0</v>
      </c>
      <c r="I142" s="82">
        <v>0</v>
      </c>
      <c r="J142" s="36">
        <v>0</v>
      </c>
      <c r="K142" s="35">
        <v>0</v>
      </c>
      <c r="L142" s="35">
        <v>0</v>
      </c>
      <c r="M142" s="35">
        <v>0</v>
      </c>
      <c r="N142" s="38">
        <f t="shared" si="4"/>
        <v>7953.8805566662231</v>
      </c>
      <c r="O142" s="33"/>
      <c r="P142" s="33"/>
    </row>
    <row r="143" spans="1:16" ht="14.25" customHeight="1" x14ac:dyDescent="0.3">
      <c r="A143" s="9" t="s">
        <v>323</v>
      </c>
      <c r="B143" s="10" t="s">
        <v>228</v>
      </c>
      <c r="C143" s="35">
        <v>10980.108240821952</v>
      </c>
      <c r="D143" s="36">
        <v>0</v>
      </c>
      <c r="E143" s="82">
        <v>10980.108240821952</v>
      </c>
      <c r="F143" s="36">
        <v>0</v>
      </c>
      <c r="G143" s="35">
        <v>0</v>
      </c>
      <c r="H143" s="36">
        <v>0</v>
      </c>
      <c r="I143" s="82">
        <v>0</v>
      </c>
      <c r="J143" s="36">
        <v>0</v>
      </c>
      <c r="K143" s="35">
        <v>0</v>
      </c>
      <c r="L143" s="35">
        <v>6523.2538948491119</v>
      </c>
      <c r="M143" s="35">
        <v>0</v>
      </c>
      <c r="N143" s="38">
        <f t="shared" si="4"/>
        <v>17503.362135671065</v>
      </c>
      <c r="O143" s="33"/>
      <c r="P143" s="33"/>
    </row>
    <row r="144" spans="1:16" x14ac:dyDescent="0.3">
      <c r="A144" s="9"/>
      <c r="B144" s="10"/>
      <c r="C144" s="35"/>
      <c r="D144" s="44"/>
      <c r="E144" s="82"/>
      <c r="F144" s="36"/>
      <c r="G144" s="35"/>
      <c r="H144" s="44"/>
      <c r="I144" s="82"/>
      <c r="J144" s="36"/>
      <c r="K144" s="35"/>
      <c r="L144" s="35"/>
      <c r="M144" s="35"/>
      <c r="N144" s="38"/>
      <c r="O144" s="33"/>
      <c r="P144" s="33"/>
    </row>
    <row r="145" spans="1:16" x14ac:dyDescent="0.3">
      <c r="A145" s="11"/>
      <c r="B145" s="12" t="s">
        <v>229</v>
      </c>
      <c r="C145" s="45">
        <f t="shared" ref="C145:N145" si="5">SUM(C11:C144)</f>
        <v>17777360.498190217</v>
      </c>
      <c r="D145" s="45">
        <f t="shared" si="5"/>
        <v>504997.15938116377</v>
      </c>
      <c r="E145" s="45">
        <f t="shared" si="5"/>
        <v>10333818.952116307</v>
      </c>
      <c r="F145" s="45">
        <f t="shared" si="5"/>
        <v>6938544.3866927372</v>
      </c>
      <c r="G145" s="45">
        <f t="shared" si="5"/>
        <v>1430772.0561924647</v>
      </c>
      <c r="H145" s="45">
        <f t="shared" si="5"/>
        <v>546064.90398729465</v>
      </c>
      <c r="I145" s="45">
        <f t="shared" si="5"/>
        <v>310568.1166303932</v>
      </c>
      <c r="J145" s="45">
        <f t="shared" si="5"/>
        <v>574139.0355747774</v>
      </c>
      <c r="K145" s="45">
        <f t="shared" si="5"/>
        <v>1957.6114763923024</v>
      </c>
      <c r="L145" s="45">
        <f t="shared" si="5"/>
        <v>2533583.5388179687</v>
      </c>
      <c r="M145" s="45">
        <f t="shared" si="5"/>
        <v>696.69005407220607</v>
      </c>
      <c r="N145" s="45">
        <f t="shared" si="5"/>
        <v>21744370.394731104</v>
      </c>
      <c r="O145" s="33"/>
      <c r="P145" s="33"/>
    </row>
    <row r="146" spans="1:16" x14ac:dyDescent="0.3">
      <c r="A146" s="13" t="s">
        <v>230</v>
      </c>
      <c r="B146" s="14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33"/>
      <c r="P146" s="33"/>
    </row>
    <row r="147" spans="1:16" x14ac:dyDescent="0.3">
      <c r="A147" s="9" t="s">
        <v>231</v>
      </c>
      <c r="B147" s="15" t="s">
        <v>286</v>
      </c>
      <c r="C147" s="35">
        <v>0</v>
      </c>
      <c r="D147" s="40">
        <v>0</v>
      </c>
      <c r="E147" s="36">
        <v>0</v>
      </c>
      <c r="F147" s="36">
        <v>0</v>
      </c>
      <c r="G147" s="35">
        <v>0</v>
      </c>
      <c r="H147" s="40">
        <v>0</v>
      </c>
      <c r="I147" s="36">
        <v>0</v>
      </c>
      <c r="J147" s="36">
        <v>0</v>
      </c>
      <c r="K147" s="35">
        <v>0</v>
      </c>
      <c r="L147" s="35">
        <v>5463.4913165177522</v>
      </c>
      <c r="M147" s="35">
        <v>0</v>
      </c>
      <c r="N147" s="38">
        <f t="shared" ref="N147:N153" si="6">+C147+G147+K147+L147+M147</f>
        <v>5463.4913165177522</v>
      </c>
      <c r="O147" s="33"/>
      <c r="P147" s="33"/>
    </row>
    <row r="148" spans="1:16" x14ac:dyDescent="0.3">
      <c r="A148" s="9" t="s">
        <v>232</v>
      </c>
      <c r="B148" s="15" t="s">
        <v>287</v>
      </c>
      <c r="C148" s="35">
        <v>4202.7631711636268</v>
      </c>
      <c r="D148" s="40">
        <v>4202.7631711636268</v>
      </c>
      <c r="E148" s="36">
        <v>0</v>
      </c>
      <c r="F148" s="36">
        <v>0</v>
      </c>
      <c r="G148" s="35">
        <v>0</v>
      </c>
      <c r="H148" s="40">
        <v>0</v>
      </c>
      <c r="I148" s="36">
        <v>0</v>
      </c>
      <c r="J148" s="36">
        <v>0</v>
      </c>
      <c r="K148" s="35">
        <v>0</v>
      </c>
      <c r="L148" s="35">
        <v>0</v>
      </c>
      <c r="M148" s="35">
        <v>0</v>
      </c>
      <c r="N148" s="38">
        <f t="shared" si="6"/>
        <v>4202.7631711636268</v>
      </c>
      <c r="O148" s="33"/>
      <c r="P148" s="33"/>
    </row>
    <row r="149" spans="1:16" x14ac:dyDescent="0.3">
      <c r="A149" s="9" t="s">
        <v>233</v>
      </c>
      <c r="B149" s="15" t="s">
        <v>157</v>
      </c>
      <c r="C149" s="35">
        <v>0</v>
      </c>
      <c r="D149" s="40">
        <v>0</v>
      </c>
      <c r="E149" s="36">
        <v>0</v>
      </c>
      <c r="F149" s="36">
        <v>0</v>
      </c>
      <c r="G149" s="35">
        <v>0</v>
      </c>
      <c r="H149" s="40">
        <v>0</v>
      </c>
      <c r="I149" s="36">
        <v>0</v>
      </c>
      <c r="J149" s="36">
        <v>0</v>
      </c>
      <c r="K149" s="35">
        <v>41083.612130103902</v>
      </c>
      <c r="L149" s="35">
        <v>0</v>
      </c>
      <c r="M149" s="35">
        <v>0</v>
      </c>
      <c r="N149" s="38">
        <f t="shared" si="6"/>
        <v>41083.612130103902</v>
      </c>
      <c r="O149" s="33"/>
      <c r="P149" s="33"/>
    </row>
    <row r="150" spans="1:16" x14ac:dyDescent="0.3">
      <c r="A150" s="9" t="s">
        <v>324</v>
      </c>
      <c r="B150" s="16" t="s">
        <v>159</v>
      </c>
      <c r="C150" s="35">
        <v>157016.59355451399</v>
      </c>
      <c r="D150" s="40">
        <v>157016.59355451399</v>
      </c>
      <c r="E150" s="36">
        <v>0</v>
      </c>
      <c r="F150" s="36">
        <v>0</v>
      </c>
      <c r="G150" s="35">
        <v>0</v>
      </c>
      <c r="H150" s="40">
        <v>0</v>
      </c>
      <c r="I150" s="36">
        <v>0</v>
      </c>
      <c r="J150" s="36">
        <v>0</v>
      </c>
      <c r="K150" s="35">
        <v>9106.2449473560355</v>
      </c>
      <c r="L150" s="35">
        <v>0</v>
      </c>
      <c r="M150" s="35">
        <v>0</v>
      </c>
      <c r="N150" s="38">
        <f t="shared" si="6"/>
        <v>166122.83850187002</v>
      </c>
      <c r="O150" s="33"/>
      <c r="P150" s="33"/>
    </row>
    <row r="151" spans="1:16" x14ac:dyDescent="0.3">
      <c r="A151" s="9" t="s">
        <v>325</v>
      </c>
      <c r="B151" s="15" t="s">
        <v>293</v>
      </c>
      <c r="C151" s="35">
        <v>0</v>
      </c>
      <c r="D151" s="40">
        <v>0</v>
      </c>
      <c r="E151" s="36">
        <v>0</v>
      </c>
      <c r="F151" s="36">
        <v>0</v>
      </c>
      <c r="G151" s="35">
        <v>0</v>
      </c>
      <c r="H151" s="40">
        <v>0</v>
      </c>
      <c r="I151" s="36">
        <v>0</v>
      </c>
      <c r="J151" s="36">
        <v>0</v>
      </c>
      <c r="K151" s="35">
        <v>0</v>
      </c>
      <c r="L151" s="35">
        <v>220352.34733649224</v>
      </c>
      <c r="M151" s="35">
        <v>0</v>
      </c>
      <c r="N151" s="38">
        <f t="shared" si="6"/>
        <v>220352.34733649224</v>
      </c>
      <c r="O151" s="33"/>
      <c r="P151" s="33"/>
    </row>
    <row r="152" spans="1:16" x14ac:dyDescent="0.3">
      <c r="A152" s="9" t="s">
        <v>326</v>
      </c>
      <c r="B152" s="17" t="s">
        <v>200</v>
      </c>
      <c r="C152" s="35">
        <v>0</v>
      </c>
      <c r="D152" s="40">
        <v>0</v>
      </c>
      <c r="E152" s="36">
        <v>0</v>
      </c>
      <c r="F152" s="36">
        <v>0</v>
      </c>
      <c r="G152" s="35">
        <v>0</v>
      </c>
      <c r="H152" s="40">
        <v>0</v>
      </c>
      <c r="I152" s="36">
        <v>0</v>
      </c>
      <c r="J152" s="36">
        <v>0</v>
      </c>
      <c r="K152" s="35">
        <v>4783.5078935041429</v>
      </c>
      <c r="L152" s="35">
        <v>0</v>
      </c>
      <c r="M152" s="35">
        <v>0</v>
      </c>
      <c r="N152" s="38">
        <f t="shared" si="6"/>
        <v>4783.5078935041429</v>
      </c>
      <c r="O152" s="33"/>
      <c r="P152" s="33"/>
    </row>
    <row r="153" spans="1:16" ht="28.8" x14ac:dyDescent="0.3">
      <c r="A153" s="9" t="s">
        <v>327</v>
      </c>
      <c r="B153" s="18" t="s">
        <v>235</v>
      </c>
      <c r="C153" s="35">
        <v>0</v>
      </c>
      <c r="D153" s="40">
        <v>0</v>
      </c>
      <c r="E153" s="36">
        <v>0</v>
      </c>
      <c r="F153" s="36">
        <v>0</v>
      </c>
      <c r="G153" s="35">
        <v>0</v>
      </c>
      <c r="H153" s="40">
        <v>0</v>
      </c>
      <c r="I153" s="36">
        <v>0</v>
      </c>
      <c r="J153" s="36">
        <v>0</v>
      </c>
      <c r="K153" s="35">
        <v>0</v>
      </c>
      <c r="L153" s="35">
        <v>0</v>
      </c>
      <c r="M153" s="35">
        <v>0</v>
      </c>
      <c r="N153" s="38">
        <f t="shared" si="6"/>
        <v>0</v>
      </c>
      <c r="O153" s="33"/>
      <c r="P153" s="33"/>
    </row>
    <row r="154" spans="1:16" x14ac:dyDescent="0.3">
      <c r="A154" s="9"/>
      <c r="B154" s="18"/>
      <c r="C154" s="35"/>
      <c r="D154" s="40"/>
      <c r="E154" s="36"/>
      <c r="F154" s="36"/>
      <c r="G154" s="35"/>
      <c r="H154" s="40"/>
      <c r="I154" s="36"/>
      <c r="J154" s="36"/>
      <c r="K154" s="35"/>
      <c r="L154" s="35"/>
      <c r="M154" s="35"/>
      <c r="N154" s="38"/>
      <c r="O154" s="33"/>
      <c r="P154" s="33"/>
    </row>
    <row r="155" spans="1:16" x14ac:dyDescent="0.3">
      <c r="A155" s="11"/>
      <c r="B155" s="12" t="s">
        <v>236</v>
      </c>
      <c r="C155" s="46">
        <f>SUM(C147:C154)</f>
        <v>161219.35672567762</v>
      </c>
      <c r="D155" s="46">
        <f>SUM(D147:D154)</f>
        <v>161219.35672567762</v>
      </c>
      <c r="E155" s="46">
        <f>SUM(E147:E154)</f>
        <v>0</v>
      </c>
      <c r="F155" s="46">
        <f t="shared" ref="F155" si="7">SUM(F147:F154)</f>
        <v>0</v>
      </c>
      <c r="G155" s="46">
        <f t="shared" ref="G155:K155" si="8">SUM(G147:G154)</f>
        <v>0</v>
      </c>
      <c r="H155" s="46">
        <f t="shared" ref="H155:I155" si="9">SUM(H147:H154)</f>
        <v>0</v>
      </c>
      <c r="I155" s="46">
        <f t="shared" si="9"/>
        <v>0</v>
      </c>
      <c r="J155" s="46">
        <f t="shared" ref="J155" si="10">SUM(J147:J154)</f>
        <v>0</v>
      </c>
      <c r="K155" s="46">
        <f t="shared" si="8"/>
        <v>54973.364970964081</v>
      </c>
      <c r="L155" s="46">
        <f>SUM(L147:L154)</f>
        <v>225815.83865301</v>
      </c>
      <c r="M155" s="46">
        <f t="shared" ref="M155" si="11">SUM(M147:M154)</f>
        <v>0</v>
      </c>
      <c r="N155" s="46">
        <f>SUM(N147:N154)</f>
        <v>442008.56034965167</v>
      </c>
      <c r="O155" s="33"/>
      <c r="P155" s="33"/>
    </row>
    <row r="156" spans="1:16" ht="31.5" customHeight="1" x14ac:dyDescent="0.3">
      <c r="A156" s="13" t="s">
        <v>237</v>
      </c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33"/>
      <c r="P156" s="33"/>
    </row>
    <row r="157" spans="1:16" x14ac:dyDescent="0.3">
      <c r="A157" s="9" t="s">
        <v>238</v>
      </c>
      <c r="B157" s="39" t="s">
        <v>286</v>
      </c>
      <c r="C157" s="35">
        <v>0</v>
      </c>
      <c r="D157" s="40">
        <v>0</v>
      </c>
      <c r="E157" s="36">
        <v>0</v>
      </c>
      <c r="F157" s="36">
        <v>0</v>
      </c>
      <c r="G157" s="35">
        <v>0</v>
      </c>
      <c r="H157" s="40">
        <v>0</v>
      </c>
      <c r="I157" s="36">
        <v>0</v>
      </c>
      <c r="J157" s="36">
        <v>0</v>
      </c>
      <c r="K157" s="35">
        <v>0</v>
      </c>
      <c r="L157" s="35">
        <v>0</v>
      </c>
      <c r="M157" s="35">
        <v>8138.5709114760175</v>
      </c>
      <c r="N157" s="38">
        <f t="shared" ref="N157:N166" si="12">+C157+G157+K157+L157+M157</f>
        <v>8138.5709114760175</v>
      </c>
      <c r="O157" s="33"/>
      <c r="P157" s="33"/>
    </row>
    <row r="158" spans="1:16" x14ac:dyDescent="0.3">
      <c r="A158" s="9" t="s">
        <v>328</v>
      </c>
      <c r="B158" s="39" t="s">
        <v>287</v>
      </c>
      <c r="C158" s="35">
        <v>0</v>
      </c>
      <c r="D158" s="40">
        <v>0</v>
      </c>
      <c r="E158" s="36">
        <v>0</v>
      </c>
      <c r="F158" s="36">
        <v>0</v>
      </c>
      <c r="G158" s="35">
        <v>0</v>
      </c>
      <c r="H158" s="40">
        <v>0</v>
      </c>
      <c r="I158" s="36">
        <v>0</v>
      </c>
      <c r="J158" s="36">
        <v>0</v>
      </c>
      <c r="K158" s="35">
        <v>0</v>
      </c>
      <c r="L158" s="35">
        <v>0</v>
      </c>
      <c r="M158" s="35">
        <v>0</v>
      </c>
      <c r="N158" s="38">
        <f t="shared" si="12"/>
        <v>0</v>
      </c>
      <c r="O158" s="33"/>
      <c r="P158" s="33"/>
    </row>
    <row r="159" spans="1:16" x14ac:dyDescent="0.3">
      <c r="A159" s="9" t="s">
        <v>391</v>
      </c>
      <c r="B159" s="39" t="s">
        <v>166</v>
      </c>
      <c r="C159" s="35">
        <v>0</v>
      </c>
      <c r="D159" s="40">
        <v>0</v>
      </c>
      <c r="E159" s="36">
        <v>0</v>
      </c>
      <c r="F159" s="36">
        <v>0</v>
      </c>
      <c r="G159" s="35">
        <v>0</v>
      </c>
      <c r="H159" s="40">
        <v>0</v>
      </c>
      <c r="I159" s="36">
        <v>0</v>
      </c>
      <c r="J159" s="36">
        <v>0</v>
      </c>
      <c r="K159" s="35">
        <v>4094.856969157157</v>
      </c>
      <c r="L159" s="35">
        <v>0</v>
      </c>
      <c r="M159" s="35">
        <v>0</v>
      </c>
      <c r="N159" s="38">
        <f t="shared" si="12"/>
        <v>4094.856969157157</v>
      </c>
      <c r="O159" s="33"/>
      <c r="P159" s="33"/>
    </row>
    <row r="160" spans="1:16" x14ac:dyDescent="0.3">
      <c r="A160" s="9" t="s">
        <v>329</v>
      </c>
      <c r="B160" s="39" t="s">
        <v>200</v>
      </c>
      <c r="C160" s="35">
        <v>0</v>
      </c>
      <c r="D160" s="40">
        <v>0</v>
      </c>
      <c r="E160" s="36">
        <v>0</v>
      </c>
      <c r="F160" s="36">
        <v>0</v>
      </c>
      <c r="G160" s="35">
        <v>0</v>
      </c>
      <c r="H160" s="40">
        <v>0</v>
      </c>
      <c r="I160" s="36">
        <v>0</v>
      </c>
      <c r="J160" s="36">
        <v>0</v>
      </c>
      <c r="K160" s="35">
        <v>0</v>
      </c>
      <c r="L160" s="35">
        <v>0</v>
      </c>
      <c r="M160" s="35">
        <v>1211.6895123733127</v>
      </c>
      <c r="N160" s="38">
        <f t="shared" si="12"/>
        <v>1211.6895123733127</v>
      </c>
      <c r="O160" s="33"/>
      <c r="P160" s="33"/>
    </row>
    <row r="161" spans="1:16" ht="28.8" x14ac:dyDescent="0.3">
      <c r="A161" s="9" t="s">
        <v>219</v>
      </c>
      <c r="B161" s="39" t="s">
        <v>240</v>
      </c>
      <c r="C161" s="35">
        <v>0</v>
      </c>
      <c r="D161" s="40">
        <v>0</v>
      </c>
      <c r="E161" s="36">
        <v>0</v>
      </c>
      <c r="F161" s="36">
        <v>0</v>
      </c>
      <c r="G161" s="35">
        <v>0</v>
      </c>
      <c r="H161" s="40">
        <v>0</v>
      </c>
      <c r="I161" s="36">
        <v>0</v>
      </c>
      <c r="J161" s="36">
        <v>0</v>
      </c>
      <c r="K161" s="35">
        <v>424097.66762648028</v>
      </c>
      <c r="L161" s="35">
        <v>0</v>
      </c>
      <c r="M161" s="35">
        <v>0</v>
      </c>
      <c r="N161" s="38">
        <f t="shared" si="12"/>
        <v>424097.66762648028</v>
      </c>
      <c r="O161" s="33"/>
      <c r="P161" s="33"/>
    </row>
    <row r="162" spans="1:16" x14ac:dyDescent="0.3">
      <c r="A162" s="9" t="s">
        <v>330</v>
      </c>
      <c r="B162" s="39" t="s">
        <v>242</v>
      </c>
      <c r="C162" s="35">
        <v>0</v>
      </c>
      <c r="D162" s="40">
        <v>0</v>
      </c>
      <c r="E162" s="36">
        <v>0</v>
      </c>
      <c r="F162" s="36">
        <v>0</v>
      </c>
      <c r="G162" s="35">
        <v>0</v>
      </c>
      <c r="H162" s="40">
        <v>0</v>
      </c>
      <c r="I162" s="36">
        <v>0</v>
      </c>
      <c r="J162" s="36">
        <v>0</v>
      </c>
      <c r="K162" s="35">
        <v>134432.76570329693</v>
      </c>
      <c r="L162" s="35">
        <v>0</v>
      </c>
      <c r="M162" s="35">
        <v>0</v>
      </c>
      <c r="N162" s="38">
        <f t="shared" si="12"/>
        <v>134432.76570329693</v>
      </c>
      <c r="O162" s="33"/>
      <c r="P162" s="33"/>
    </row>
    <row r="163" spans="1:16" x14ac:dyDescent="0.3">
      <c r="A163" s="9" t="s">
        <v>221</v>
      </c>
      <c r="B163" s="39" t="s">
        <v>244</v>
      </c>
      <c r="C163" s="35">
        <v>0</v>
      </c>
      <c r="D163" s="40">
        <v>0</v>
      </c>
      <c r="E163" s="36">
        <v>0</v>
      </c>
      <c r="F163" s="36">
        <v>0</v>
      </c>
      <c r="G163" s="35">
        <v>0</v>
      </c>
      <c r="H163" s="40">
        <v>0</v>
      </c>
      <c r="I163" s="36">
        <v>0</v>
      </c>
      <c r="J163" s="36">
        <v>0</v>
      </c>
      <c r="K163" s="35">
        <v>38329.441406732949</v>
      </c>
      <c r="L163" s="35">
        <v>0</v>
      </c>
      <c r="M163" s="35">
        <v>0</v>
      </c>
      <c r="N163" s="38">
        <f t="shared" si="12"/>
        <v>38329.441406732949</v>
      </c>
      <c r="O163" s="33"/>
      <c r="P163" s="33"/>
    </row>
    <row r="164" spans="1:16" x14ac:dyDescent="0.3">
      <c r="A164" s="9" t="s">
        <v>331</v>
      </c>
      <c r="B164" s="39" t="s">
        <v>217</v>
      </c>
      <c r="C164" s="35">
        <v>0</v>
      </c>
      <c r="D164" s="40">
        <v>0</v>
      </c>
      <c r="E164" s="36">
        <v>0</v>
      </c>
      <c r="F164" s="36">
        <v>0</v>
      </c>
      <c r="G164" s="35">
        <v>0</v>
      </c>
      <c r="H164" s="40">
        <v>0</v>
      </c>
      <c r="I164" s="36">
        <v>0</v>
      </c>
      <c r="J164" s="36">
        <v>0</v>
      </c>
      <c r="K164" s="35">
        <v>166125.81711276923</v>
      </c>
      <c r="L164" s="35">
        <v>0</v>
      </c>
      <c r="M164" s="35">
        <v>20413.013650980633</v>
      </c>
      <c r="N164" s="38">
        <f t="shared" si="12"/>
        <v>186538.83076374987</v>
      </c>
      <c r="O164" s="33"/>
      <c r="P164" s="33"/>
    </row>
    <row r="165" spans="1:16" x14ac:dyDescent="0.3">
      <c r="A165" s="9" t="s">
        <v>332</v>
      </c>
      <c r="B165" s="39" t="s">
        <v>218</v>
      </c>
      <c r="C165" s="35">
        <v>0</v>
      </c>
      <c r="D165" s="40">
        <v>0</v>
      </c>
      <c r="E165" s="36">
        <v>0</v>
      </c>
      <c r="F165" s="36">
        <v>0</v>
      </c>
      <c r="G165" s="35">
        <v>0</v>
      </c>
      <c r="H165" s="40">
        <v>0</v>
      </c>
      <c r="I165" s="36">
        <v>0</v>
      </c>
      <c r="J165" s="36">
        <v>0</v>
      </c>
      <c r="K165" s="35">
        <v>362805.85369767062</v>
      </c>
      <c r="L165" s="35">
        <v>0</v>
      </c>
      <c r="M165" s="35">
        <v>28349.056126341875</v>
      </c>
      <c r="N165" s="38">
        <f t="shared" si="12"/>
        <v>391154.90982401249</v>
      </c>
      <c r="O165" s="33"/>
      <c r="P165" s="33"/>
    </row>
    <row r="166" spans="1:16" x14ac:dyDescent="0.3">
      <c r="A166" s="9" t="s">
        <v>333</v>
      </c>
      <c r="B166" s="18" t="s">
        <v>220</v>
      </c>
      <c r="C166" s="35">
        <v>0</v>
      </c>
      <c r="D166" s="40">
        <v>0</v>
      </c>
      <c r="E166" s="36">
        <v>0</v>
      </c>
      <c r="F166" s="36">
        <v>0</v>
      </c>
      <c r="G166" s="35">
        <v>0</v>
      </c>
      <c r="H166" s="40">
        <v>0</v>
      </c>
      <c r="I166" s="36">
        <v>0</v>
      </c>
      <c r="J166" s="36">
        <v>0</v>
      </c>
      <c r="K166" s="35">
        <v>0</v>
      </c>
      <c r="L166" s="35">
        <v>0</v>
      </c>
      <c r="M166" s="35">
        <v>145198.16457317572</v>
      </c>
      <c r="N166" s="38">
        <f t="shared" si="12"/>
        <v>145198.16457317572</v>
      </c>
      <c r="O166" s="33"/>
      <c r="P166" s="33"/>
    </row>
    <row r="167" spans="1:16" x14ac:dyDescent="0.3">
      <c r="A167" s="9"/>
      <c r="B167" s="18"/>
      <c r="C167" s="35"/>
      <c r="D167" s="40"/>
      <c r="E167" s="36"/>
      <c r="F167" s="36"/>
      <c r="G167" s="35"/>
      <c r="H167" s="40"/>
      <c r="I167" s="36"/>
      <c r="J167" s="36"/>
      <c r="K167" s="35"/>
      <c r="L167" s="35"/>
      <c r="M167" s="35"/>
      <c r="N167" s="38"/>
      <c r="O167" s="33"/>
      <c r="P167" s="33"/>
    </row>
    <row r="168" spans="1:16" x14ac:dyDescent="0.3">
      <c r="A168" s="19"/>
      <c r="B168" s="12" t="s">
        <v>245</v>
      </c>
      <c r="C168" s="45">
        <f>SUM(C157:C167)</f>
        <v>0</v>
      </c>
      <c r="D168" s="45">
        <f t="shared" ref="D168:M168" si="13">SUM(D157:D167)</f>
        <v>0</v>
      </c>
      <c r="E168" s="45">
        <f t="shared" si="13"/>
        <v>0</v>
      </c>
      <c r="F168" s="45">
        <f t="shared" ref="F168" si="14">SUM(F157:F167)</f>
        <v>0</v>
      </c>
      <c r="G168" s="45">
        <f t="shared" si="13"/>
        <v>0</v>
      </c>
      <c r="H168" s="45">
        <f t="shared" ref="H168:I168" si="15">SUM(H157:H167)</f>
        <v>0</v>
      </c>
      <c r="I168" s="45">
        <f t="shared" si="15"/>
        <v>0</v>
      </c>
      <c r="J168" s="45">
        <f t="shared" ref="J168" si="16">SUM(J157:J167)</f>
        <v>0</v>
      </c>
      <c r="K168" s="45">
        <f>SUM(K157:K167)</f>
        <v>1129886.4025161071</v>
      </c>
      <c r="L168" s="45">
        <f t="shared" si="13"/>
        <v>0</v>
      </c>
      <c r="M168" s="45">
        <f t="shared" si="13"/>
        <v>203310.49477434755</v>
      </c>
      <c r="N168" s="45">
        <f>SUM(N157:N167)</f>
        <v>1333196.8972904547</v>
      </c>
      <c r="O168" s="33"/>
      <c r="P168" s="33"/>
    </row>
    <row r="169" spans="1:16" x14ac:dyDescent="0.3">
      <c r="A169" s="19" t="s">
        <v>250</v>
      </c>
      <c r="B169" s="20" t="s">
        <v>251</v>
      </c>
      <c r="C169" s="45">
        <f>+C155+C168+C145</f>
        <v>17938579.854915895</v>
      </c>
      <c r="D169" s="45">
        <f t="shared" ref="D169:M169" si="17">+D155+D168+D145</f>
        <v>666216.51610684139</v>
      </c>
      <c r="E169" s="45">
        <f t="shared" si="17"/>
        <v>10333818.952116307</v>
      </c>
      <c r="F169" s="45">
        <f t="shared" ref="F169" si="18">+F155+F168+F145</f>
        <v>6938544.3866927372</v>
      </c>
      <c r="G169" s="45">
        <f t="shared" si="17"/>
        <v>1430772.0561924647</v>
      </c>
      <c r="H169" s="45">
        <f t="shared" ref="H169:I169" si="19">+H155+H168+H145</f>
        <v>546064.90398729465</v>
      </c>
      <c r="I169" s="45">
        <f t="shared" si="19"/>
        <v>310568.1166303932</v>
      </c>
      <c r="J169" s="45">
        <f t="shared" ref="J169" si="20">+J155+J168+J145</f>
        <v>574139.0355747774</v>
      </c>
      <c r="K169" s="45">
        <f t="shared" si="17"/>
        <v>1186817.3789634635</v>
      </c>
      <c r="L169" s="45">
        <f t="shared" si="17"/>
        <v>2759399.3774709785</v>
      </c>
      <c r="M169" s="45">
        <f t="shared" si="17"/>
        <v>204007.18482841976</v>
      </c>
      <c r="N169" s="45">
        <f>+N155+N168+N145</f>
        <v>23519575.852371212</v>
      </c>
      <c r="O169" s="33"/>
      <c r="P169" s="33"/>
    </row>
    <row r="170" spans="1:16" x14ac:dyDescent="0.3">
      <c r="A170" t="s">
        <v>276</v>
      </c>
    </row>
    <row r="171" spans="1:16" x14ac:dyDescent="0.3">
      <c r="A171" s="28"/>
      <c r="I171" s="27"/>
    </row>
    <row r="172" spans="1:16" x14ac:dyDescent="0.3"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</row>
    <row r="173" spans="1:16" x14ac:dyDescent="0.3">
      <c r="C173" s="27"/>
      <c r="D173" s="27"/>
      <c r="E173" s="27"/>
      <c r="F173" s="27"/>
      <c r="G173" s="27"/>
      <c r="H173" s="27"/>
      <c r="I173" s="27"/>
      <c r="J173" s="27"/>
      <c r="L173" s="27"/>
      <c r="M173" s="27"/>
      <c r="N173" s="27"/>
    </row>
    <row r="174" spans="1:16" x14ac:dyDescent="0.3"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</row>
    <row r="175" spans="1:16" hidden="1" x14ac:dyDescent="0.3"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</row>
    <row r="176" spans="1:16" hidden="1" x14ac:dyDescent="0.3"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</row>
    <row r="177" spans="3:14" hidden="1" x14ac:dyDescent="0.3"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</row>
  </sheetData>
  <mergeCells count="4">
    <mergeCell ref="B2:N2"/>
    <mergeCell ref="B3:N3"/>
    <mergeCell ref="B4:N4"/>
    <mergeCell ref="B5:N5"/>
  </mergeCells>
  <conditionalFormatting sqref="E157:E167">
    <cfRule type="cellIs" dxfId="69" priority="7" stopIfTrue="1" operator="lessThan">
      <formula>0</formula>
    </cfRule>
  </conditionalFormatting>
  <conditionalFormatting sqref="E147:E154">
    <cfRule type="cellIs" dxfId="68" priority="8" stopIfTrue="1" operator="lessThan">
      <formula>0</formula>
    </cfRule>
  </conditionalFormatting>
  <conditionalFormatting sqref="F157:F167">
    <cfRule type="cellIs" dxfId="67" priority="5" stopIfTrue="1" operator="lessThan">
      <formula>0</formula>
    </cfRule>
  </conditionalFormatting>
  <conditionalFormatting sqref="F147:F154">
    <cfRule type="cellIs" dxfId="66" priority="6" stopIfTrue="1" operator="lessThan">
      <formula>0</formula>
    </cfRule>
  </conditionalFormatting>
  <conditionalFormatting sqref="I157:I167">
    <cfRule type="cellIs" dxfId="65" priority="3" stopIfTrue="1" operator="lessThan">
      <formula>0</formula>
    </cfRule>
  </conditionalFormatting>
  <conditionalFormatting sqref="I147:I154">
    <cfRule type="cellIs" dxfId="64" priority="4" stopIfTrue="1" operator="lessThan">
      <formula>0</formula>
    </cfRule>
  </conditionalFormatting>
  <conditionalFormatting sqref="J157:J167">
    <cfRule type="cellIs" dxfId="63" priority="1" stopIfTrue="1" operator="lessThan">
      <formula>0</formula>
    </cfRule>
  </conditionalFormatting>
  <conditionalFormatting sqref="J147:J154">
    <cfRule type="cellIs" dxfId="62" priority="2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4" tint="0.79998168889431442"/>
  </sheetPr>
  <dimension ref="A1:P177"/>
  <sheetViews>
    <sheetView showGridLines="0" zoomScale="70" zoomScaleNormal="7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O10" sqref="O10"/>
    </sheetView>
  </sheetViews>
  <sheetFormatPr baseColWidth="10" defaultColWidth="0" defaultRowHeight="14.4" zeroHeight="1" outlineLevelCol="1" x14ac:dyDescent="0.3"/>
  <cols>
    <col min="1" max="1" width="23.6640625" customWidth="1"/>
    <col min="2" max="2" width="55.6640625" customWidth="1"/>
    <col min="3" max="3" width="15.6640625" customWidth="1"/>
    <col min="4" max="6" width="15.6640625" hidden="1" customWidth="1" outlineLevel="1"/>
    <col min="7" max="7" width="15.6640625" customWidth="1" collapsed="1"/>
    <col min="8" max="10" width="15.6640625" hidden="1" customWidth="1" outlineLevel="1"/>
    <col min="11" max="11" width="15.6640625" customWidth="1" collapsed="1"/>
    <col min="12" max="14" width="15.6640625" customWidth="1"/>
    <col min="15" max="15" width="11.5546875" customWidth="1"/>
    <col min="16" max="16" width="12.6640625" bestFit="1" customWidth="1"/>
    <col min="17" max="16384" width="11.5546875" hidden="1"/>
  </cols>
  <sheetData>
    <row r="1" spans="1:16" x14ac:dyDescent="0.3"/>
    <row r="2" spans="1:16" ht="18" x14ac:dyDescent="0.35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6" ht="18" x14ac:dyDescent="0.35">
      <c r="B3" s="108" t="s">
        <v>252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6" ht="15.6" x14ac:dyDescent="0.3">
      <c r="B4" s="109" t="s">
        <v>573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6" ht="15.6" x14ac:dyDescent="0.3">
      <c r="B5" s="109" t="s">
        <v>1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</row>
    <row r="6" spans="1:16" x14ac:dyDescent="0.3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6" x14ac:dyDescent="0.3">
      <c r="A7" s="28" t="s">
        <v>254</v>
      </c>
      <c r="E7" s="27"/>
      <c r="F7" s="27"/>
    </row>
    <row r="8" spans="1:16" ht="15.6" x14ac:dyDescent="0.3">
      <c r="A8" s="2"/>
      <c r="B8" s="3"/>
      <c r="C8" s="4" t="s">
        <v>2</v>
      </c>
      <c r="D8" s="5" t="s">
        <v>3</v>
      </c>
      <c r="E8" s="5" t="s">
        <v>377</v>
      </c>
      <c r="F8" s="5" t="s">
        <v>378</v>
      </c>
      <c r="G8" s="5" t="s">
        <v>4</v>
      </c>
      <c r="H8" s="86" t="s">
        <v>382</v>
      </c>
      <c r="I8" s="86" t="s">
        <v>383</v>
      </c>
      <c r="J8" s="86" t="s">
        <v>384</v>
      </c>
      <c r="K8" s="5" t="s">
        <v>5</v>
      </c>
      <c r="L8" s="5" t="s">
        <v>6</v>
      </c>
      <c r="M8" s="5" t="s">
        <v>7</v>
      </c>
      <c r="N8" s="5" t="s">
        <v>18</v>
      </c>
    </row>
    <row r="9" spans="1:16" ht="95.4" x14ac:dyDescent="0.3">
      <c r="A9" s="6" t="s">
        <v>8</v>
      </c>
      <c r="B9" s="7" t="s">
        <v>9</v>
      </c>
      <c r="C9" s="7" t="s">
        <v>10</v>
      </c>
      <c r="D9" s="6" t="s">
        <v>11</v>
      </c>
      <c r="E9" s="6" t="s">
        <v>379</v>
      </c>
      <c r="F9" s="6" t="s">
        <v>380</v>
      </c>
      <c r="G9" s="6" t="s">
        <v>12</v>
      </c>
      <c r="H9" s="87" t="s">
        <v>385</v>
      </c>
      <c r="I9" s="87" t="s">
        <v>386</v>
      </c>
      <c r="J9" s="87" t="s">
        <v>387</v>
      </c>
      <c r="K9" s="6" t="s">
        <v>13</v>
      </c>
      <c r="L9" s="8" t="s">
        <v>14</v>
      </c>
      <c r="M9" s="6" t="s">
        <v>15</v>
      </c>
      <c r="N9" s="6" t="s">
        <v>19</v>
      </c>
    </row>
    <row r="10" spans="1:16" ht="29.25" customHeight="1" x14ac:dyDescent="0.3">
      <c r="A10" s="1" t="s">
        <v>16</v>
      </c>
      <c r="B10" s="1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6" x14ac:dyDescent="0.3">
      <c r="A11" s="9" t="s">
        <v>20</v>
      </c>
      <c r="B11" s="10" t="s">
        <v>21</v>
      </c>
      <c r="C11" s="35">
        <v>775.85241495952698</v>
      </c>
      <c r="D11" s="36">
        <v>0</v>
      </c>
      <c r="E11" s="37">
        <v>775.85241495952698</v>
      </c>
      <c r="F11" s="36">
        <v>0</v>
      </c>
      <c r="G11" s="35">
        <v>0</v>
      </c>
      <c r="H11" s="36">
        <v>0</v>
      </c>
      <c r="I11" s="37">
        <v>0</v>
      </c>
      <c r="J11" s="36">
        <v>0</v>
      </c>
      <c r="K11" s="35">
        <v>0</v>
      </c>
      <c r="L11" s="35">
        <v>5251.1501465881374</v>
      </c>
      <c r="M11" s="35">
        <v>0</v>
      </c>
      <c r="N11" s="38">
        <f t="shared" ref="N11:N74" si="0">+C11+G11+K11+L11+M11</f>
        <v>6027.0025615476643</v>
      </c>
      <c r="O11" s="33"/>
      <c r="P11" s="33"/>
    </row>
    <row r="12" spans="1:16" x14ac:dyDescent="0.3">
      <c r="A12" s="9" t="s">
        <v>22</v>
      </c>
      <c r="B12" s="10" t="s">
        <v>23</v>
      </c>
      <c r="C12" s="35">
        <v>166.88915117420854</v>
      </c>
      <c r="D12" s="36">
        <v>0</v>
      </c>
      <c r="E12" s="37">
        <v>166.88915117420854</v>
      </c>
      <c r="F12" s="36">
        <v>0</v>
      </c>
      <c r="G12" s="35">
        <v>0</v>
      </c>
      <c r="H12" s="36">
        <v>0</v>
      </c>
      <c r="I12" s="37">
        <v>0</v>
      </c>
      <c r="J12" s="36">
        <v>0</v>
      </c>
      <c r="K12" s="35">
        <v>0</v>
      </c>
      <c r="L12" s="35">
        <v>1249.1545414224015</v>
      </c>
      <c r="M12" s="35">
        <v>0</v>
      </c>
      <c r="N12" s="38">
        <f t="shared" si="0"/>
        <v>1416.0436925966101</v>
      </c>
      <c r="O12" s="33"/>
      <c r="P12" s="33"/>
    </row>
    <row r="13" spans="1:16" x14ac:dyDescent="0.3">
      <c r="A13" s="9" t="s">
        <v>24</v>
      </c>
      <c r="B13" s="10" t="s">
        <v>25</v>
      </c>
      <c r="C13" s="35">
        <v>1418.7268788268591</v>
      </c>
      <c r="D13" s="36">
        <v>0</v>
      </c>
      <c r="E13" s="37">
        <v>1418.7268788268591</v>
      </c>
      <c r="F13" s="36">
        <v>0</v>
      </c>
      <c r="G13" s="35">
        <v>0</v>
      </c>
      <c r="H13" s="36">
        <v>0</v>
      </c>
      <c r="I13" s="37">
        <v>0</v>
      </c>
      <c r="J13" s="36">
        <v>0</v>
      </c>
      <c r="K13" s="35">
        <v>0</v>
      </c>
      <c r="L13" s="35">
        <v>767.06943578657626</v>
      </c>
      <c r="M13" s="35">
        <v>0</v>
      </c>
      <c r="N13" s="38">
        <f t="shared" si="0"/>
        <v>2185.7963146134352</v>
      </c>
      <c r="O13" s="33"/>
      <c r="P13" s="33"/>
    </row>
    <row r="14" spans="1:16" x14ac:dyDescent="0.3">
      <c r="A14" s="9" t="s">
        <v>26</v>
      </c>
      <c r="B14" s="10" t="s">
        <v>27</v>
      </c>
      <c r="C14" s="35">
        <v>6519.2353852011165</v>
      </c>
      <c r="D14" s="36">
        <v>0</v>
      </c>
      <c r="E14" s="37">
        <v>6519.2353852011165</v>
      </c>
      <c r="F14" s="36">
        <v>0</v>
      </c>
      <c r="G14" s="35">
        <v>0</v>
      </c>
      <c r="H14" s="36">
        <v>0</v>
      </c>
      <c r="I14" s="37">
        <v>0</v>
      </c>
      <c r="J14" s="36">
        <v>0</v>
      </c>
      <c r="K14" s="35">
        <v>0</v>
      </c>
      <c r="L14" s="35">
        <v>4711.2706967542927</v>
      </c>
      <c r="M14" s="35">
        <v>0</v>
      </c>
      <c r="N14" s="38">
        <f t="shared" si="0"/>
        <v>11230.506081955409</v>
      </c>
      <c r="O14" s="33"/>
      <c r="P14" s="33"/>
    </row>
    <row r="15" spans="1:16" x14ac:dyDescent="0.3">
      <c r="A15" s="9" t="s">
        <v>28</v>
      </c>
      <c r="B15" s="10" t="s">
        <v>30</v>
      </c>
      <c r="C15" s="35">
        <v>14982.325378138004</v>
      </c>
      <c r="D15" s="36">
        <v>0</v>
      </c>
      <c r="E15" s="37">
        <v>8569.7384784568785</v>
      </c>
      <c r="F15" s="36">
        <v>6412.5868996811269</v>
      </c>
      <c r="G15" s="35">
        <v>0</v>
      </c>
      <c r="H15" s="36">
        <v>0</v>
      </c>
      <c r="I15" s="37">
        <v>0</v>
      </c>
      <c r="J15" s="36">
        <v>0</v>
      </c>
      <c r="K15" s="35">
        <v>0</v>
      </c>
      <c r="L15" s="35">
        <v>119.11693907406033</v>
      </c>
      <c r="M15" s="35">
        <v>0</v>
      </c>
      <c r="N15" s="38">
        <f t="shared" si="0"/>
        <v>15101.442317212064</v>
      </c>
      <c r="O15" s="33"/>
      <c r="P15" s="33"/>
    </row>
    <row r="16" spans="1:16" x14ac:dyDescent="0.3">
      <c r="A16" s="9" t="s">
        <v>29</v>
      </c>
      <c r="B16" s="10" t="s">
        <v>32</v>
      </c>
      <c r="C16" s="35">
        <v>1154.0747930547122</v>
      </c>
      <c r="D16" s="36">
        <v>0</v>
      </c>
      <c r="E16" s="37">
        <v>1154.0747930547122</v>
      </c>
      <c r="F16" s="36">
        <v>0</v>
      </c>
      <c r="G16" s="35">
        <v>0</v>
      </c>
      <c r="H16" s="36">
        <v>0</v>
      </c>
      <c r="I16" s="37">
        <v>0</v>
      </c>
      <c r="J16" s="36">
        <v>0</v>
      </c>
      <c r="K16" s="35">
        <v>0</v>
      </c>
      <c r="L16" s="35">
        <v>10486.722581122569</v>
      </c>
      <c r="M16" s="35">
        <v>0</v>
      </c>
      <c r="N16" s="38">
        <f t="shared" si="0"/>
        <v>11640.79737417728</v>
      </c>
      <c r="O16" s="33"/>
      <c r="P16" s="33"/>
    </row>
    <row r="17" spans="1:16" x14ac:dyDescent="0.3">
      <c r="A17" s="9" t="s">
        <v>31</v>
      </c>
      <c r="B17" s="10" t="s">
        <v>34</v>
      </c>
      <c r="C17" s="35">
        <v>9041.1016315236811</v>
      </c>
      <c r="D17" s="36">
        <v>0</v>
      </c>
      <c r="E17" s="37">
        <v>9041.1016315236811</v>
      </c>
      <c r="F17" s="36">
        <v>0</v>
      </c>
      <c r="G17" s="35">
        <v>0</v>
      </c>
      <c r="H17" s="36">
        <v>0</v>
      </c>
      <c r="I17" s="37">
        <v>0</v>
      </c>
      <c r="J17" s="36">
        <v>0</v>
      </c>
      <c r="K17" s="35">
        <v>0</v>
      </c>
      <c r="L17" s="35">
        <v>2464.3293982701421</v>
      </c>
      <c r="M17" s="35">
        <v>0</v>
      </c>
      <c r="N17" s="38">
        <f t="shared" si="0"/>
        <v>11505.431029793823</v>
      </c>
      <c r="O17" s="33"/>
      <c r="P17" s="33"/>
    </row>
    <row r="18" spans="1:16" x14ac:dyDescent="0.3">
      <c r="A18" s="9" t="s">
        <v>33</v>
      </c>
      <c r="B18" s="10" t="s">
        <v>36</v>
      </c>
      <c r="C18" s="35">
        <v>3452.2274126577695</v>
      </c>
      <c r="D18" s="36">
        <v>0</v>
      </c>
      <c r="E18" s="37">
        <v>3452.2274126577695</v>
      </c>
      <c r="F18" s="36">
        <v>0</v>
      </c>
      <c r="G18" s="35">
        <v>0</v>
      </c>
      <c r="H18" s="36">
        <v>0</v>
      </c>
      <c r="I18" s="37">
        <v>0</v>
      </c>
      <c r="J18" s="36">
        <v>0</v>
      </c>
      <c r="K18" s="35">
        <v>0</v>
      </c>
      <c r="L18" s="35">
        <v>15295.790501420141</v>
      </c>
      <c r="M18" s="35">
        <v>0</v>
      </c>
      <c r="N18" s="38">
        <f t="shared" si="0"/>
        <v>18748.017914077911</v>
      </c>
      <c r="O18" s="33"/>
      <c r="P18" s="33"/>
    </row>
    <row r="19" spans="1:16" x14ac:dyDescent="0.3">
      <c r="A19" s="9" t="s">
        <v>35</v>
      </c>
      <c r="B19" s="10" t="s">
        <v>277</v>
      </c>
      <c r="C19" s="35">
        <v>7687.0921348727343</v>
      </c>
      <c r="D19" s="36">
        <v>0</v>
      </c>
      <c r="E19" s="37">
        <v>7687.0921348727343</v>
      </c>
      <c r="F19" s="36">
        <v>0</v>
      </c>
      <c r="G19" s="35">
        <v>0</v>
      </c>
      <c r="H19" s="36">
        <v>0</v>
      </c>
      <c r="I19" s="37">
        <v>0</v>
      </c>
      <c r="J19" s="36">
        <v>0</v>
      </c>
      <c r="K19" s="35">
        <v>0</v>
      </c>
      <c r="L19" s="35">
        <v>32614.538916094218</v>
      </c>
      <c r="M19" s="35">
        <v>0</v>
      </c>
      <c r="N19" s="38">
        <f t="shared" si="0"/>
        <v>40301.631050966949</v>
      </c>
      <c r="O19" s="33"/>
      <c r="P19" s="33"/>
    </row>
    <row r="20" spans="1:16" x14ac:dyDescent="0.3">
      <c r="A20" s="9" t="s">
        <v>37</v>
      </c>
      <c r="B20" s="10" t="s">
        <v>278</v>
      </c>
      <c r="C20" s="35">
        <v>10520.326296838663</v>
      </c>
      <c r="D20" s="36">
        <v>0</v>
      </c>
      <c r="E20" s="37">
        <v>10520.326296838663</v>
      </c>
      <c r="F20" s="36">
        <v>0</v>
      </c>
      <c r="G20" s="35">
        <v>0</v>
      </c>
      <c r="H20" s="36">
        <v>0</v>
      </c>
      <c r="I20" s="37">
        <v>0</v>
      </c>
      <c r="J20" s="36">
        <v>0</v>
      </c>
      <c r="K20" s="35">
        <v>0</v>
      </c>
      <c r="L20" s="35">
        <v>26979.497583437227</v>
      </c>
      <c r="M20" s="35">
        <v>0</v>
      </c>
      <c r="N20" s="38">
        <f t="shared" si="0"/>
        <v>37499.823880275886</v>
      </c>
      <c r="O20" s="33"/>
      <c r="P20" s="33"/>
    </row>
    <row r="21" spans="1:16" x14ac:dyDescent="0.3">
      <c r="A21" s="9" t="s">
        <v>38</v>
      </c>
      <c r="B21" s="10" t="s">
        <v>39</v>
      </c>
      <c r="C21" s="35">
        <v>14229.012507468753</v>
      </c>
      <c r="D21" s="36">
        <v>0</v>
      </c>
      <c r="E21" s="37">
        <v>14229.012507468753</v>
      </c>
      <c r="F21" s="36">
        <v>0</v>
      </c>
      <c r="G21" s="35">
        <v>0</v>
      </c>
      <c r="H21" s="36">
        <v>0</v>
      </c>
      <c r="I21" s="37">
        <v>0</v>
      </c>
      <c r="J21" s="36">
        <v>0</v>
      </c>
      <c r="K21" s="35">
        <v>0</v>
      </c>
      <c r="L21" s="35">
        <v>3734.6407706901937</v>
      </c>
      <c r="M21" s="35">
        <v>0</v>
      </c>
      <c r="N21" s="38">
        <f t="shared" si="0"/>
        <v>17963.653278158949</v>
      </c>
      <c r="O21" s="33"/>
      <c r="P21" s="33"/>
    </row>
    <row r="22" spans="1:16" x14ac:dyDescent="0.3">
      <c r="A22" s="9" t="s">
        <v>40</v>
      </c>
      <c r="B22" s="10" t="s">
        <v>41</v>
      </c>
      <c r="C22" s="35">
        <v>10058.05475015802</v>
      </c>
      <c r="D22" s="36">
        <v>0</v>
      </c>
      <c r="E22" s="37">
        <v>8725.743940172757</v>
      </c>
      <c r="F22" s="36">
        <v>1332.3108099852639</v>
      </c>
      <c r="G22" s="35">
        <v>0</v>
      </c>
      <c r="H22" s="36">
        <v>0</v>
      </c>
      <c r="I22" s="37">
        <v>0</v>
      </c>
      <c r="J22" s="36">
        <v>0</v>
      </c>
      <c r="K22" s="35">
        <v>0</v>
      </c>
      <c r="L22" s="35">
        <v>4229.0611422530055</v>
      </c>
      <c r="M22" s="35">
        <v>0</v>
      </c>
      <c r="N22" s="38">
        <f t="shared" si="0"/>
        <v>14287.115892411026</v>
      </c>
      <c r="O22" s="33"/>
      <c r="P22" s="33"/>
    </row>
    <row r="23" spans="1:16" x14ac:dyDescent="0.3">
      <c r="A23" s="9" t="s">
        <v>42</v>
      </c>
      <c r="B23" s="10" t="s">
        <v>43</v>
      </c>
      <c r="C23" s="35">
        <v>10598.17266302586</v>
      </c>
      <c r="D23" s="36">
        <v>0</v>
      </c>
      <c r="E23" s="37">
        <v>8422.1323324672121</v>
      </c>
      <c r="F23" s="36">
        <v>2176.0403305586487</v>
      </c>
      <c r="G23" s="35">
        <v>0</v>
      </c>
      <c r="H23" s="36">
        <v>0</v>
      </c>
      <c r="I23" s="37">
        <v>0</v>
      </c>
      <c r="J23" s="36">
        <v>0</v>
      </c>
      <c r="K23" s="35">
        <v>0</v>
      </c>
      <c r="L23" s="35">
        <v>5111.9977544618441</v>
      </c>
      <c r="M23" s="35">
        <v>0</v>
      </c>
      <c r="N23" s="38">
        <f t="shared" si="0"/>
        <v>15710.170417487705</v>
      </c>
      <c r="O23" s="33"/>
      <c r="P23" s="33"/>
    </row>
    <row r="24" spans="1:16" x14ac:dyDescent="0.3">
      <c r="A24" s="9" t="s">
        <v>44</v>
      </c>
      <c r="B24" s="10" t="s">
        <v>45</v>
      </c>
      <c r="C24" s="35">
        <v>388679.38273863238</v>
      </c>
      <c r="D24" s="36">
        <v>0</v>
      </c>
      <c r="E24" s="37">
        <v>181141.19307816299</v>
      </c>
      <c r="F24" s="36">
        <v>207538.18966046942</v>
      </c>
      <c r="G24" s="35">
        <v>0</v>
      </c>
      <c r="H24" s="36">
        <v>0</v>
      </c>
      <c r="I24" s="37">
        <v>0</v>
      </c>
      <c r="J24" s="36">
        <v>0</v>
      </c>
      <c r="K24" s="35">
        <v>0</v>
      </c>
      <c r="L24" s="35">
        <v>5019.1140142512513</v>
      </c>
      <c r="M24" s="35">
        <v>0</v>
      </c>
      <c r="N24" s="38">
        <f t="shared" si="0"/>
        <v>393698.49675288366</v>
      </c>
      <c r="O24" s="33"/>
      <c r="P24" s="33"/>
    </row>
    <row r="25" spans="1:16" x14ac:dyDescent="0.3">
      <c r="A25" s="9" t="s">
        <v>46</v>
      </c>
      <c r="B25" s="10" t="s">
        <v>47</v>
      </c>
      <c r="C25" s="35">
        <v>944.520706745128</v>
      </c>
      <c r="D25" s="36">
        <v>0</v>
      </c>
      <c r="E25" s="37">
        <v>944.520706745128</v>
      </c>
      <c r="F25" s="36">
        <v>0</v>
      </c>
      <c r="G25" s="35">
        <v>0</v>
      </c>
      <c r="H25" s="36">
        <v>0</v>
      </c>
      <c r="I25" s="37">
        <v>0</v>
      </c>
      <c r="J25" s="36">
        <v>0</v>
      </c>
      <c r="K25" s="35">
        <v>0</v>
      </c>
      <c r="L25" s="35">
        <v>16985.926683440404</v>
      </c>
      <c r="M25" s="35">
        <v>0</v>
      </c>
      <c r="N25" s="38">
        <f t="shared" si="0"/>
        <v>17930.447390185531</v>
      </c>
      <c r="O25" s="33"/>
      <c r="P25" s="33"/>
    </row>
    <row r="26" spans="1:16" x14ac:dyDescent="0.3">
      <c r="A26" s="9" t="s">
        <v>48</v>
      </c>
      <c r="B26" s="10" t="s">
        <v>49</v>
      </c>
      <c r="C26" s="35">
        <v>253600.56828203468</v>
      </c>
      <c r="D26" s="36">
        <v>0</v>
      </c>
      <c r="E26" s="37">
        <v>129000.45475254164</v>
      </c>
      <c r="F26" s="36">
        <v>124600.11352949304</v>
      </c>
      <c r="G26" s="35">
        <v>0</v>
      </c>
      <c r="H26" s="36">
        <v>0</v>
      </c>
      <c r="I26" s="37">
        <v>0</v>
      </c>
      <c r="J26" s="36">
        <v>0</v>
      </c>
      <c r="K26" s="35">
        <v>0</v>
      </c>
      <c r="L26" s="35">
        <v>30592.180501643514</v>
      </c>
      <c r="M26" s="35">
        <v>0</v>
      </c>
      <c r="N26" s="38">
        <f t="shared" si="0"/>
        <v>284192.74878367822</v>
      </c>
      <c r="O26" s="33"/>
      <c r="P26" s="33"/>
    </row>
    <row r="27" spans="1:16" x14ac:dyDescent="0.3">
      <c r="A27" s="9" t="s">
        <v>50</v>
      </c>
      <c r="B27" s="10" t="s">
        <v>51</v>
      </c>
      <c r="C27" s="35">
        <v>29501.256817156362</v>
      </c>
      <c r="D27" s="36">
        <v>0</v>
      </c>
      <c r="E27" s="37">
        <v>29501.256817156362</v>
      </c>
      <c r="F27" s="36">
        <v>0</v>
      </c>
      <c r="G27" s="35">
        <v>0</v>
      </c>
      <c r="H27" s="36">
        <v>0</v>
      </c>
      <c r="I27" s="37">
        <v>0</v>
      </c>
      <c r="J27" s="36">
        <v>0</v>
      </c>
      <c r="K27" s="35">
        <v>0</v>
      </c>
      <c r="L27" s="35">
        <v>16538.386227770796</v>
      </c>
      <c r="M27" s="35">
        <v>0</v>
      </c>
      <c r="N27" s="38">
        <f t="shared" si="0"/>
        <v>46039.643044927157</v>
      </c>
      <c r="O27" s="33"/>
      <c r="P27" s="33"/>
    </row>
    <row r="28" spans="1:16" x14ac:dyDescent="0.3">
      <c r="A28" s="9" t="s">
        <v>52</v>
      </c>
      <c r="B28" s="10" t="s">
        <v>53</v>
      </c>
      <c r="C28" s="35">
        <v>19150.799814402326</v>
      </c>
      <c r="D28" s="36">
        <v>0</v>
      </c>
      <c r="E28" s="37">
        <v>19150.799814402326</v>
      </c>
      <c r="F28" s="36">
        <v>0</v>
      </c>
      <c r="G28" s="35">
        <v>0</v>
      </c>
      <c r="H28" s="36">
        <v>0</v>
      </c>
      <c r="I28" s="37">
        <v>0</v>
      </c>
      <c r="J28" s="36">
        <v>0</v>
      </c>
      <c r="K28" s="35">
        <v>0</v>
      </c>
      <c r="L28" s="35">
        <v>52779.534811592937</v>
      </c>
      <c r="M28" s="35">
        <v>0</v>
      </c>
      <c r="N28" s="38">
        <f t="shared" si="0"/>
        <v>71930.334625995267</v>
      </c>
      <c r="O28" s="33"/>
      <c r="P28" s="33"/>
    </row>
    <row r="29" spans="1:16" x14ac:dyDescent="0.3">
      <c r="A29" s="9" t="s">
        <v>54</v>
      </c>
      <c r="B29" s="10" t="s">
        <v>55</v>
      </c>
      <c r="C29" s="35">
        <v>21211.547295256751</v>
      </c>
      <c r="D29" s="36">
        <v>0</v>
      </c>
      <c r="E29" s="37">
        <v>18106.953743370759</v>
      </c>
      <c r="F29" s="36">
        <v>3104.5935518859915</v>
      </c>
      <c r="G29" s="35">
        <v>0</v>
      </c>
      <c r="H29" s="36">
        <v>0</v>
      </c>
      <c r="I29" s="37">
        <v>0</v>
      </c>
      <c r="J29" s="36">
        <v>0</v>
      </c>
      <c r="K29" s="35">
        <v>0</v>
      </c>
      <c r="L29" s="35">
        <v>31964.992824693549</v>
      </c>
      <c r="M29" s="35">
        <v>0</v>
      </c>
      <c r="N29" s="38">
        <f t="shared" si="0"/>
        <v>53176.540119950296</v>
      </c>
      <c r="O29" s="33"/>
      <c r="P29" s="33"/>
    </row>
    <row r="30" spans="1:16" x14ac:dyDescent="0.3">
      <c r="A30" s="9" t="s">
        <v>56</v>
      </c>
      <c r="B30" s="10" t="s">
        <v>57</v>
      </c>
      <c r="C30" s="35">
        <v>874.64464529646307</v>
      </c>
      <c r="D30" s="36">
        <v>0</v>
      </c>
      <c r="E30" s="37">
        <v>874.64464529646307</v>
      </c>
      <c r="F30" s="36">
        <v>0</v>
      </c>
      <c r="G30" s="35">
        <v>0</v>
      </c>
      <c r="H30" s="36">
        <v>0</v>
      </c>
      <c r="I30" s="37">
        <v>0</v>
      </c>
      <c r="J30" s="36">
        <v>0</v>
      </c>
      <c r="K30" s="35">
        <v>0</v>
      </c>
      <c r="L30" s="35">
        <v>14583.348831394018</v>
      </c>
      <c r="M30" s="35">
        <v>0</v>
      </c>
      <c r="N30" s="38">
        <f t="shared" si="0"/>
        <v>15457.993476690481</v>
      </c>
      <c r="O30" s="33"/>
      <c r="P30" s="33"/>
    </row>
    <row r="31" spans="1:16" x14ac:dyDescent="0.3">
      <c r="A31" s="9" t="s">
        <v>58</v>
      </c>
      <c r="B31" s="10" t="s">
        <v>59</v>
      </c>
      <c r="C31" s="35">
        <v>12186.35723467929</v>
      </c>
      <c r="D31" s="36">
        <v>0</v>
      </c>
      <c r="E31" s="37">
        <v>8344.0060245359018</v>
      </c>
      <c r="F31" s="36">
        <v>3842.351210143388</v>
      </c>
      <c r="G31" s="35">
        <v>0</v>
      </c>
      <c r="H31" s="36">
        <v>0</v>
      </c>
      <c r="I31" s="37">
        <v>0</v>
      </c>
      <c r="J31" s="36">
        <v>0</v>
      </c>
      <c r="K31" s="35">
        <v>0</v>
      </c>
      <c r="L31" s="35">
        <v>10456.299371256999</v>
      </c>
      <c r="M31" s="35">
        <v>0</v>
      </c>
      <c r="N31" s="38">
        <f t="shared" si="0"/>
        <v>22642.656605936289</v>
      </c>
      <c r="O31" s="33"/>
      <c r="P31" s="33"/>
    </row>
    <row r="32" spans="1:16" x14ac:dyDescent="0.3">
      <c r="A32" s="9" t="s">
        <v>60</v>
      </c>
      <c r="B32" s="10" t="s">
        <v>61</v>
      </c>
      <c r="C32" s="35">
        <v>122086.83929901136</v>
      </c>
      <c r="D32" s="36">
        <v>0</v>
      </c>
      <c r="E32" s="37">
        <v>122086.83929901136</v>
      </c>
      <c r="F32" s="36">
        <v>0</v>
      </c>
      <c r="G32" s="35">
        <v>0</v>
      </c>
      <c r="H32" s="36">
        <v>0</v>
      </c>
      <c r="I32" s="37">
        <v>0</v>
      </c>
      <c r="J32" s="36">
        <v>0</v>
      </c>
      <c r="K32" s="35">
        <v>0</v>
      </c>
      <c r="L32" s="35">
        <v>127364.9572988376</v>
      </c>
      <c r="M32" s="35">
        <v>0</v>
      </c>
      <c r="N32" s="38">
        <f t="shared" si="0"/>
        <v>249451.79659784897</v>
      </c>
      <c r="O32" s="33"/>
      <c r="P32" s="33"/>
    </row>
    <row r="33" spans="1:16" x14ac:dyDescent="0.3">
      <c r="A33" s="9" t="s">
        <v>62</v>
      </c>
      <c r="B33" s="10" t="s">
        <v>63</v>
      </c>
      <c r="C33" s="35">
        <v>6388.7262465879612</v>
      </c>
      <c r="D33" s="36">
        <v>0</v>
      </c>
      <c r="E33" s="37">
        <v>6388.7262465879612</v>
      </c>
      <c r="F33" s="36">
        <v>0</v>
      </c>
      <c r="G33" s="35">
        <v>0</v>
      </c>
      <c r="H33" s="36">
        <v>0</v>
      </c>
      <c r="I33" s="37">
        <v>0</v>
      </c>
      <c r="J33" s="36">
        <v>0</v>
      </c>
      <c r="K33" s="35">
        <v>0</v>
      </c>
      <c r="L33" s="35">
        <v>4189.951767110666</v>
      </c>
      <c r="M33" s="35">
        <v>0</v>
      </c>
      <c r="N33" s="38">
        <f t="shared" si="0"/>
        <v>10578.678013698627</v>
      </c>
      <c r="O33" s="33"/>
      <c r="P33" s="33"/>
    </row>
    <row r="34" spans="1:16" x14ac:dyDescent="0.3">
      <c r="A34" s="9" t="s">
        <v>64</v>
      </c>
      <c r="B34" s="10" t="s">
        <v>65</v>
      </c>
      <c r="C34" s="35">
        <v>40274.462307670517</v>
      </c>
      <c r="D34" s="36">
        <v>0</v>
      </c>
      <c r="E34" s="37">
        <v>40274.462307670517</v>
      </c>
      <c r="F34" s="36">
        <v>0</v>
      </c>
      <c r="G34" s="35">
        <v>0</v>
      </c>
      <c r="H34" s="36">
        <v>0</v>
      </c>
      <c r="I34" s="37">
        <v>0</v>
      </c>
      <c r="J34" s="36">
        <v>0</v>
      </c>
      <c r="K34" s="35">
        <v>0</v>
      </c>
      <c r="L34" s="35">
        <v>9334.2272062140983</v>
      </c>
      <c r="M34" s="35">
        <v>0</v>
      </c>
      <c r="N34" s="38">
        <f t="shared" si="0"/>
        <v>49608.689513884616</v>
      </c>
      <c r="O34" s="33"/>
      <c r="P34" s="33"/>
    </row>
    <row r="35" spans="1:16" x14ac:dyDescent="0.3">
      <c r="A35" s="9" t="s">
        <v>66</v>
      </c>
      <c r="B35" s="10" t="s">
        <v>67</v>
      </c>
      <c r="C35" s="35">
        <v>5027.0612151345522</v>
      </c>
      <c r="D35" s="36">
        <v>0</v>
      </c>
      <c r="E35" s="37">
        <v>5027.0612151345522</v>
      </c>
      <c r="F35" s="36">
        <v>0</v>
      </c>
      <c r="G35" s="35">
        <v>0</v>
      </c>
      <c r="H35" s="36">
        <v>0</v>
      </c>
      <c r="I35" s="37">
        <v>0</v>
      </c>
      <c r="J35" s="36">
        <v>0</v>
      </c>
      <c r="K35" s="35">
        <v>0</v>
      </c>
      <c r="L35" s="35">
        <v>5957.4718970216809</v>
      </c>
      <c r="M35" s="35">
        <v>0</v>
      </c>
      <c r="N35" s="38">
        <f t="shared" si="0"/>
        <v>10984.533112156234</v>
      </c>
      <c r="O35" s="33"/>
      <c r="P35" s="33"/>
    </row>
    <row r="36" spans="1:16" ht="28.8" x14ac:dyDescent="0.3">
      <c r="A36" s="9" t="s">
        <v>68</v>
      </c>
      <c r="B36" s="10" t="s">
        <v>69</v>
      </c>
      <c r="C36" s="35">
        <v>72349.810125868651</v>
      </c>
      <c r="D36" s="36">
        <v>0</v>
      </c>
      <c r="E36" s="37">
        <v>72349.810125868651</v>
      </c>
      <c r="F36" s="36">
        <v>0</v>
      </c>
      <c r="G36" s="35">
        <v>0</v>
      </c>
      <c r="H36" s="36">
        <v>0</v>
      </c>
      <c r="I36" s="37">
        <v>0</v>
      </c>
      <c r="J36" s="36">
        <v>0</v>
      </c>
      <c r="K36" s="35">
        <v>0</v>
      </c>
      <c r="L36" s="35">
        <v>34993.7976521167</v>
      </c>
      <c r="M36" s="35">
        <v>0</v>
      </c>
      <c r="N36" s="38">
        <f t="shared" si="0"/>
        <v>107343.60777798535</v>
      </c>
      <c r="O36" s="33"/>
      <c r="P36" s="33"/>
    </row>
    <row r="37" spans="1:16" x14ac:dyDescent="0.3">
      <c r="A37" s="9" t="s">
        <v>70</v>
      </c>
      <c r="B37" s="10" t="s">
        <v>71</v>
      </c>
      <c r="C37" s="35">
        <v>23375.121157702953</v>
      </c>
      <c r="D37" s="36">
        <v>0</v>
      </c>
      <c r="E37" s="37">
        <v>23375.121157702953</v>
      </c>
      <c r="F37" s="36">
        <v>0</v>
      </c>
      <c r="G37" s="35">
        <v>0</v>
      </c>
      <c r="H37" s="36">
        <v>0</v>
      </c>
      <c r="I37" s="37">
        <v>0</v>
      </c>
      <c r="J37" s="36">
        <v>0</v>
      </c>
      <c r="K37" s="35">
        <v>0</v>
      </c>
      <c r="L37" s="35">
        <v>9235.3045323962251</v>
      </c>
      <c r="M37" s="35">
        <v>0</v>
      </c>
      <c r="N37" s="38">
        <f t="shared" si="0"/>
        <v>32610.425690099179</v>
      </c>
      <c r="O37" s="33"/>
      <c r="P37" s="33"/>
    </row>
    <row r="38" spans="1:16" x14ac:dyDescent="0.3">
      <c r="A38" s="9" t="s">
        <v>72</v>
      </c>
      <c r="B38" s="10" t="s">
        <v>73</v>
      </c>
      <c r="C38" s="35">
        <v>2938.5259457961656</v>
      </c>
      <c r="D38" s="36">
        <v>0</v>
      </c>
      <c r="E38" s="37">
        <v>2938.5259457961656</v>
      </c>
      <c r="F38" s="36">
        <v>0</v>
      </c>
      <c r="G38" s="35">
        <v>0</v>
      </c>
      <c r="H38" s="36">
        <v>0</v>
      </c>
      <c r="I38" s="37">
        <v>0</v>
      </c>
      <c r="J38" s="36">
        <v>0</v>
      </c>
      <c r="K38" s="35">
        <v>0</v>
      </c>
      <c r="L38" s="35">
        <v>8680.541317636209</v>
      </c>
      <c r="M38" s="35">
        <v>0</v>
      </c>
      <c r="N38" s="38">
        <f t="shared" si="0"/>
        <v>11619.067263432375</v>
      </c>
      <c r="O38" s="33"/>
      <c r="P38" s="33"/>
    </row>
    <row r="39" spans="1:16" x14ac:dyDescent="0.3">
      <c r="A39" s="9" t="s">
        <v>74</v>
      </c>
      <c r="B39" s="10" t="s">
        <v>75</v>
      </c>
      <c r="C39" s="35">
        <v>2603.1981374993829</v>
      </c>
      <c r="D39" s="36">
        <v>0</v>
      </c>
      <c r="E39" s="37">
        <v>2603.1981374993829</v>
      </c>
      <c r="F39" s="36">
        <v>0</v>
      </c>
      <c r="G39" s="35">
        <v>0</v>
      </c>
      <c r="H39" s="36">
        <v>0</v>
      </c>
      <c r="I39" s="37">
        <v>0</v>
      </c>
      <c r="J39" s="36">
        <v>0</v>
      </c>
      <c r="K39" s="35">
        <v>0</v>
      </c>
      <c r="L39" s="35">
        <v>1949.5198934427222</v>
      </c>
      <c r="M39" s="35">
        <v>0</v>
      </c>
      <c r="N39" s="38">
        <f t="shared" si="0"/>
        <v>4552.7180309421055</v>
      </c>
      <c r="O39" s="33"/>
      <c r="P39" s="33"/>
    </row>
    <row r="40" spans="1:16" x14ac:dyDescent="0.3">
      <c r="A40" s="9" t="s">
        <v>76</v>
      </c>
      <c r="B40" s="10" t="s">
        <v>77</v>
      </c>
      <c r="C40" s="35">
        <v>79969.144466178244</v>
      </c>
      <c r="D40" s="36">
        <v>0</v>
      </c>
      <c r="E40" s="37">
        <v>79969.144466178244</v>
      </c>
      <c r="F40" s="36">
        <v>0</v>
      </c>
      <c r="G40" s="35">
        <v>0</v>
      </c>
      <c r="H40" s="36">
        <v>0</v>
      </c>
      <c r="I40" s="37">
        <v>0</v>
      </c>
      <c r="J40" s="36">
        <v>0</v>
      </c>
      <c r="K40" s="35">
        <v>0</v>
      </c>
      <c r="L40" s="35">
        <v>33496.305602572887</v>
      </c>
      <c r="M40" s="35">
        <v>0</v>
      </c>
      <c r="N40" s="38">
        <f t="shared" si="0"/>
        <v>113465.45006875113</v>
      </c>
      <c r="O40" s="33"/>
      <c r="P40" s="33"/>
    </row>
    <row r="41" spans="1:16" x14ac:dyDescent="0.3">
      <c r="A41" s="9" t="s">
        <v>78</v>
      </c>
      <c r="B41" s="10" t="s">
        <v>79</v>
      </c>
      <c r="C41" s="35">
        <v>100.15131890966998</v>
      </c>
      <c r="D41" s="36">
        <v>0</v>
      </c>
      <c r="E41" s="37">
        <v>100.15131890966998</v>
      </c>
      <c r="F41" s="36">
        <v>0</v>
      </c>
      <c r="G41" s="35">
        <v>0</v>
      </c>
      <c r="H41" s="36">
        <v>0</v>
      </c>
      <c r="I41" s="37">
        <v>0</v>
      </c>
      <c r="J41" s="36">
        <v>0</v>
      </c>
      <c r="K41" s="35">
        <v>0</v>
      </c>
      <c r="L41" s="35">
        <v>286.96323429570344</v>
      </c>
      <c r="M41" s="35">
        <v>0</v>
      </c>
      <c r="N41" s="38">
        <f t="shared" si="0"/>
        <v>387.11455320537345</v>
      </c>
      <c r="O41" s="33"/>
      <c r="P41" s="33"/>
    </row>
    <row r="42" spans="1:16" x14ac:dyDescent="0.3">
      <c r="A42" s="9" t="s">
        <v>80</v>
      </c>
      <c r="B42" s="10" t="s">
        <v>81</v>
      </c>
      <c r="C42" s="35">
        <v>2950.7001976862543</v>
      </c>
      <c r="D42" s="36">
        <v>0</v>
      </c>
      <c r="E42" s="37">
        <v>835.93693660092595</v>
      </c>
      <c r="F42" s="36">
        <v>2114.7632610853284</v>
      </c>
      <c r="G42" s="35">
        <v>0</v>
      </c>
      <c r="H42" s="36">
        <v>0</v>
      </c>
      <c r="I42" s="37">
        <v>0</v>
      </c>
      <c r="J42" s="36">
        <v>0</v>
      </c>
      <c r="K42" s="35">
        <v>0</v>
      </c>
      <c r="L42" s="35">
        <v>2643.7177763504228</v>
      </c>
      <c r="M42" s="35">
        <v>0</v>
      </c>
      <c r="N42" s="38">
        <f t="shared" ref="N42" si="1">+C42+G42+K42+L42+M42</f>
        <v>5594.4179740366772</v>
      </c>
      <c r="O42" s="33"/>
      <c r="P42" s="33"/>
    </row>
    <row r="43" spans="1:16" ht="43.2" x14ac:dyDescent="0.3">
      <c r="A43" s="9" t="s">
        <v>347</v>
      </c>
      <c r="B43" s="10" t="s">
        <v>348</v>
      </c>
      <c r="C43" s="35">
        <v>316954.60083071247</v>
      </c>
      <c r="D43" s="36">
        <v>0</v>
      </c>
      <c r="E43" s="37">
        <v>150209.78590390921</v>
      </c>
      <c r="F43" s="36">
        <v>166744.81492680323</v>
      </c>
      <c r="G43" s="35">
        <v>0</v>
      </c>
      <c r="H43" s="36">
        <v>0</v>
      </c>
      <c r="I43" s="37">
        <v>0</v>
      </c>
      <c r="J43" s="36">
        <v>0</v>
      </c>
      <c r="K43" s="35">
        <v>0</v>
      </c>
      <c r="L43" s="35">
        <v>13673.724889400073</v>
      </c>
      <c r="M43" s="35">
        <v>0</v>
      </c>
      <c r="N43" s="38">
        <f t="shared" ref="N43" si="2">+C43+G43+K43+L43+M43</f>
        <v>330628.32572011254</v>
      </c>
      <c r="O43" s="33"/>
      <c r="P43" s="33"/>
    </row>
    <row r="44" spans="1:16" ht="28.8" x14ac:dyDescent="0.3">
      <c r="A44" s="9" t="s">
        <v>82</v>
      </c>
      <c r="B44" s="10" t="s">
        <v>83</v>
      </c>
      <c r="C44" s="35">
        <v>47576.36889386455</v>
      </c>
      <c r="D44" s="36">
        <v>0</v>
      </c>
      <c r="E44" s="37">
        <v>42677.195817615982</v>
      </c>
      <c r="F44" s="36">
        <v>4899.173076248564</v>
      </c>
      <c r="G44" s="35">
        <v>0</v>
      </c>
      <c r="H44" s="36">
        <v>0</v>
      </c>
      <c r="I44" s="37">
        <v>0</v>
      </c>
      <c r="J44" s="36">
        <v>0</v>
      </c>
      <c r="K44" s="35">
        <v>0</v>
      </c>
      <c r="L44" s="35">
        <v>0</v>
      </c>
      <c r="M44" s="35">
        <v>0</v>
      </c>
      <c r="N44" s="38">
        <f t="shared" si="0"/>
        <v>47576.36889386455</v>
      </c>
      <c r="O44" s="33"/>
      <c r="P44" s="33"/>
    </row>
    <row r="45" spans="1:16" x14ac:dyDescent="0.3">
      <c r="A45" s="9" t="s">
        <v>84</v>
      </c>
      <c r="B45" s="10" t="s">
        <v>85</v>
      </c>
      <c r="C45" s="35">
        <v>129152.1776577002</v>
      </c>
      <c r="D45" s="36">
        <v>0</v>
      </c>
      <c r="E45" s="37">
        <v>71739.586496450123</v>
      </c>
      <c r="F45" s="36">
        <v>57412.591161250079</v>
      </c>
      <c r="G45" s="35">
        <v>0</v>
      </c>
      <c r="H45" s="36">
        <v>0</v>
      </c>
      <c r="I45" s="37">
        <v>0</v>
      </c>
      <c r="J45" s="36">
        <v>0</v>
      </c>
      <c r="K45" s="35">
        <v>0</v>
      </c>
      <c r="L45" s="35">
        <v>18380.295140786809</v>
      </c>
      <c r="M45" s="35">
        <v>0</v>
      </c>
      <c r="N45" s="38">
        <f t="shared" si="0"/>
        <v>147532.472798487</v>
      </c>
      <c r="O45" s="33"/>
      <c r="P45" s="33"/>
    </row>
    <row r="46" spans="1:16" x14ac:dyDescent="0.3">
      <c r="A46" s="9" t="s">
        <v>86</v>
      </c>
      <c r="B46" s="10" t="s">
        <v>87</v>
      </c>
      <c r="C46" s="35">
        <v>96706.452298468226</v>
      </c>
      <c r="D46" s="36">
        <v>0</v>
      </c>
      <c r="E46" s="37">
        <v>18385.904851819228</v>
      </c>
      <c r="F46" s="36">
        <v>78320.547446648998</v>
      </c>
      <c r="G46" s="35">
        <v>0</v>
      </c>
      <c r="H46" s="36">
        <v>0</v>
      </c>
      <c r="I46" s="37">
        <v>0</v>
      </c>
      <c r="J46" s="36">
        <v>0</v>
      </c>
      <c r="K46" s="35">
        <v>0</v>
      </c>
      <c r="L46" s="35">
        <v>596.92558967021489</v>
      </c>
      <c r="M46" s="35">
        <v>0</v>
      </c>
      <c r="N46" s="38">
        <f t="shared" si="0"/>
        <v>97303.377888138435</v>
      </c>
      <c r="O46" s="33"/>
      <c r="P46" s="33"/>
    </row>
    <row r="47" spans="1:16" x14ac:dyDescent="0.3">
      <c r="A47" s="9" t="s">
        <v>88</v>
      </c>
      <c r="B47" s="10" t="s">
        <v>89</v>
      </c>
      <c r="C47" s="35">
        <v>223718.11694472286</v>
      </c>
      <c r="D47" s="36">
        <v>0</v>
      </c>
      <c r="E47" s="37">
        <v>192635.99651230877</v>
      </c>
      <c r="F47" s="36">
        <v>31082.120432414085</v>
      </c>
      <c r="G47" s="35">
        <v>0</v>
      </c>
      <c r="H47" s="36">
        <v>0</v>
      </c>
      <c r="I47" s="37">
        <v>0</v>
      </c>
      <c r="J47" s="36">
        <v>0</v>
      </c>
      <c r="K47" s="35">
        <v>0</v>
      </c>
      <c r="L47" s="35">
        <v>12390.837203844319</v>
      </c>
      <c r="M47" s="35">
        <v>0</v>
      </c>
      <c r="N47" s="38">
        <f t="shared" si="0"/>
        <v>236108.95414856717</v>
      </c>
      <c r="O47" s="33"/>
      <c r="P47" s="33"/>
    </row>
    <row r="48" spans="1:16" x14ac:dyDescent="0.3">
      <c r="A48" s="9" t="s">
        <v>90</v>
      </c>
      <c r="B48" s="34" t="s">
        <v>91</v>
      </c>
      <c r="C48" s="35">
        <v>33831.526076059999</v>
      </c>
      <c r="D48" s="36">
        <v>0</v>
      </c>
      <c r="E48" s="37">
        <v>28130.459054199498</v>
      </c>
      <c r="F48" s="36">
        <v>5701.0670218605028</v>
      </c>
      <c r="G48" s="35">
        <v>0</v>
      </c>
      <c r="H48" s="36">
        <v>0</v>
      </c>
      <c r="I48" s="37">
        <v>0</v>
      </c>
      <c r="J48" s="36">
        <v>0</v>
      </c>
      <c r="K48" s="35">
        <v>0</v>
      </c>
      <c r="L48" s="35">
        <v>0</v>
      </c>
      <c r="M48" s="35">
        <v>0</v>
      </c>
      <c r="N48" s="38">
        <f t="shared" si="0"/>
        <v>33831.526076059999</v>
      </c>
      <c r="O48" s="33"/>
      <c r="P48" s="33"/>
    </row>
    <row r="49" spans="1:16" ht="43.2" x14ac:dyDescent="0.3">
      <c r="A49" s="9" t="s">
        <v>357</v>
      </c>
      <c r="B49" s="10" t="s">
        <v>358</v>
      </c>
      <c r="C49" s="35">
        <v>110753.89514377961</v>
      </c>
      <c r="D49" s="36">
        <v>0</v>
      </c>
      <c r="E49" s="37">
        <v>59555.228072889739</v>
      </c>
      <c r="F49" s="36">
        <v>51198.667070889875</v>
      </c>
      <c r="G49" s="35">
        <v>0</v>
      </c>
      <c r="H49" s="36">
        <v>0</v>
      </c>
      <c r="I49" s="37">
        <v>0</v>
      </c>
      <c r="J49" s="36">
        <v>0</v>
      </c>
      <c r="K49" s="35">
        <v>0</v>
      </c>
      <c r="L49" s="35">
        <v>14.383655132723575</v>
      </c>
      <c r="M49" s="35">
        <v>0</v>
      </c>
      <c r="N49" s="38">
        <f t="shared" ref="N49" si="3">+C49+G49+K49+L49+M49</f>
        <v>110768.27879891233</v>
      </c>
      <c r="O49" s="33"/>
      <c r="P49" s="33"/>
    </row>
    <row r="50" spans="1:16" x14ac:dyDescent="0.3">
      <c r="A50" s="9" t="s">
        <v>92</v>
      </c>
      <c r="B50" s="10" t="s">
        <v>93</v>
      </c>
      <c r="C50" s="35">
        <v>157185.33635647479</v>
      </c>
      <c r="D50" s="36">
        <v>0</v>
      </c>
      <c r="E50" s="37">
        <v>90648.398098566686</v>
      </c>
      <c r="F50" s="36">
        <v>66536.938257908114</v>
      </c>
      <c r="G50" s="35">
        <v>0</v>
      </c>
      <c r="H50" s="36">
        <v>0</v>
      </c>
      <c r="I50" s="37">
        <v>0</v>
      </c>
      <c r="J50" s="36">
        <v>0</v>
      </c>
      <c r="K50" s="35">
        <v>0</v>
      </c>
      <c r="L50" s="35">
        <v>24696.340154655867</v>
      </c>
      <c r="M50" s="35">
        <v>0</v>
      </c>
      <c r="N50" s="38">
        <f t="shared" si="0"/>
        <v>181881.67651113064</v>
      </c>
      <c r="O50" s="33"/>
      <c r="P50" s="33"/>
    </row>
    <row r="51" spans="1:16" x14ac:dyDescent="0.3">
      <c r="A51" s="9" t="s">
        <v>94</v>
      </c>
      <c r="B51" s="10" t="s">
        <v>95</v>
      </c>
      <c r="C51" s="35">
        <v>77998.118117939928</v>
      </c>
      <c r="D51" s="36">
        <v>0</v>
      </c>
      <c r="E51" s="37">
        <v>42089.379253131745</v>
      </c>
      <c r="F51" s="36">
        <v>35908.738864808183</v>
      </c>
      <c r="G51" s="35">
        <v>0</v>
      </c>
      <c r="H51" s="36">
        <v>0</v>
      </c>
      <c r="I51" s="37">
        <v>0</v>
      </c>
      <c r="J51" s="36">
        <v>0</v>
      </c>
      <c r="K51" s="35">
        <v>0</v>
      </c>
      <c r="L51" s="35">
        <v>447.42815267374323</v>
      </c>
      <c r="M51" s="35">
        <v>0</v>
      </c>
      <c r="N51" s="38">
        <f t="shared" ref="N51:N52" si="4">+C51+G51+K51+L51+M51</f>
        <v>78445.546270613675</v>
      </c>
      <c r="O51" s="33"/>
      <c r="P51" s="33"/>
    </row>
    <row r="52" spans="1:16" x14ac:dyDescent="0.3">
      <c r="A52" s="9" t="s">
        <v>96</v>
      </c>
      <c r="B52" s="10" t="s">
        <v>97</v>
      </c>
      <c r="C52" s="35">
        <v>10062.608175666479</v>
      </c>
      <c r="D52" s="36">
        <v>0</v>
      </c>
      <c r="E52" s="37">
        <v>4487.7909647705847</v>
      </c>
      <c r="F52" s="36">
        <v>5574.8172108958952</v>
      </c>
      <c r="G52" s="35">
        <v>0</v>
      </c>
      <c r="H52" s="36">
        <v>0</v>
      </c>
      <c r="I52" s="37">
        <v>0</v>
      </c>
      <c r="J52" s="36">
        <v>0</v>
      </c>
      <c r="K52" s="35">
        <v>0</v>
      </c>
      <c r="L52" s="35">
        <v>1582.7215410835311</v>
      </c>
      <c r="M52" s="35">
        <v>0</v>
      </c>
      <c r="N52" s="38">
        <f t="shared" si="4"/>
        <v>11645.32971675001</v>
      </c>
      <c r="O52" s="33"/>
      <c r="P52" s="33"/>
    </row>
    <row r="53" spans="1:16" x14ac:dyDescent="0.3">
      <c r="A53" s="9" t="s">
        <v>98</v>
      </c>
      <c r="B53" s="10" t="s">
        <v>99</v>
      </c>
      <c r="C53" s="35">
        <v>67359.204504184658</v>
      </c>
      <c r="D53" s="36">
        <v>0</v>
      </c>
      <c r="E53" s="37">
        <v>43851.948661648275</v>
      </c>
      <c r="F53" s="36">
        <v>23507.255842536375</v>
      </c>
      <c r="G53" s="35">
        <v>0</v>
      </c>
      <c r="H53" s="36">
        <v>0</v>
      </c>
      <c r="I53" s="37">
        <v>0</v>
      </c>
      <c r="J53" s="36">
        <v>0</v>
      </c>
      <c r="K53" s="35">
        <v>0</v>
      </c>
      <c r="L53" s="35">
        <v>0</v>
      </c>
      <c r="M53" s="35">
        <v>0</v>
      </c>
      <c r="N53" s="38">
        <f t="shared" si="0"/>
        <v>67359.204504184658</v>
      </c>
      <c r="O53" s="33"/>
      <c r="P53" s="33"/>
    </row>
    <row r="54" spans="1:16" x14ac:dyDescent="0.3">
      <c r="A54" s="9" t="s">
        <v>100</v>
      </c>
      <c r="B54" s="10" t="s">
        <v>101</v>
      </c>
      <c r="C54" s="35">
        <v>24701.255470122855</v>
      </c>
      <c r="D54" s="36">
        <v>0</v>
      </c>
      <c r="E54" s="37">
        <v>7712.2957059358278</v>
      </c>
      <c r="F54" s="36">
        <v>16988.959764187028</v>
      </c>
      <c r="G54" s="35">
        <v>0</v>
      </c>
      <c r="H54" s="36">
        <v>0</v>
      </c>
      <c r="I54" s="37">
        <v>0</v>
      </c>
      <c r="J54" s="36">
        <v>0</v>
      </c>
      <c r="K54" s="35">
        <v>0</v>
      </c>
      <c r="L54" s="35">
        <v>0</v>
      </c>
      <c r="M54" s="35">
        <v>0</v>
      </c>
      <c r="N54" s="38">
        <f t="shared" si="0"/>
        <v>24701.255470122855</v>
      </c>
      <c r="O54" s="33"/>
      <c r="P54" s="33"/>
    </row>
    <row r="55" spans="1:16" ht="28.8" x14ac:dyDescent="0.3">
      <c r="A55" s="9" t="s">
        <v>102</v>
      </c>
      <c r="B55" s="34" t="s">
        <v>103</v>
      </c>
      <c r="C55" s="35">
        <v>219804.51051728957</v>
      </c>
      <c r="D55" s="36">
        <v>0</v>
      </c>
      <c r="E55" s="37">
        <v>26712.744851564144</v>
      </c>
      <c r="F55" s="36">
        <v>193091.76566572543</v>
      </c>
      <c r="G55" s="35">
        <v>0</v>
      </c>
      <c r="H55" s="36">
        <v>0</v>
      </c>
      <c r="I55" s="37">
        <v>0</v>
      </c>
      <c r="J55" s="36">
        <v>0</v>
      </c>
      <c r="K55" s="35">
        <v>0</v>
      </c>
      <c r="L55" s="35">
        <v>9809.3966980826699</v>
      </c>
      <c r="M55" s="35">
        <v>0</v>
      </c>
      <c r="N55" s="38">
        <f t="shared" ref="N55" si="5">+C55+G55+K55+L55+M55</f>
        <v>229613.90721537225</v>
      </c>
      <c r="O55" s="33"/>
      <c r="P55" s="33"/>
    </row>
    <row r="56" spans="1:16" x14ac:dyDescent="0.3">
      <c r="A56" s="9" t="s">
        <v>104</v>
      </c>
      <c r="B56" s="10" t="s">
        <v>105</v>
      </c>
      <c r="C56" s="35">
        <v>64358.423322885938</v>
      </c>
      <c r="D56" s="36">
        <v>0</v>
      </c>
      <c r="E56" s="37">
        <v>64358.423322885938</v>
      </c>
      <c r="F56" s="36">
        <v>0</v>
      </c>
      <c r="G56" s="35">
        <v>0</v>
      </c>
      <c r="H56" s="36">
        <v>0</v>
      </c>
      <c r="I56" s="37">
        <v>0</v>
      </c>
      <c r="J56" s="36">
        <v>0</v>
      </c>
      <c r="K56" s="35">
        <v>0</v>
      </c>
      <c r="L56" s="35">
        <v>354.61096732171944</v>
      </c>
      <c r="M56" s="35">
        <v>0</v>
      </c>
      <c r="N56" s="38">
        <f t="shared" ref="N56" si="6">+C56+G56+K56+L56+M56</f>
        <v>64713.034290207659</v>
      </c>
      <c r="O56" s="33"/>
      <c r="P56" s="33"/>
    </row>
    <row r="57" spans="1:16" ht="57.6" x14ac:dyDescent="0.3">
      <c r="A57" s="9" t="s">
        <v>359</v>
      </c>
      <c r="B57" s="10" t="s">
        <v>360</v>
      </c>
      <c r="C57" s="35">
        <v>131246.93324804207</v>
      </c>
      <c r="D57" s="36">
        <v>12229.561648106448</v>
      </c>
      <c r="E57" s="37">
        <v>35269.319204754494</v>
      </c>
      <c r="F57" s="36">
        <v>83748.052395181148</v>
      </c>
      <c r="G57" s="35">
        <v>0</v>
      </c>
      <c r="H57" s="36">
        <v>0</v>
      </c>
      <c r="I57" s="37">
        <v>0</v>
      </c>
      <c r="J57" s="36">
        <v>0</v>
      </c>
      <c r="K57" s="35">
        <v>0</v>
      </c>
      <c r="L57" s="35">
        <v>13.626618446374703</v>
      </c>
      <c r="M57" s="35">
        <v>0</v>
      </c>
      <c r="N57" s="38">
        <f t="shared" ref="N57" si="7">+C57+G57+K57+L57+M57</f>
        <v>131260.55986648845</v>
      </c>
      <c r="O57" s="33"/>
      <c r="P57" s="33"/>
    </row>
    <row r="58" spans="1:16" x14ac:dyDescent="0.3">
      <c r="A58" s="9" t="s">
        <v>106</v>
      </c>
      <c r="B58" s="10" t="s">
        <v>107</v>
      </c>
      <c r="C58" s="35">
        <v>21945.330035049152</v>
      </c>
      <c r="D58" s="36">
        <v>0</v>
      </c>
      <c r="E58" s="37">
        <v>12994.426345889613</v>
      </c>
      <c r="F58" s="36">
        <v>8950.9036891595388</v>
      </c>
      <c r="G58" s="35">
        <v>0</v>
      </c>
      <c r="H58" s="36">
        <v>0</v>
      </c>
      <c r="I58" s="37">
        <v>0</v>
      </c>
      <c r="J58" s="36">
        <v>0</v>
      </c>
      <c r="K58" s="35">
        <v>0</v>
      </c>
      <c r="L58" s="35">
        <v>11619.421464166351</v>
      </c>
      <c r="M58" s="35">
        <v>0</v>
      </c>
      <c r="N58" s="38">
        <f t="shared" si="0"/>
        <v>33564.751499215505</v>
      </c>
      <c r="O58" s="33"/>
      <c r="P58" s="33"/>
    </row>
    <row r="59" spans="1:16" x14ac:dyDescent="0.3">
      <c r="A59" s="9" t="s">
        <v>108</v>
      </c>
      <c r="B59" s="10" t="s">
        <v>109</v>
      </c>
      <c r="C59" s="35">
        <v>20919.426334759737</v>
      </c>
      <c r="D59" s="36">
        <v>0</v>
      </c>
      <c r="E59" s="37">
        <v>20596.877356621859</v>
      </c>
      <c r="F59" s="36">
        <v>322.54897813787682</v>
      </c>
      <c r="G59" s="35">
        <v>0</v>
      </c>
      <c r="H59" s="36">
        <v>0</v>
      </c>
      <c r="I59" s="37">
        <v>0</v>
      </c>
      <c r="J59" s="36">
        <v>0</v>
      </c>
      <c r="K59" s="35">
        <v>0</v>
      </c>
      <c r="L59" s="35">
        <v>37330.010273900261</v>
      </c>
      <c r="M59" s="35">
        <v>0</v>
      </c>
      <c r="N59" s="38">
        <f t="shared" si="0"/>
        <v>58249.436608659998</v>
      </c>
      <c r="O59" s="33"/>
      <c r="P59" s="33"/>
    </row>
    <row r="60" spans="1:16" x14ac:dyDescent="0.3">
      <c r="A60" s="9" t="s">
        <v>110</v>
      </c>
      <c r="B60" s="10" t="s">
        <v>111</v>
      </c>
      <c r="C60" s="35">
        <v>1869.7274523304206</v>
      </c>
      <c r="D60" s="36">
        <v>0</v>
      </c>
      <c r="E60" s="37">
        <v>804.0605519010353</v>
      </c>
      <c r="F60" s="36">
        <v>1065.6669004293854</v>
      </c>
      <c r="G60" s="35">
        <v>0</v>
      </c>
      <c r="H60" s="36">
        <v>0</v>
      </c>
      <c r="I60" s="37">
        <v>0</v>
      </c>
      <c r="J60" s="36">
        <v>0</v>
      </c>
      <c r="K60" s="35">
        <v>0</v>
      </c>
      <c r="L60" s="35">
        <v>1393.2834614324665</v>
      </c>
      <c r="M60" s="35">
        <v>0</v>
      </c>
      <c r="N60" s="38">
        <f t="shared" si="0"/>
        <v>3263.010913762887</v>
      </c>
      <c r="O60" s="33"/>
      <c r="P60" s="33"/>
    </row>
    <row r="61" spans="1:16" x14ac:dyDescent="0.3">
      <c r="A61" s="9" t="s">
        <v>112</v>
      </c>
      <c r="B61" s="34" t="s">
        <v>113</v>
      </c>
      <c r="C61" s="35">
        <v>794.84228485592826</v>
      </c>
      <c r="D61" s="36">
        <v>0</v>
      </c>
      <c r="E61" s="37">
        <v>794.84228485592826</v>
      </c>
      <c r="F61" s="36">
        <v>0</v>
      </c>
      <c r="G61" s="35">
        <v>0</v>
      </c>
      <c r="H61" s="36">
        <v>0</v>
      </c>
      <c r="I61" s="37">
        <v>0</v>
      </c>
      <c r="J61" s="36">
        <v>0</v>
      </c>
      <c r="K61" s="35">
        <v>0</v>
      </c>
      <c r="L61" s="35">
        <v>2563.0308389947159</v>
      </c>
      <c r="M61" s="35">
        <v>0</v>
      </c>
      <c r="N61" s="38">
        <f t="shared" si="0"/>
        <v>3357.8731238506443</v>
      </c>
      <c r="O61" s="33"/>
      <c r="P61" s="33"/>
    </row>
    <row r="62" spans="1:16" ht="43.2" x14ac:dyDescent="0.3">
      <c r="A62" s="9" t="s">
        <v>114</v>
      </c>
      <c r="B62" s="34" t="s">
        <v>115</v>
      </c>
      <c r="C62" s="35">
        <v>43738.707853071093</v>
      </c>
      <c r="D62" s="36">
        <v>0</v>
      </c>
      <c r="E62" s="37">
        <v>36958.955037953543</v>
      </c>
      <c r="F62" s="36">
        <v>6779.7528151175484</v>
      </c>
      <c r="G62" s="35">
        <v>0</v>
      </c>
      <c r="H62" s="36">
        <v>0</v>
      </c>
      <c r="I62" s="37">
        <v>0</v>
      </c>
      <c r="J62" s="36">
        <v>0</v>
      </c>
      <c r="K62" s="35">
        <v>0</v>
      </c>
      <c r="L62" s="35">
        <v>12856.864740176468</v>
      </c>
      <c r="M62" s="35">
        <v>0</v>
      </c>
      <c r="N62" s="38">
        <f t="shared" si="0"/>
        <v>56595.572593247562</v>
      </c>
      <c r="O62" s="33"/>
      <c r="P62" s="33"/>
    </row>
    <row r="63" spans="1:16" x14ac:dyDescent="0.3">
      <c r="A63" s="9" t="s">
        <v>116</v>
      </c>
      <c r="B63" s="10" t="s">
        <v>117</v>
      </c>
      <c r="C63" s="35">
        <v>110556.63500961749</v>
      </c>
      <c r="D63" s="36">
        <v>0</v>
      </c>
      <c r="E63" s="37">
        <v>61098.498437857983</v>
      </c>
      <c r="F63" s="36">
        <v>49458.136571759504</v>
      </c>
      <c r="G63" s="35">
        <v>0</v>
      </c>
      <c r="H63" s="36">
        <v>0</v>
      </c>
      <c r="I63" s="37">
        <v>0</v>
      </c>
      <c r="J63" s="36">
        <v>0</v>
      </c>
      <c r="K63" s="35">
        <v>0</v>
      </c>
      <c r="L63" s="35">
        <v>2263.2742077360026</v>
      </c>
      <c r="M63" s="35">
        <v>0</v>
      </c>
      <c r="N63" s="38">
        <f t="shared" si="0"/>
        <v>112819.90921735349</v>
      </c>
      <c r="O63" s="33"/>
      <c r="P63" s="33"/>
    </row>
    <row r="64" spans="1:16" ht="28.8" x14ac:dyDescent="0.3">
      <c r="A64" s="9" t="s">
        <v>118</v>
      </c>
      <c r="B64" s="10" t="s">
        <v>119</v>
      </c>
      <c r="C64" s="35">
        <v>36169.027188946369</v>
      </c>
      <c r="D64" s="36">
        <v>939.36456147714171</v>
      </c>
      <c r="E64" s="37">
        <v>31512.178997470968</v>
      </c>
      <c r="F64" s="36">
        <v>3717.4836299982589</v>
      </c>
      <c r="G64" s="35">
        <v>0</v>
      </c>
      <c r="H64" s="36">
        <v>0</v>
      </c>
      <c r="I64" s="37">
        <v>0</v>
      </c>
      <c r="J64" s="36">
        <v>0</v>
      </c>
      <c r="K64" s="35">
        <v>0</v>
      </c>
      <c r="L64" s="35">
        <v>35380.777174344439</v>
      </c>
      <c r="M64" s="35">
        <v>0</v>
      </c>
      <c r="N64" s="38">
        <f t="shared" si="0"/>
        <v>71549.804363290808</v>
      </c>
      <c r="O64" s="33"/>
      <c r="P64" s="33"/>
    </row>
    <row r="65" spans="1:16" ht="28.8" x14ac:dyDescent="0.3">
      <c r="A65" s="9" t="s">
        <v>303</v>
      </c>
      <c r="B65" s="10" t="s">
        <v>280</v>
      </c>
      <c r="C65" s="35">
        <v>0</v>
      </c>
      <c r="D65" s="36">
        <v>0</v>
      </c>
      <c r="E65" s="37">
        <v>0</v>
      </c>
      <c r="F65" s="36">
        <v>0</v>
      </c>
      <c r="G65" s="35">
        <v>0</v>
      </c>
      <c r="H65" s="36">
        <v>0</v>
      </c>
      <c r="I65" s="37">
        <v>0</v>
      </c>
      <c r="J65" s="36">
        <v>0</v>
      </c>
      <c r="K65" s="35">
        <v>0</v>
      </c>
      <c r="L65" s="35">
        <v>0</v>
      </c>
      <c r="M65" s="35">
        <v>0</v>
      </c>
      <c r="N65" s="38">
        <f t="shared" ref="N65:N66" si="8">+C65+G65+K65+L65+M65</f>
        <v>0</v>
      </c>
      <c r="O65" s="33"/>
      <c r="P65" s="33"/>
    </row>
    <row r="66" spans="1:16" ht="43.2" x14ac:dyDescent="0.3">
      <c r="A66" s="9" t="s">
        <v>304</v>
      </c>
      <c r="B66" s="10" t="s">
        <v>281</v>
      </c>
      <c r="C66" s="35">
        <v>102353.63184994229</v>
      </c>
      <c r="D66" s="36">
        <v>0</v>
      </c>
      <c r="E66" s="37">
        <v>48396.788533020852</v>
      </c>
      <c r="F66" s="36">
        <v>53956.84331692144</v>
      </c>
      <c r="G66" s="35">
        <v>0</v>
      </c>
      <c r="H66" s="36">
        <v>0</v>
      </c>
      <c r="I66" s="37">
        <v>0</v>
      </c>
      <c r="J66" s="36">
        <v>0</v>
      </c>
      <c r="K66" s="35">
        <v>0</v>
      </c>
      <c r="L66" s="35">
        <v>0</v>
      </c>
      <c r="M66" s="35">
        <v>0</v>
      </c>
      <c r="N66" s="38">
        <f t="shared" si="8"/>
        <v>102353.63184994229</v>
      </c>
      <c r="O66" s="33"/>
      <c r="P66" s="33"/>
    </row>
    <row r="67" spans="1:16" ht="28.8" x14ac:dyDescent="0.3">
      <c r="A67" s="9" t="s">
        <v>353</v>
      </c>
      <c r="B67" s="10" t="s">
        <v>354</v>
      </c>
      <c r="C67" s="35">
        <v>183210.44596695772</v>
      </c>
      <c r="D67" s="36">
        <v>0</v>
      </c>
      <c r="E67" s="37">
        <v>71813.905603651801</v>
      </c>
      <c r="F67" s="36">
        <v>111396.54036330592</v>
      </c>
      <c r="G67" s="35">
        <v>0</v>
      </c>
      <c r="H67" s="36">
        <v>0</v>
      </c>
      <c r="I67" s="37">
        <v>0</v>
      </c>
      <c r="J67" s="36">
        <v>0</v>
      </c>
      <c r="K67" s="35">
        <v>0</v>
      </c>
      <c r="L67" s="35">
        <v>16.456693348879156</v>
      </c>
      <c r="M67" s="35">
        <v>0</v>
      </c>
      <c r="N67" s="38">
        <f t="shared" ref="N67" si="9">+C67+G67+K67+L67+M67</f>
        <v>183226.9026603066</v>
      </c>
      <c r="O67" s="33"/>
      <c r="P67" s="33"/>
    </row>
    <row r="68" spans="1:16" ht="28.8" x14ac:dyDescent="0.3">
      <c r="A68" s="9" t="s">
        <v>120</v>
      </c>
      <c r="B68" s="10" t="s">
        <v>122</v>
      </c>
      <c r="C68" s="35">
        <v>61453.441033447642</v>
      </c>
      <c r="D68" s="36">
        <v>0</v>
      </c>
      <c r="E68" s="37">
        <v>20248.029556981492</v>
      </c>
      <c r="F68" s="36">
        <v>41205.41147646615</v>
      </c>
      <c r="G68" s="35">
        <v>0</v>
      </c>
      <c r="H68" s="36">
        <v>0</v>
      </c>
      <c r="I68" s="37">
        <v>0</v>
      </c>
      <c r="J68" s="36">
        <v>0</v>
      </c>
      <c r="K68" s="35">
        <v>0</v>
      </c>
      <c r="L68" s="35">
        <v>0</v>
      </c>
      <c r="M68" s="35">
        <v>0</v>
      </c>
      <c r="N68" s="38">
        <f t="shared" si="0"/>
        <v>61453.441033447642</v>
      </c>
      <c r="O68" s="33"/>
      <c r="P68" s="33"/>
    </row>
    <row r="69" spans="1:16" ht="28.8" x14ac:dyDescent="0.3">
      <c r="A69" s="9" t="s">
        <v>121</v>
      </c>
      <c r="B69" s="10" t="s">
        <v>124</v>
      </c>
      <c r="C69" s="35">
        <v>69611.031433382333</v>
      </c>
      <c r="D69" s="36">
        <v>0</v>
      </c>
      <c r="E69" s="37">
        <v>58516.127116258402</v>
      </c>
      <c r="F69" s="36">
        <v>11094.904317123932</v>
      </c>
      <c r="G69" s="35">
        <v>0</v>
      </c>
      <c r="H69" s="36">
        <v>0</v>
      </c>
      <c r="I69" s="37">
        <v>0</v>
      </c>
      <c r="J69" s="36">
        <v>0</v>
      </c>
      <c r="K69" s="35">
        <v>0</v>
      </c>
      <c r="L69" s="35">
        <v>5444.3533092993484</v>
      </c>
      <c r="M69" s="35">
        <v>0</v>
      </c>
      <c r="N69" s="38">
        <f t="shared" si="0"/>
        <v>75055.384742681679</v>
      </c>
      <c r="O69" s="33"/>
      <c r="P69" s="33"/>
    </row>
    <row r="70" spans="1:16" ht="28.8" x14ac:dyDescent="0.3">
      <c r="A70" s="9" t="s">
        <v>123</v>
      </c>
      <c r="B70" s="10" t="s">
        <v>282</v>
      </c>
      <c r="C70" s="35">
        <v>5400.8202353405086</v>
      </c>
      <c r="D70" s="36">
        <v>0</v>
      </c>
      <c r="E70" s="37">
        <v>4256.4342443396981</v>
      </c>
      <c r="F70" s="36">
        <v>1144.3859910008109</v>
      </c>
      <c r="G70" s="35">
        <v>0</v>
      </c>
      <c r="H70" s="36">
        <v>0</v>
      </c>
      <c r="I70" s="37">
        <v>0</v>
      </c>
      <c r="J70" s="36">
        <v>0</v>
      </c>
      <c r="K70" s="35">
        <v>0</v>
      </c>
      <c r="L70" s="35">
        <v>0</v>
      </c>
      <c r="M70" s="35">
        <v>0</v>
      </c>
      <c r="N70" s="38">
        <f t="shared" si="0"/>
        <v>5400.8202353405086</v>
      </c>
      <c r="O70" s="33"/>
      <c r="P70" s="33"/>
    </row>
    <row r="71" spans="1:16" ht="28.8" x14ac:dyDescent="0.3">
      <c r="A71" s="9" t="s">
        <v>305</v>
      </c>
      <c r="B71" s="10" t="s">
        <v>126</v>
      </c>
      <c r="C71" s="35">
        <v>96405.900132868803</v>
      </c>
      <c r="D71" s="36">
        <v>0</v>
      </c>
      <c r="E71" s="37">
        <v>82595.237619246778</v>
      </c>
      <c r="F71" s="36">
        <v>13810.662513622021</v>
      </c>
      <c r="G71" s="35">
        <v>0</v>
      </c>
      <c r="H71" s="36">
        <v>0</v>
      </c>
      <c r="I71" s="37">
        <v>0</v>
      </c>
      <c r="J71" s="36">
        <v>0</v>
      </c>
      <c r="K71" s="35">
        <v>0</v>
      </c>
      <c r="L71" s="35">
        <v>0</v>
      </c>
      <c r="M71" s="35">
        <v>0</v>
      </c>
      <c r="N71" s="38">
        <f t="shared" ref="N71:N72" si="10">+C71+G71+K71+L71+M71</f>
        <v>96405.900132868803</v>
      </c>
      <c r="O71" s="33"/>
      <c r="P71" s="33"/>
    </row>
    <row r="72" spans="1:16" x14ac:dyDescent="0.3">
      <c r="A72" s="9" t="s">
        <v>125</v>
      </c>
      <c r="B72" s="10" t="s">
        <v>127</v>
      </c>
      <c r="C72" s="35">
        <v>47682.956059344295</v>
      </c>
      <c r="D72" s="36">
        <v>0</v>
      </c>
      <c r="E72" s="37">
        <v>16279.181781045932</v>
      </c>
      <c r="F72" s="36">
        <v>31403.774278298362</v>
      </c>
      <c r="G72" s="35">
        <v>0</v>
      </c>
      <c r="H72" s="36">
        <v>0</v>
      </c>
      <c r="I72" s="37">
        <v>0</v>
      </c>
      <c r="J72" s="36">
        <v>0</v>
      </c>
      <c r="K72" s="35">
        <v>0</v>
      </c>
      <c r="L72" s="35">
        <v>955.52533939909154</v>
      </c>
      <c r="M72" s="35">
        <v>0</v>
      </c>
      <c r="N72" s="38">
        <f t="shared" si="10"/>
        <v>48638.481398743388</v>
      </c>
      <c r="O72" s="33"/>
      <c r="P72" s="33"/>
    </row>
    <row r="73" spans="1:16" x14ac:dyDescent="0.3">
      <c r="A73" s="9" t="s">
        <v>306</v>
      </c>
      <c r="B73" s="10" t="s">
        <v>129</v>
      </c>
      <c r="C73" s="35">
        <v>13743.829006957651</v>
      </c>
      <c r="D73" s="36">
        <v>0</v>
      </c>
      <c r="E73" s="37">
        <v>2381.6059821507142</v>
      </c>
      <c r="F73" s="36">
        <v>11362.223024806935</v>
      </c>
      <c r="G73" s="35">
        <v>0</v>
      </c>
      <c r="H73" s="36">
        <v>0</v>
      </c>
      <c r="I73" s="37">
        <v>0</v>
      </c>
      <c r="J73" s="36">
        <v>0</v>
      </c>
      <c r="K73" s="35">
        <v>0</v>
      </c>
      <c r="L73" s="35">
        <v>0</v>
      </c>
      <c r="M73" s="35">
        <v>0</v>
      </c>
      <c r="N73" s="38">
        <f t="shared" si="0"/>
        <v>13743.829006957651</v>
      </c>
      <c r="O73" s="33"/>
      <c r="P73" s="33"/>
    </row>
    <row r="74" spans="1:16" ht="28.8" x14ac:dyDescent="0.3">
      <c r="A74" s="9" t="s">
        <v>128</v>
      </c>
      <c r="B74" s="10" t="s">
        <v>131</v>
      </c>
      <c r="C74" s="35">
        <v>19117.298888604593</v>
      </c>
      <c r="D74" s="36">
        <v>0</v>
      </c>
      <c r="E74" s="37">
        <v>19117.298888604593</v>
      </c>
      <c r="F74" s="36">
        <v>0</v>
      </c>
      <c r="G74" s="35">
        <v>0</v>
      </c>
      <c r="H74" s="36">
        <v>0</v>
      </c>
      <c r="I74" s="37">
        <v>0</v>
      </c>
      <c r="J74" s="36">
        <v>0</v>
      </c>
      <c r="K74" s="35">
        <v>0</v>
      </c>
      <c r="L74" s="35">
        <v>878.76718696436865</v>
      </c>
      <c r="M74" s="35">
        <v>0</v>
      </c>
      <c r="N74" s="38">
        <f t="shared" si="0"/>
        <v>19996.066075568961</v>
      </c>
      <c r="O74" s="33"/>
      <c r="P74" s="33"/>
    </row>
    <row r="75" spans="1:16" ht="28.8" x14ac:dyDescent="0.3">
      <c r="A75" s="9" t="s">
        <v>130</v>
      </c>
      <c r="B75" s="10" t="s">
        <v>133</v>
      </c>
      <c r="C75" s="35">
        <v>136673.56954454747</v>
      </c>
      <c r="D75" s="36">
        <v>0</v>
      </c>
      <c r="E75" s="37">
        <v>55326.638234170357</v>
      </c>
      <c r="F75" s="36">
        <v>81346.931310377127</v>
      </c>
      <c r="G75" s="35">
        <v>0</v>
      </c>
      <c r="H75" s="36">
        <v>0</v>
      </c>
      <c r="I75" s="37">
        <v>0</v>
      </c>
      <c r="J75" s="36">
        <v>0</v>
      </c>
      <c r="K75" s="35">
        <v>0</v>
      </c>
      <c r="L75" s="35">
        <v>117.17866113132499</v>
      </c>
      <c r="M75" s="35">
        <v>0</v>
      </c>
      <c r="N75" s="38">
        <f t="shared" ref="N75:N138" si="11">+C75+G75+K75+L75+M75</f>
        <v>136790.7482056788</v>
      </c>
      <c r="O75" s="33"/>
      <c r="P75" s="33"/>
    </row>
    <row r="76" spans="1:16" x14ac:dyDescent="0.3">
      <c r="A76" s="9" t="s">
        <v>132</v>
      </c>
      <c r="B76" s="10" t="s">
        <v>135</v>
      </c>
      <c r="C76" s="35">
        <v>41345.079144058829</v>
      </c>
      <c r="D76" s="36">
        <v>0</v>
      </c>
      <c r="E76" s="37">
        <v>15021.516167180533</v>
      </c>
      <c r="F76" s="36">
        <v>26323.562976878296</v>
      </c>
      <c r="G76" s="35">
        <v>0</v>
      </c>
      <c r="H76" s="36">
        <v>0</v>
      </c>
      <c r="I76" s="37">
        <v>0</v>
      </c>
      <c r="J76" s="36">
        <v>0</v>
      </c>
      <c r="K76" s="35">
        <v>0</v>
      </c>
      <c r="L76" s="35">
        <v>0</v>
      </c>
      <c r="M76" s="35">
        <v>0</v>
      </c>
      <c r="N76" s="38">
        <f t="shared" si="11"/>
        <v>41345.079144058829</v>
      </c>
      <c r="O76" s="33"/>
      <c r="P76" s="33"/>
    </row>
    <row r="77" spans="1:16" ht="28.8" x14ac:dyDescent="0.3">
      <c r="A77" s="9" t="s">
        <v>134</v>
      </c>
      <c r="B77" s="10" t="s">
        <v>137</v>
      </c>
      <c r="C77" s="35">
        <v>107638.71776028394</v>
      </c>
      <c r="D77" s="36">
        <v>0</v>
      </c>
      <c r="E77" s="37">
        <v>78157.901576477016</v>
      </c>
      <c r="F77" s="36">
        <v>29480.816183806921</v>
      </c>
      <c r="G77" s="35">
        <v>0</v>
      </c>
      <c r="H77" s="36">
        <v>0</v>
      </c>
      <c r="I77" s="37">
        <v>0</v>
      </c>
      <c r="J77" s="36">
        <v>0</v>
      </c>
      <c r="K77" s="35">
        <v>0</v>
      </c>
      <c r="L77" s="35">
        <v>12585.733819733208</v>
      </c>
      <c r="M77" s="35">
        <v>0</v>
      </c>
      <c r="N77" s="38">
        <f t="shared" si="11"/>
        <v>120224.45158001715</v>
      </c>
      <c r="O77" s="33"/>
      <c r="P77" s="33"/>
    </row>
    <row r="78" spans="1:16" ht="28.8" x14ac:dyDescent="0.3">
      <c r="A78" s="9" t="s">
        <v>136</v>
      </c>
      <c r="B78" s="10" t="s">
        <v>139</v>
      </c>
      <c r="C78" s="35">
        <v>11022.097084527653</v>
      </c>
      <c r="D78" s="36">
        <v>0</v>
      </c>
      <c r="E78" s="37">
        <v>2055.8846521776572</v>
      </c>
      <c r="F78" s="36">
        <v>8966.2124323499957</v>
      </c>
      <c r="G78" s="35">
        <v>0</v>
      </c>
      <c r="H78" s="36">
        <v>0</v>
      </c>
      <c r="I78" s="37">
        <v>0</v>
      </c>
      <c r="J78" s="36">
        <v>0</v>
      </c>
      <c r="K78" s="35">
        <v>0</v>
      </c>
      <c r="L78" s="35">
        <v>0</v>
      </c>
      <c r="M78" s="35">
        <v>0</v>
      </c>
      <c r="N78" s="38">
        <f t="shared" si="11"/>
        <v>11022.097084527653</v>
      </c>
      <c r="O78" s="33"/>
      <c r="P78" s="33"/>
    </row>
    <row r="79" spans="1:16" x14ac:dyDescent="0.3">
      <c r="A79" s="9" t="s">
        <v>138</v>
      </c>
      <c r="B79" s="10" t="s">
        <v>141</v>
      </c>
      <c r="C79" s="35">
        <v>29752.923720207902</v>
      </c>
      <c r="D79" s="36">
        <v>0</v>
      </c>
      <c r="E79" s="37">
        <v>3521.925366960862</v>
      </c>
      <c r="F79" s="36">
        <v>26230.99835324704</v>
      </c>
      <c r="G79" s="35">
        <v>0</v>
      </c>
      <c r="H79" s="36">
        <v>0</v>
      </c>
      <c r="I79" s="37">
        <v>0</v>
      </c>
      <c r="J79" s="36">
        <v>0</v>
      </c>
      <c r="K79" s="35">
        <v>0</v>
      </c>
      <c r="L79" s="35">
        <v>0</v>
      </c>
      <c r="M79" s="35">
        <v>0</v>
      </c>
      <c r="N79" s="38">
        <f t="shared" ref="N79:N80" si="12">+C79+G79+K79+L79+M79</f>
        <v>29752.923720207902</v>
      </c>
      <c r="O79" s="33"/>
      <c r="P79" s="33"/>
    </row>
    <row r="80" spans="1:16" x14ac:dyDescent="0.3">
      <c r="A80" s="9" t="s">
        <v>140</v>
      </c>
      <c r="B80" s="10" t="s">
        <v>142</v>
      </c>
      <c r="C80" s="35">
        <v>119994.13752128312</v>
      </c>
      <c r="D80" s="36">
        <v>0</v>
      </c>
      <c r="E80" s="37">
        <v>22520.745941945264</v>
      </c>
      <c r="F80" s="36">
        <v>97473.391579337855</v>
      </c>
      <c r="G80" s="35">
        <v>0</v>
      </c>
      <c r="H80" s="36">
        <v>0</v>
      </c>
      <c r="I80" s="37">
        <v>0</v>
      </c>
      <c r="J80" s="36">
        <v>0</v>
      </c>
      <c r="K80" s="35">
        <v>0</v>
      </c>
      <c r="L80" s="35">
        <v>0</v>
      </c>
      <c r="M80" s="35">
        <v>0</v>
      </c>
      <c r="N80" s="38">
        <f t="shared" si="12"/>
        <v>119994.13752128312</v>
      </c>
      <c r="O80" s="33"/>
      <c r="P80" s="33"/>
    </row>
    <row r="81" spans="1:16" ht="43.2" x14ac:dyDescent="0.3">
      <c r="A81" s="9" t="s">
        <v>355</v>
      </c>
      <c r="B81" s="10" t="s">
        <v>356</v>
      </c>
      <c r="C81" s="35">
        <v>13806.002489203827</v>
      </c>
      <c r="D81" s="36">
        <v>0</v>
      </c>
      <c r="E81" s="37">
        <v>4694.1737007243291</v>
      </c>
      <c r="F81" s="36">
        <v>9111.8287884794991</v>
      </c>
      <c r="G81" s="35">
        <v>0</v>
      </c>
      <c r="H81" s="36">
        <v>0</v>
      </c>
      <c r="I81" s="37">
        <v>0</v>
      </c>
      <c r="J81" s="36">
        <v>0</v>
      </c>
      <c r="K81" s="35">
        <v>0</v>
      </c>
      <c r="L81" s="35">
        <v>0</v>
      </c>
      <c r="M81" s="35">
        <v>0</v>
      </c>
      <c r="N81" s="38">
        <f t="shared" ref="N81" si="13">+C81+G81+K81+L81+M81</f>
        <v>13806.002489203827</v>
      </c>
      <c r="O81" s="33"/>
      <c r="P81" s="33"/>
    </row>
    <row r="82" spans="1:16" x14ac:dyDescent="0.3">
      <c r="A82" s="9" t="s">
        <v>307</v>
      </c>
      <c r="B82" s="10" t="s">
        <v>144</v>
      </c>
      <c r="C82" s="35">
        <v>42528.930857096348</v>
      </c>
      <c r="D82" s="36">
        <v>0</v>
      </c>
      <c r="E82" s="37">
        <v>38292.915307576615</v>
      </c>
      <c r="F82" s="36">
        <v>4236.0155495197359</v>
      </c>
      <c r="G82" s="35">
        <v>0</v>
      </c>
      <c r="H82" s="36">
        <v>0</v>
      </c>
      <c r="I82" s="37">
        <v>0</v>
      </c>
      <c r="J82" s="36">
        <v>0</v>
      </c>
      <c r="K82" s="35">
        <v>0</v>
      </c>
      <c r="L82" s="35">
        <v>31542.784200742342</v>
      </c>
      <c r="M82" s="35">
        <v>0</v>
      </c>
      <c r="N82" s="38">
        <f t="shared" si="11"/>
        <v>74071.715057838694</v>
      </c>
      <c r="O82" s="33"/>
      <c r="P82" s="33"/>
    </row>
    <row r="83" spans="1:16" x14ac:dyDescent="0.3">
      <c r="A83" s="9" t="s">
        <v>143</v>
      </c>
      <c r="B83" s="10" t="s">
        <v>146</v>
      </c>
      <c r="C83" s="35">
        <v>1152010.4528084926</v>
      </c>
      <c r="D83" s="36">
        <v>0</v>
      </c>
      <c r="E83" s="37">
        <v>13455.886337107497</v>
      </c>
      <c r="F83" s="36">
        <v>1138554.5664713851</v>
      </c>
      <c r="G83" s="35">
        <v>0</v>
      </c>
      <c r="H83" s="36">
        <v>0</v>
      </c>
      <c r="I83" s="37">
        <v>0</v>
      </c>
      <c r="J83" s="36">
        <v>0</v>
      </c>
      <c r="K83" s="35">
        <v>0</v>
      </c>
      <c r="L83" s="35">
        <v>0</v>
      </c>
      <c r="M83" s="35">
        <v>0</v>
      </c>
      <c r="N83" s="38">
        <f t="shared" si="11"/>
        <v>1152010.4528084926</v>
      </c>
      <c r="O83" s="33"/>
      <c r="P83" s="33"/>
    </row>
    <row r="84" spans="1:16" x14ac:dyDescent="0.3">
      <c r="A84" s="9" t="s">
        <v>145</v>
      </c>
      <c r="B84" s="10" t="s">
        <v>148</v>
      </c>
      <c r="C84" s="35">
        <v>35835.496342606544</v>
      </c>
      <c r="D84" s="36">
        <v>0</v>
      </c>
      <c r="E84" s="37">
        <v>30349.360998209395</v>
      </c>
      <c r="F84" s="36">
        <v>5486.1353443971502</v>
      </c>
      <c r="G84" s="35">
        <v>0</v>
      </c>
      <c r="H84" s="36">
        <v>0</v>
      </c>
      <c r="I84" s="37">
        <v>0</v>
      </c>
      <c r="J84" s="36">
        <v>0</v>
      </c>
      <c r="K84" s="35">
        <v>0</v>
      </c>
      <c r="L84" s="35">
        <v>44409.791619432042</v>
      </c>
      <c r="M84" s="35">
        <v>0</v>
      </c>
      <c r="N84" s="38">
        <f t="shared" si="11"/>
        <v>80245.287962038594</v>
      </c>
      <c r="O84" s="33"/>
      <c r="P84" s="33"/>
    </row>
    <row r="85" spans="1:16" x14ac:dyDescent="0.3">
      <c r="A85" s="9" t="s">
        <v>147</v>
      </c>
      <c r="B85" s="10" t="s">
        <v>150</v>
      </c>
      <c r="C85" s="35">
        <v>134961.9122264607</v>
      </c>
      <c r="D85" s="36">
        <v>0</v>
      </c>
      <c r="E85" s="37">
        <v>133772.38537201492</v>
      </c>
      <c r="F85" s="36">
        <v>1189.5268544457663</v>
      </c>
      <c r="G85" s="35">
        <v>0</v>
      </c>
      <c r="H85" s="36">
        <v>0</v>
      </c>
      <c r="I85" s="37">
        <v>0</v>
      </c>
      <c r="J85" s="36">
        <v>0</v>
      </c>
      <c r="K85" s="35">
        <v>0</v>
      </c>
      <c r="L85" s="35">
        <v>14781.459905022632</v>
      </c>
      <c r="M85" s="35">
        <v>0</v>
      </c>
      <c r="N85" s="38">
        <f t="shared" si="11"/>
        <v>149743.37213148334</v>
      </c>
      <c r="O85" s="33"/>
      <c r="P85" s="33"/>
    </row>
    <row r="86" spans="1:16" x14ac:dyDescent="0.3">
      <c r="A86" s="9" t="s">
        <v>149</v>
      </c>
      <c r="B86" s="10" t="s">
        <v>152</v>
      </c>
      <c r="C86" s="35">
        <v>783030.23688359594</v>
      </c>
      <c r="D86" s="36">
        <v>670636.11516880931</v>
      </c>
      <c r="E86" s="37">
        <v>94667.631045695074</v>
      </c>
      <c r="F86" s="36">
        <v>17726.49066909153</v>
      </c>
      <c r="G86" s="35">
        <v>0</v>
      </c>
      <c r="H86" s="36">
        <v>0</v>
      </c>
      <c r="I86" s="37">
        <v>0</v>
      </c>
      <c r="J86" s="36">
        <v>0</v>
      </c>
      <c r="K86" s="35">
        <v>0</v>
      </c>
      <c r="L86" s="35">
        <v>623.54670393544075</v>
      </c>
      <c r="M86" s="35">
        <v>0</v>
      </c>
      <c r="N86" s="38">
        <f t="shared" si="11"/>
        <v>783653.78358753142</v>
      </c>
      <c r="O86" s="33"/>
      <c r="P86" s="33"/>
    </row>
    <row r="87" spans="1:16" x14ac:dyDescent="0.3">
      <c r="A87" s="9" t="s">
        <v>151</v>
      </c>
      <c r="B87" s="10" t="s">
        <v>283</v>
      </c>
      <c r="C87" s="35">
        <v>127061.87632049443</v>
      </c>
      <c r="D87" s="36">
        <v>86913.902471198628</v>
      </c>
      <c r="E87" s="37">
        <v>40143.812982315794</v>
      </c>
      <c r="F87" s="36">
        <v>4.1608669799999998</v>
      </c>
      <c r="G87" s="35">
        <v>0</v>
      </c>
      <c r="H87" s="36">
        <v>0</v>
      </c>
      <c r="I87" s="37">
        <v>0</v>
      </c>
      <c r="J87" s="36">
        <v>0</v>
      </c>
      <c r="K87" s="35">
        <v>0</v>
      </c>
      <c r="L87" s="35">
        <v>0</v>
      </c>
      <c r="M87" s="35">
        <v>0</v>
      </c>
      <c r="N87" s="38">
        <f t="shared" si="11"/>
        <v>127061.87632049443</v>
      </c>
      <c r="O87" s="33"/>
      <c r="P87" s="33"/>
    </row>
    <row r="88" spans="1:16" x14ac:dyDescent="0.3">
      <c r="A88" s="9" t="s">
        <v>153</v>
      </c>
      <c r="B88" s="10" t="s">
        <v>284</v>
      </c>
      <c r="C88" s="35">
        <v>43753.214754999623</v>
      </c>
      <c r="D88" s="36">
        <v>42140.506240296338</v>
      </c>
      <c r="E88" s="37">
        <v>1612.7085147032844</v>
      </c>
      <c r="F88" s="36">
        <v>0</v>
      </c>
      <c r="G88" s="35">
        <v>0</v>
      </c>
      <c r="H88" s="36">
        <v>0</v>
      </c>
      <c r="I88" s="37">
        <v>0</v>
      </c>
      <c r="J88" s="36">
        <v>0</v>
      </c>
      <c r="K88" s="35">
        <v>0</v>
      </c>
      <c r="L88" s="35">
        <v>18030.541855452102</v>
      </c>
      <c r="M88" s="35">
        <v>0</v>
      </c>
      <c r="N88" s="38">
        <f t="shared" si="11"/>
        <v>61783.756610451725</v>
      </c>
      <c r="O88" s="33"/>
      <c r="P88" s="33"/>
    </row>
    <row r="89" spans="1:16" x14ac:dyDescent="0.3">
      <c r="A89" s="9" t="s">
        <v>154</v>
      </c>
      <c r="B89" s="10" t="s">
        <v>285</v>
      </c>
      <c r="C89" s="35">
        <v>145079.51355186623</v>
      </c>
      <c r="D89" s="36">
        <v>109.47141312308102</v>
      </c>
      <c r="E89" s="37">
        <v>129908.80472482271</v>
      </c>
      <c r="F89" s="36">
        <v>15061.237413920448</v>
      </c>
      <c r="G89" s="35">
        <v>0</v>
      </c>
      <c r="H89" s="36">
        <v>0</v>
      </c>
      <c r="I89" s="37">
        <v>0</v>
      </c>
      <c r="J89" s="36">
        <v>0</v>
      </c>
      <c r="K89" s="35">
        <v>0</v>
      </c>
      <c r="L89" s="35">
        <v>2148.0020874697457</v>
      </c>
      <c r="M89" s="35">
        <v>0</v>
      </c>
      <c r="N89" s="38">
        <f t="shared" si="11"/>
        <v>147227.51563933596</v>
      </c>
      <c r="O89" s="33"/>
      <c r="P89" s="33"/>
    </row>
    <row r="90" spans="1:16" x14ac:dyDescent="0.3">
      <c r="A90" s="9" t="s">
        <v>155</v>
      </c>
      <c r="B90" s="10" t="s">
        <v>286</v>
      </c>
      <c r="C90" s="35">
        <v>399988.84714184655</v>
      </c>
      <c r="D90" s="36">
        <v>0</v>
      </c>
      <c r="E90" s="37">
        <v>399988.84714184655</v>
      </c>
      <c r="F90" s="36">
        <v>0</v>
      </c>
      <c r="G90" s="35">
        <v>0</v>
      </c>
      <c r="H90" s="36">
        <v>0</v>
      </c>
      <c r="I90" s="37">
        <v>0</v>
      </c>
      <c r="J90" s="36">
        <v>0</v>
      </c>
      <c r="K90" s="35">
        <v>0</v>
      </c>
      <c r="L90" s="35">
        <v>80959.241331221856</v>
      </c>
      <c r="M90" s="35">
        <v>0</v>
      </c>
      <c r="N90" s="38">
        <f t="shared" si="11"/>
        <v>480948.08847306843</v>
      </c>
      <c r="O90" s="33"/>
      <c r="P90" s="33"/>
    </row>
    <row r="91" spans="1:16" x14ac:dyDescent="0.3">
      <c r="A91" s="9" t="s">
        <v>156</v>
      </c>
      <c r="B91" s="10" t="s">
        <v>287</v>
      </c>
      <c r="C91" s="35">
        <v>332801.02930185606</v>
      </c>
      <c r="D91" s="36">
        <v>0</v>
      </c>
      <c r="E91" s="37">
        <v>332801.02930185606</v>
      </c>
      <c r="F91" s="36">
        <v>0</v>
      </c>
      <c r="G91" s="35">
        <v>0</v>
      </c>
      <c r="H91" s="36">
        <v>0</v>
      </c>
      <c r="I91" s="37">
        <v>0</v>
      </c>
      <c r="J91" s="36">
        <v>0</v>
      </c>
      <c r="K91" s="35">
        <v>0</v>
      </c>
      <c r="L91" s="35">
        <v>29123.566258439663</v>
      </c>
      <c r="M91" s="35">
        <v>0</v>
      </c>
      <c r="N91" s="38">
        <f t="shared" si="11"/>
        <v>361924.59556029574</v>
      </c>
      <c r="O91" s="33"/>
      <c r="P91" s="33"/>
    </row>
    <row r="92" spans="1:16" x14ac:dyDescent="0.3">
      <c r="A92" s="9" t="s">
        <v>158</v>
      </c>
      <c r="B92" s="10" t="s">
        <v>157</v>
      </c>
      <c r="C92" s="35">
        <v>78851.429550796165</v>
      </c>
      <c r="D92" s="36">
        <v>0</v>
      </c>
      <c r="E92" s="37">
        <v>78851.429550796165</v>
      </c>
      <c r="F92" s="36">
        <v>0</v>
      </c>
      <c r="G92" s="35">
        <v>0</v>
      </c>
      <c r="H92" s="36">
        <v>0</v>
      </c>
      <c r="I92" s="37">
        <v>0</v>
      </c>
      <c r="J92" s="36">
        <v>0</v>
      </c>
      <c r="K92" s="35">
        <v>0</v>
      </c>
      <c r="L92" s="35">
        <v>0</v>
      </c>
      <c r="M92" s="35">
        <v>0</v>
      </c>
      <c r="N92" s="38">
        <f t="shared" si="11"/>
        <v>78851.429550796165</v>
      </c>
      <c r="O92" s="33"/>
      <c r="P92" s="33"/>
    </row>
    <row r="93" spans="1:16" ht="28.8" x14ac:dyDescent="0.3">
      <c r="A93" s="9" t="s">
        <v>308</v>
      </c>
      <c r="B93" s="10" t="s">
        <v>159</v>
      </c>
      <c r="C93" s="35">
        <v>104513.68811506327</v>
      </c>
      <c r="D93" s="36">
        <v>0</v>
      </c>
      <c r="E93" s="37">
        <v>79263.628497634636</v>
      </c>
      <c r="F93" s="36">
        <v>25250.059617428626</v>
      </c>
      <c r="G93" s="35">
        <v>0</v>
      </c>
      <c r="H93" s="36">
        <v>0</v>
      </c>
      <c r="I93" s="37">
        <v>0</v>
      </c>
      <c r="J93" s="36">
        <v>0</v>
      </c>
      <c r="K93" s="35">
        <v>0</v>
      </c>
      <c r="L93" s="35">
        <v>0</v>
      </c>
      <c r="M93" s="35">
        <v>0</v>
      </c>
      <c r="N93" s="38">
        <f t="shared" si="11"/>
        <v>104513.68811506327</v>
      </c>
      <c r="O93" s="33"/>
      <c r="P93" s="33"/>
    </row>
    <row r="94" spans="1:16" x14ac:dyDescent="0.3">
      <c r="A94" s="9" t="s">
        <v>161</v>
      </c>
      <c r="B94" s="10" t="s">
        <v>160</v>
      </c>
      <c r="C94" s="35">
        <v>356217.73694260599</v>
      </c>
      <c r="D94" s="36">
        <v>0</v>
      </c>
      <c r="E94" s="37">
        <v>325861.24269229599</v>
      </c>
      <c r="F94" s="36">
        <v>30356.494250309999</v>
      </c>
      <c r="G94" s="35">
        <v>0</v>
      </c>
      <c r="H94" s="36">
        <v>0</v>
      </c>
      <c r="I94" s="37">
        <v>0</v>
      </c>
      <c r="J94" s="36">
        <v>0</v>
      </c>
      <c r="K94" s="35">
        <v>3711.8929154704256</v>
      </c>
      <c r="L94" s="35">
        <v>56389.653096738475</v>
      </c>
      <c r="M94" s="35">
        <v>0</v>
      </c>
      <c r="N94" s="38">
        <f t="shared" si="11"/>
        <v>416319.28295481484</v>
      </c>
      <c r="O94" s="33"/>
      <c r="P94" s="33"/>
    </row>
    <row r="95" spans="1:16" x14ac:dyDescent="0.3">
      <c r="A95" s="9" t="s">
        <v>163</v>
      </c>
      <c r="B95" s="10" t="s">
        <v>162</v>
      </c>
      <c r="C95" s="35">
        <v>2345366.8607104756</v>
      </c>
      <c r="D95" s="36">
        <v>90217.325866207539</v>
      </c>
      <c r="E95" s="37">
        <v>1409097.9383633626</v>
      </c>
      <c r="F95" s="36">
        <v>846051.59648090531</v>
      </c>
      <c r="G95" s="35">
        <v>0</v>
      </c>
      <c r="H95" s="36">
        <v>0</v>
      </c>
      <c r="I95" s="37">
        <v>0</v>
      </c>
      <c r="J95" s="36">
        <v>0</v>
      </c>
      <c r="K95" s="35">
        <v>0</v>
      </c>
      <c r="L95" s="35">
        <v>461589.56957428087</v>
      </c>
      <c r="M95" s="35">
        <v>0</v>
      </c>
      <c r="N95" s="38">
        <f t="shared" si="11"/>
        <v>2806956.4302847562</v>
      </c>
      <c r="O95" s="33"/>
      <c r="P95" s="33"/>
    </row>
    <row r="96" spans="1:16" x14ac:dyDescent="0.3">
      <c r="A96" s="9" t="s">
        <v>165</v>
      </c>
      <c r="B96" s="10" t="s">
        <v>164</v>
      </c>
      <c r="C96" s="35">
        <v>107662.30039418115</v>
      </c>
      <c r="D96" s="36">
        <v>0</v>
      </c>
      <c r="E96" s="37">
        <v>107074.4277784509</v>
      </c>
      <c r="F96" s="36">
        <v>587.87261573024193</v>
      </c>
      <c r="G96" s="35">
        <v>0</v>
      </c>
      <c r="H96" s="36">
        <v>0</v>
      </c>
      <c r="I96" s="37">
        <v>0</v>
      </c>
      <c r="J96" s="36">
        <v>0</v>
      </c>
      <c r="K96" s="35">
        <v>0</v>
      </c>
      <c r="L96" s="35">
        <v>287519.14637438068</v>
      </c>
      <c r="M96" s="35">
        <v>0</v>
      </c>
      <c r="N96" s="38">
        <f t="shared" si="11"/>
        <v>395181.44676856184</v>
      </c>
      <c r="O96" s="33"/>
      <c r="P96" s="33"/>
    </row>
    <row r="97" spans="1:16" x14ac:dyDescent="0.3">
      <c r="A97" s="9" t="s">
        <v>168</v>
      </c>
      <c r="B97" s="10" t="s">
        <v>167</v>
      </c>
      <c r="C97" s="35">
        <v>201100.83238527272</v>
      </c>
      <c r="D97" s="36">
        <v>0</v>
      </c>
      <c r="E97" s="37">
        <v>201100.83238527272</v>
      </c>
      <c r="F97" s="36">
        <v>0</v>
      </c>
      <c r="G97" s="35">
        <v>0</v>
      </c>
      <c r="H97" s="36">
        <v>0</v>
      </c>
      <c r="I97" s="37">
        <v>0</v>
      </c>
      <c r="J97" s="36">
        <v>0</v>
      </c>
      <c r="K97" s="35">
        <v>0</v>
      </c>
      <c r="L97" s="35">
        <v>53785.664343377117</v>
      </c>
      <c r="M97" s="35">
        <v>0</v>
      </c>
      <c r="N97" s="38">
        <f t="shared" si="11"/>
        <v>254886.49672864983</v>
      </c>
      <c r="O97" s="33"/>
      <c r="P97" s="33"/>
    </row>
    <row r="98" spans="1:16" x14ac:dyDescent="0.3">
      <c r="A98" s="9" t="s">
        <v>170</v>
      </c>
      <c r="B98" s="10" t="s">
        <v>169</v>
      </c>
      <c r="C98" s="35">
        <v>85.718722226238526</v>
      </c>
      <c r="D98" s="36">
        <v>0</v>
      </c>
      <c r="E98" s="37">
        <v>85.718722226238526</v>
      </c>
      <c r="F98" s="36">
        <v>0</v>
      </c>
      <c r="G98" s="35">
        <v>0</v>
      </c>
      <c r="H98" s="36">
        <v>0</v>
      </c>
      <c r="I98" s="37">
        <v>0</v>
      </c>
      <c r="J98" s="36">
        <v>0</v>
      </c>
      <c r="K98" s="35">
        <v>0</v>
      </c>
      <c r="L98" s="35">
        <v>255515.00702194183</v>
      </c>
      <c r="M98" s="35">
        <v>0</v>
      </c>
      <c r="N98" s="38">
        <f t="shared" si="11"/>
        <v>255600.72574416807</v>
      </c>
      <c r="O98" s="33"/>
      <c r="P98" s="33"/>
    </row>
    <row r="99" spans="1:16" x14ac:dyDescent="0.3">
      <c r="A99" s="9" t="s">
        <v>171</v>
      </c>
      <c r="B99" s="10" t="s">
        <v>288</v>
      </c>
      <c r="C99" s="35">
        <v>225474.41415929608</v>
      </c>
      <c r="D99" s="36">
        <v>0</v>
      </c>
      <c r="E99" s="37">
        <v>202499.84929814763</v>
      </c>
      <c r="F99" s="36">
        <v>22974.564861148436</v>
      </c>
      <c r="G99" s="35">
        <v>0</v>
      </c>
      <c r="H99" s="36">
        <v>0</v>
      </c>
      <c r="I99" s="37">
        <v>0</v>
      </c>
      <c r="J99" s="36">
        <v>0</v>
      </c>
      <c r="K99" s="35">
        <v>0</v>
      </c>
      <c r="L99" s="35">
        <v>185465.65893513727</v>
      </c>
      <c r="M99" s="35">
        <v>0</v>
      </c>
      <c r="N99" s="38">
        <f t="shared" si="11"/>
        <v>410940.07309443335</v>
      </c>
      <c r="O99" s="33"/>
      <c r="P99" s="33"/>
    </row>
    <row r="100" spans="1:16" x14ac:dyDescent="0.3">
      <c r="A100" s="9" t="s">
        <v>173</v>
      </c>
      <c r="B100" s="10" t="s">
        <v>289</v>
      </c>
      <c r="C100" s="35">
        <v>7212.4011218852829</v>
      </c>
      <c r="D100" s="36">
        <v>0</v>
      </c>
      <c r="E100" s="37">
        <v>7961.7700032756111</v>
      </c>
      <c r="F100" s="36">
        <v>-749.36888139032817</v>
      </c>
      <c r="G100" s="35">
        <v>0</v>
      </c>
      <c r="H100" s="36">
        <v>0</v>
      </c>
      <c r="I100" s="37">
        <v>0</v>
      </c>
      <c r="J100" s="36">
        <v>0</v>
      </c>
      <c r="K100" s="35">
        <v>0</v>
      </c>
      <c r="L100" s="35">
        <v>1048.673699145784</v>
      </c>
      <c r="M100" s="35">
        <v>0</v>
      </c>
      <c r="N100" s="38">
        <f t="shared" si="11"/>
        <v>8261.0748210310667</v>
      </c>
      <c r="O100" s="33"/>
      <c r="P100" s="33"/>
    </row>
    <row r="101" spans="1:16" x14ac:dyDescent="0.3">
      <c r="A101" s="9" t="s">
        <v>174</v>
      </c>
      <c r="B101" s="10" t="s">
        <v>172</v>
      </c>
      <c r="C101" s="35">
        <v>37542.842021709141</v>
      </c>
      <c r="D101" s="36">
        <v>578.08690136240284</v>
      </c>
      <c r="E101" s="37">
        <v>22494.071974881757</v>
      </c>
      <c r="F101" s="36">
        <v>14470.683145464978</v>
      </c>
      <c r="G101" s="35">
        <v>0</v>
      </c>
      <c r="H101" s="36">
        <v>0</v>
      </c>
      <c r="I101" s="37">
        <v>0</v>
      </c>
      <c r="J101" s="36">
        <v>0</v>
      </c>
      <c r="K101" s="35">
        <v>0</v>
      </c>
      <c r="L101" s="35">
        <v>0</v>
      </c>
      <c r="M101" s="35">
        <v>0</v>
      </c>
      <c r="N101" s="38">
        <f t="shared" si="11"/>
        <v>37542.842021709141</v>
      </c>
      <c r="O101" s="33"/>
      <c r="P101" s="33"/>
    </row>
    <row r="102" spans="1:16" x14ac:dyDescent="0.3">
      <c r="A102" s="9" t="s">
        <v>175</v>
      </c>
      <c r="B102" s="10" t="s">
        <v>290</v>
      </c>
      <c r="C102" s="35">
        <v>284167.65547974099</v>
      </c>
      <c r="D102" s="36">
        <v>22114.550681626955</v>
      </c>
      <c r="E102" s="37">
        <v>129344.69858404632</v>
      </c>
      <c r="F102" s="36">
        <v>132708.40621406771</v>
      </c>
      <c r="G102" s="35">
        <v>0</v>
      </c>
      <c r="H102" s="36">
        <v>0</v>
      </c>
      <c r="I102" s="37">
        <v>0</v>
      </c>
      <c r="J102" s="36">
        <v>0</v>
      </c>
      <c r="K102" s="35">
        <v>0</v>
      </c>
      <c r="L102" s="35">
        <v>7026.6141623699195</v>
      </c>
      <c r="M102" s="35">
        <v>0</v>
      </c>
      <c r="N102" s="38">
        <f t="shared" si="11"/>
        <v>291194.26964211091</v>
      </c>
      <c r="O102" s="33"/>
      <c r="P102" s="33"/>
    </row>
    <row r="103" spans="1:16" x14ac:dyDescent="0.3">
      <c r="A103" s="9" t="s">
        <v>177</v>
      </c>
      <c r="B103" s="10" t="s">
        <v>176</v>
      </c>
      <c r="C103" s="35">
        <v>102361.51831816642</v>
      </c>
      <c r="D103" s="36">
        <v>16909.179809034787</v>
      </c>
      <c r="E103" s="37">
        <v>43267.413946084234</v>
      </c>
      <c r="F103" s="36">
        <v>42184.924563047396</v>
      </c>
      <c r="G103" s="35">
        <v>0</v>
      </c>
      <c r="H103" s="36">
        <v>0</v>
      </c>
      <c r="I103" s="37">
        <v>0</v>
      </c>
      <c r="J103" s="36">
        <v>0</v>
      </c>
      <c r="K103" s="35">
        <v>0</v>
      </c>
      <c r="L103" s="35">
        <v>27941.766981529974</v>
      </c>
      <c r="M103" s="35">
        <v>0</v>
      </c>
      <c r="N103" s="38">
        <f t="shared" si="11"/>
        <v>130303.28529969639</v>
      </c>
      <c r="O103" s="33"/>
      <c r="P103" s="33"/>
    </row>
    <row r="104" spans="1:16" x14ac:dyDescent="0.3">
      <c r="A104" s="9" t="s">
        <v>179</v>
      </c>
      <c r="B104" s="10" t="s">
        <v>178</v>
      </c>
      <c r="C104" s="35">
        <v>243270.17725662261</v>
      </c>
      <c r="D104" s="36">
        <v>0</v>
      </c>
      <c r="E104" s="37">
        <v>140144.91407798909</v>
      </c>
      <c r="F104" s="36">
        <v>103125.26317863353</v>
      </c>
      <c r="G104" s="35">
        <v>0</v>
      </c>
      <c r="H104" s="36">
        <v>0</v>
      </c>
      <c r="I104" s="37">
        <v>0</v>
      </c>
      <c r="J104" s="36">
        <v>0</v>
      </c>
      <c r="K104" s="35">
        <v>0</v>
      </c>
      <c r="L104" s="35">
        <v>9343.2086094501556</v>
      </c>
      <c r="M104" s="35">
        <v>0</v>
      </c>
      <c r="N104" s="38">
        <f t="shared" si="11"/>
        <v>252613.38586607276</v>
      </c>
      <c r="O104" s="33"/>
      <c r="P104" s="33"/>
    </row>
    <row r="105" spans="1:16" x14ac:dyDescent="0.3">
      <c r="A105" s="9" t="s">
        <v>181</v>
      </c>
      <c r="B105" s="10" t="s">
        <v>180</v>
      </c>
      <c r="C105" s="35">
        <v>373042.51923831867</v>
      </c>
      <c r="D105" s="36">
        <v>0</v>
      </c>
      <c r="E105" s="37">
        <v>328684.70593447227</v>
      </c>
      <c r="F105" s="36">
        <v>44357.813303846415</v>
      </c>
      <c r="G105" s="35">
        <v>0</v>
      </c>
      <c r="H105" s="36">
        <v>0</v>
      </c>
      <c r="I105" s="37">
        <v>0</v>
      </c>
      <c r="J105" s="36">
        <v>0</v>
      </c>
      <c r="K105" s="35">
        <v>0</v>
      </c>
      <c r="L105" s="35">
        <v>219481.30603698239</v>
      </c>
      <c r="M105" s="35">
        <v>0</v>
      </c>
      <c r="N105" s="38">
        <f t="shared" si="11"/>
        <v>592523.825275301</v>
      </c>
      <c r="O105" s="33"/>
      <c r="P105" s="33"/>
    </row>
    <row r="106" spans="1:16" ht="43.2" x14ac:dyDescent="0.3">
      <c r="A106" s="9" t="s">
        <v>183</v>
      </c>
      <c r="B106" s="10" t="s">
        <v>182</v>
      </c>
      <c r="C106" s="35">
        <v>44028.496684940423</v>
      </c>
      <c r="D106" s="36">
        <v>0</v>
      </c>
      <c r="E106" s="37">
        <v>40943.707211232104</v>
      </c>
      <c r="F106" s="36">
        <v>3084.7894737083188</v>
      </c>
      <c r="G106" s="35">
        <v>0</v>
      </c>
      <c r="H106" s="36">
        <v>0</v>
      </c>
      <c r="I106" s="37">
        <v>0</v>
      </c>
      <c r="J106" s="36">
        <v>0</v>
      </c>
      <c r="K106" s="35">
        <v>0</v>
      </c>
      <c r="L106" s="35">
        <v>414.89422887030378</v>
      </c>
      <c r="M106" s="35">
        <v>0</v>
      </c>
      <c r="N106" s="38">
        <f t="shared" si="11"/>
        <v>44443.390913810726</v>
      </c>
      <c r="O106" s="33"/>
      <c r="P106" s="33"/>
    </row>
    <row r="107" spans="1:16" x14ac:dyDescent="0.3">
      <c r="A107" s="9" t="s">
        <v>185</v>
      </c>
      <c r="B107" s="10" t="s">
        <v>184</v>
      </c>
      <c r="C107" s="35">
        <v>577935.46526237484</v>
      </c>
      <c r="D107" s="36">
        <v>349228.15288136393</v>
      </c>
      <c r="E107" s="37">
        <v>40105.16066862701</v>
      </c>
      <c r="F107" s="36">
        <v>188602.15171238387</v>
      </c>
      <c r="G107" s="35">
        <v>0</v>
      </c>
      <c r="H107" s="36">
        <v>0</v>
      </c>
      <c r="I107" s="37">
        <v>0</v>
      </c>
      <c r="J107" s="36">
        <v>0</v>
      </c>
      <c r="K107" s="35">
        <v>0</v>
      </c>
      <c r="L107" s="35">
        <v>0</v>
      </c>
      <c r="M107" s="35">
        <v>0</v>
      </c>
      <c r="N107" s="38">
        <f t="shared" si="11"/>
        <v>577935.46526237484</v>
      </c>
      <c r="O107" s="33"/>
      <c r="P107" s="33"/>
    </row>
    <row r="108" spans="1:16" ht="28.8" x14ac:dyDescent="0.3">
      <c r="A108" s="9" t="s">
        <v>187</v>
      </c>
      <c r="B108" s="10" t="s">
        <v>186</v>
      </c>
      <c r="C108" s="35">
        <v>950969.46745165612</v>
      </c>
      <c r="D108" s="36">
        <v>1552.6060941480741</v>
      </c>
      <c r="E108" s="37">
        <v>400999.45854024973</v>
      </c>
      <c r="F108" s="36">
        <v>548417.40281725826</v>
      </c>
      <c r="G108" s="35">
        <v>0</v>
      </c>
      <c r="H108" s="36">
        <v>0</v>
      </c>
      <c r="I108" s="37">
        <v>0</v>
      </c>
      <c r="J108" s="36">
        <v>0</v>
      </c>
      <c r="K108" s="35">
        <v>0</v>
      </c>
      <c r="L108" s="35">
        <v>115444.44512087919</v>
      </c>
      <c r="M108" s="35">
        <v>0</v>
      </c>
      <c r="N108" s="38">
        <f t="shared" si="11"/>
        <v>1066413.9125725352</v>
      </c>
      <c r="O108" s="33"/>
      <c r="P108" s="33"/>
    </row>
    <row r="109" spans="1:16" x14ac:dyDescent="0.3">
      <c r="A109" s="9" t="s">
        <v>188</v>
      </c>
      <c r="B109" s="10" t="s">
        <v>291</v>
      </c>
      <c r="C109" s="35">
        <v>0</v>
      </c>
      <c r="D109" s="36">
        <v>0</v>
      </c>
      <c r="E109" s="37">
        <v>0</v>
      </c>
      <c r="F109" s="36">
        <v>0</v>
      </c>
      <c r="G109" s="35">
        <v>41554.971953603024</v>
      </c>
      <c r="H109" s="36">
        <v>41554.971953603024</v>
      </c>
      <c r="I109" s="37">
        <v>0</v>
      </c>
      <c r="J109" s="36">
        <v>0</v>
      </c>
      <c r="K109" s="35">
        <v>0</v>
      </c>
      <c r="L109" s="35">
        <v>0</v>
      </c>
      <c r="M109" s="35">
        <v>0</v>
      </c>
      <c r="N109" s="38">
        <f t="shared" si="11"/>
        <v>41554.971953603024</v>
      </c>
      <c r="O109" s="33"/>
      <c r="P109" s="33"/>
    </row>
    <row r="110" spans="1:16" x14ac:dyDescent="0.3">
      <c r="A110" s="9" t="s">
        <v>190</v>
      </c>
      <c r="B110" s="10" t="s">
        <v>292</v>
      </c>
      <c r="C110" s="35">
        <v>0</v>
      </c>
      <c r="D110" s="36">
        <v>0</v>
      </c>
      <c r="E110" s="37">
        <v>0</v>
      </c>
      <c r="F110" s="36">
        <v>0</v>
      </c>
      <c r="G110" s="35">
        <v>1517521.8538617813</v>
      </c>
      <c r="H110" s="36">
        <v>545827.07310199819</v>
      </c>
      <c r="I110" s="37">
        <v>334604.02350279014</v>
      </c>
      <c r="J110" s="36">
        <v>637090.75725699356</v>
      </c>
      <c r="K110" s="35">
        <v>0</v>
      </c>
      <c r="L110" s="35">
        <v>0</v>
      </c>
      <c r="M110" s="35">
        <v>0</v>
      </c>
      <c r="N110" s="38">
        <f t="shared" si="11"/>
        <v>1517521.8538617813</v>
      </c>
      <c r="O110" s="33"/>
      <c r="P110" s="33"/>
    </row>
    <row r="111" spans="1:16" ht="28.8" x14ac:dyDescent="0.3">
      <c r="A111" s="9" t="s">
        <v>192</v>
      </c>
      <c r="B111" s="10" t="s">
        <v>189</v>
      </c>
      <c r="C111" s="35">
        <v>0</v>
      </c>
      <c r="D111" s="36">
        <v>0</v>
      </c>
      <c r="E111" s="37">
        <v>0</v>
      </c>
      <c r="F111" s="36">
        <v>0</v>
      </c>
      <c r="G111" s="35">
        <v>137263.6433459926</v>
      </c>
      <c r="H111" s="36">
        <v>3773.2550601399948</v>
      </c>
      <c r="I111" s="37">
        <v>107270.27651038732</v>
      </c>
      <c r="J111" s="36">
        <v>26220.111775465193</v>
      </c>
      <c r="K111" s="35">
        <v>0</v>
      </c>
      <c r="L111" s="35">
        <v>0</v>
      </c>
      <c r="M111" s="35">
        <v>813.8595242104127</v>
      </c>
      <c r="N111" s="38">
        <f t="shared" si="11"/>
        <v>138077.50287020302</v>
      </c>
      <c r="O111" s="33"/>
      <c r="P111" s="33"/>
    </row>
    <row r="112" spans="1:16" ht="28.8" x14ac:dyDescent="0.3">
      <c r="A112" s="9" t="s">
        <v>309</v>
      </c>
      <c r="B112" s="10" t="s">
        <v>191</v>
      </c>
      <c r="C112" s="35">
        <v>0</v>
      </c>
      <c r="D112" s="36">
        <v>0</v>
      </c>
      <c r="E112" s="37">
        <v>0</v>
      </c>
      <c r="F112" s="36">
        <v>0</v>
      </c>
      <c r="G112" s="35">
        <v>218682.28703648085</v>
      </c>
      <c r="H112" s="36">
        <v>185344.72818815589</v>
      </c>
      <c r="I112" s="37">
        <v>1551.4635813753994</v>
      </c>
      <c r="J112" s="36">
        <v>31786.095266949269</v>
      </c>
      <c r="K112" s="35">
        <v>0</v>
      </c>
      <c r="L112" s="35">
        <v>0</v>
      </c>
      <c r="M112" s="35">
        <v>0</v>
      </c>
      <c r="N112" s="38">
        <f t="shared" si="11"/>
        <v>218682.28703648085</v>
      </c>
      <c r="O112" s="33"/>
      <c r="P112" s="33"/>
    </row>
    <row r="113" spans="1:16" ht="28.8" x14ac:dyDescent="0.3">
      <c r="A113" s="9" t="s">
        <v>194</v>
      </c>
      <c r="B113" s="10" t="s">
        <v>193</v>
      </c>
      <c r="C113" s="35">
        <v>0</v>
      </c>
      <c r="D113" s="36">
        <v>0</v>
      </c>
      <c r="E113" s="37">
        <v>0</v>
      </c>
      <c r="F113" s="36">
        <v>0</v>
      </c>
      <c r="G113" s="35">
        <v>155969.1598679646</v>
      </c>
      <c r="H113" s="36">
        <v>107222.33427198505</v>
      </c>
      <c r="I113" s="37">
        <v>20324.509324904728</v>
      </c>
      <c r="J113" s="36">
        <v>28422.316271074833</v>
      </c>
      <c r="K113" s="35">
        <v>0</v>
      </c>
      <c r="L113" s="35">
        <v>17839.311126941386</v>
      </c>
      <c r="M113" s="35">
        <v>0</v>
      </c>
      <c r="N113" s="38">
        <f t="shared" si="11"/>
        <v>173808.47099490598</v>
      </c>
      <c r="O113" s="33"/>
      <c r="P113" s="33"/>
    </row>
    <row r="114" spans="1:16" x14ac:dyDescent="0.3">
      <c r="A114" s="9" t="s">
        <v>310</v>
      </c>
      <c r="B114" s="10" t="s">
        <v>293</v>
      </c>
      <c r="C114" s="35">
        <v>398710.57017327152</v>
      </c>
      <c r="D114" s="36">
        <v>3227.8987410071395</v>
      </c>
      <c r="E114" s="37">
        <v>329025.53734698612</v>
      </c>
      <c r="F114" s="36">
        <v>66457.134085278289</v>
      </c>
      <c r="G114" s="35">
        <v>0</v>
      </c>
      <c r="H114" s="36">
        <v>0</v>
      </c>
      <c r="I114" s="37">
        <v>0</v>
      </c>
      <c r="J114" s="36">
        <v>0</v>
      </c>
      <c r="K114" s="35">
        <v>0</v>
      </c>
      <c r="L114" s="35">
        <v>614292.68886903301</v>
      </c>
      <c r="M114" s="35">
        <v>0</v>
      </c>
      <c r="N114" s="38">
        <f t="shared" si="11"/>
        <v>1013003.2590423045</v>
      </c>
      <c r="O114" s="33"/>
      <c r="P114" s="33"/>
    </row>
    <row r="115" spans="1:16" x14ac:dyDescent="0.3">
      <c r="A115" s="9" t="s">
        <v>197</v>
      </c>
      <c r="B115" s="10" t="s">
        <v>195</v>
      </c>
      <c r="C115" s="35">
        <v>88857.555013828736</v>
      </c>
      <c r="D115" s="36">
        <v>0</v>
      </c>
      <c r="E115" s="37">
        <v>75508.583416276306</v>
      </c>
      <c r="F115" s="36">
        <v>13348.971597552438</v>
      </c>
      <c r="G115" s="35">
        <v>0</v>
      </c>
      <c r="H115" s="36">
        <v>0</v>
      </c>
      <c r="I115" s="37">
        <v>0</v>
      </c>
      <c r="J115" s="36">
        <v>0</v>
      </c>
      <c r="K115" s="35">
        <v>0</v>
      </c>
      <c r="L115" s="35">
        <v>77328.822210309096</v>
      </c>
      <c r="M115" s="35">
        <v>0</v>
      </c>
      <c r="N115" s="38">
        <f t="shared" si="11"/>
        <v>166186.37722413783</v>
      </c>
      <c r="O115" s="33"/>
      <c r="P115" s="33"/>
    </row>
    <row r="116" spans="1:16" ht="28.8" x14ac:dyDescent="0.3">
      <c r="A116" s="9" t="s">
        <v>198</v>
      </c>
      <c r="B116" s="10" t="s">
        <v>196</v>
      </c>
      <c r="C116" s="35">
        <v>124659.87292396642</v>
      </c>
      <c r="D116" s="36">
        <v>0</v>
      </c>
      <c r="E116" s="37">
        <v>119018.23645294532</v>
      </c>
      <c r="F116" s="36">
        <v>5641.6364710211064</v>
      </c>
      <c r="G116" s="35">
        <v>0</v>
      </c>
      <c r="H116" s="36">
        <v>0</v>
      </c>
      <c r="I116" s="37">
        <v>0</v>
      </c>
      <c r="J116" s="36">
        <v>0</v>
      </c>
      <c r="K116" s="35">
        <v>0</v>
      </c>
      <c r="L116" s="35">
        <v>49729.099050065721</v>
      </c>
      <c r="M116" s="35">
        <v>0</v>
      </c>
      <c r="N116" s="38">
        <f t="shared" si="11"/>
        <v>174388.97197403215</v>
      </c>
      <c r="O116" s="33"/>
      <c r="P116" s="33"/>
    </row>
    <row r="117" spans="1:16" ht="28.8" x14ac:dyDescent="0.3">
      <c r="A117" s="9" t="s">
        <v>311</v>
      </c>
      <c r="B117" s="10" t="s">
        <v>294</v>
      </c>
      <c r="C117" s="35">
        <v>1386327.2019618393</v>
      </c>
      <c r="D117" s="36">
        <v>560.50288131900845</v>
      </c>
      <c r="E117" s="37">
        <v>93368.095517126872</v>
      </c>
      <c r="F117" s="36">
        <v>1292398.6035633935</v>
      </c>
      <c r="G117" s="35">
        <v>0</v>
      </c>
      <c r="H117" s="36">
        <v>0</v>
      </c>
      <c r="I117" s="37">
        <v>0</v>
      </c>
      <c r="J117" s="36">
        <v>0</v>
      </c>
      <c r="K117" s="35">
        <v>0</v>
      </c>
      <c r="L117" s="35">
        <v>2924.413133855554</v>
      </c>
      <c r="M117" s="35">
        <v>0</v>
      </c>
      <c r="N117" s="38">
        <f t="shared" si="11"/>
        <v>1389251.6150956948</v>
      </c>
      <c r="O117" s="33"/>
      <c r="P117" s="33"/>
    </row>
    <row r="118" spans="1:16" ht="28.8" x14ac:dyDescent="0.3">
      <c r="A118" s="9" t="s">
        <v>201</v>
      </c>
      <c r="B118" s="10" t="s">
        <v>199</v>
      </c>
      <c r="C118" s="35">
        <v>285760.08892903978</v>
      </c>
      <c r="D118" s="36">
        <v>0</v>
      </c>
      <c r="E118" s="37">
        <v>243010.27595031355</v>
      </c>
      <c r="F118" s="36">
        <v>42749.812978726215</v>
      </c>
      <c r="G118" s="35">
        <v>0</v>
      </c>
      <c r="H118" s="36">
        <v>0</v>
      </c>
      <c r="I118" s="37">
        <v>0</v>
      </c>
      <c r="J118" s="36">
        <v>0</v>
      </c>
      <c r="K118" s="35">
        <v>0</v>
      </c>
      <c r="L118" s="35">
        <v>84594.304782476727</v>
      </c>
      <c r="M118" s="35">
        <v>0</v>
      </c>
      <c r="N118" s="38">
        <f t="shared" si="11"/>
        <v>370354.39371151652</v>
      </c>
      <c r="O118" s="33"/>
      <c r="P118" s="33"/>
    </row>
    <row r="119" spans="1:16" x14ac:dyDescent="0.3">
      <c r="A119" s="9" t="s">
        <v>312</v>
      </c>
      <c r="B119" s="10" t="s">
        <v>200</v>
      </c>
      <c r="C119" s="35">
        <v>171054.72740744878</v>
      </c>
      <c r="D119" s="36">
        <v>0</v>
      </c>
      <c r="E119" s="37">
        <v>42993.301335350116</v>
      </c>
      <c r="F119" s="36">
        <v>128061.42607209866</v>
      </c>
      <c r="G119" s="35">
        <v>0</v>
      </c>
      <c r="H119" s="36">
        <v>0</v>
      </c>
      <c r="I119" s="37">
        <v>0</v>
      </c>
      <c r="J119" s="36">
        <v>0</v>
      </c>
      <c r="K119" s="35">
        <v>0</v>
      </c>
      <c r="L119" s="35">
        <v>1331.2434137408104</v>
      </c>
      <c r="M119" s="35">
        <v>0</v>
      </c>
      <c r="N119" s="38">
        <f t="shared" si="11"/>
        <v>172385.97082118958</v>
      </c>
      <c r="O119" s="33"/>
      <c r="P119" s="33"/>
    </row>
    <row r="120" spans="1:16" x14ac:dyDescent="0.3">
      <c r="A120" s="9" t="s">
        <v>204</v>
      </c>
      <c r="B120" s="10" t="s">
        <v>202</v>
      </c>
      <c r="C120" s="35">
        <v>287855.62732333789</v>
      </c>
      <c r="D120" s="36">
        <v>0</v>
      </c>
      <c r="E120" s="37">
        <v>207873.62461351714</v>
      </c>
      <c r="F120" s="36">
        <v>79982.002709820736</v>
      </c>
      <c r="G120" s="35">
        <v>0</v>
      </c>
      <c r="H120" s="36">
        <v>0</v>
      </c>
      <c r="I120" s="37">
        <v>0</v>
      </c>
      <c r="J120" s="36">
        <v>0</v>
      </c>
      <c r="K120" s="35">
        <v>0</v>
      </c>
      <c r="L120" s="35">
        <v>30441.206454350548</v>
      </c>
      <c r="M120" s="35">
        <v>0</v>
      </c>
      <c r="N120" s="38">
        <f t="shared" si="11"/>
        <v>318296.83377768844</v>
      </c>
      <c r="O120" s="33"/>
      <c r="P120" s="33"/>
    </row>
    <row r="121" spans="1:16" x14ac:dyDescent="0.3">
      <c r="A121" s="9" t="s">
        <v>206</v>
      </c>
      <c r="B121" s="10" t="s">
        <v>203</v>
      </c>
      <c r="C121" s="35">
        <v>230221.91595322857</v>
      </c>
      <c r="D121" s="36">
        <v>0</v>
      </c>
      <c r="E121" s="37">
        <v>77856.950168885262</v>
      </c>
      <c r="F121" s="36">
        <v>152364.96578434331</v>
      </c>
      <c r="G121" s="35">
        <v>0</v>
      </c>
      <c r="H121" s="36">
        <v>0</v>
      </c>
      <c r="I121" s="37">
        <v>0</v>
      </c>
      <c r="J121" s="36">
        <v>0</v>
      </c>
      <c r="K121" s="35">
        <v>0</v>
      </c>
      <c r="L121" s="35">
        <v>93700.908339324102</v>
      </c>
      <c r="M121" s="35">
        <v>0</v>
      </c>
      <c r="N121" s="38">
        <f t="shared" si="11"/>
        <v>323922.82429255266</v>
      </c>
      <c r="O121" s="33"/>
      <c r="P121" s="33"/>
    </row>
    <row r="122" spans="1:16" x14ac:dyDescent="0.3">
      <c r="A122" s="9" t="s">
        <v>207</v>
      </c>
      <c r="B122" s="10" t="s">
        <v>205</v>
      </c>
      <c r="C122" s="35">
        <v>22750.68616975749</v>
      </c>
      <c r="D122" s="36">
        <v>0</v>
      </c>
      <c r="E122" s="37">
        <v>22750.68616975749</v>
      </c>
      <c r="F122" s="36">
        <v>0</v>
      </c>
      <c r="G122" s="35">
        <v>0</v>
      </c>
      <c r="H122" s="36">
        <v>0</v>
      </c>
      <c r="I122" s="37">
        <v>0</v>
      </c>
      <c r="J122" s="36">
        <v>0</v>
      </c>
      <c r="K122" s="35">
        <v>0</v>
      </c>
      <c r="L122" s="35">
        <v>12576.895121277727</v>
      </c>
      <c r="M122" s="35">
        <v>0</v>
      </c>
      <c r="N122" s="38">
        <f t="shared" si="11"/>
        <v>35327.581291035218</v>
      </c>
      <c r="O122" s="33"/>
      <c r="P122" s="33"/>
    </row>
    <row r="123" spans="1:16" x14ac:dyDescent="0.3">
      <c r="A123" s="9" t="s">
        <v>209</v>
      </c>
      <c r="B123" s="10" t="s">
        <v>295</v>
      </c>
      <c r="C123" s="35">
        <v>61720.609643885378</v>
      </c>
      <c r="D123" s="36">
        <v>0</v>
      </c>
      <c r="E123" s="37">
        <v>52350.155932088004</v>
      </c>
      <c r="F123" s="36">
        <v>9370.4537117973741</v>
      </c>
      <c r="G123" s="35">
        <v>0</v>
      </c>
      <c r="H123" s="36">
        <v>0</v>
      </c>
      <c r="I123" s="37">
        <v>0</v>
      </c>
      <c r="J123" s="36">
        <v>0</v>
      </c>
      <c r="K123" s="35">
        <v>0</v>
      </c>
      <c r="L123" s="35">
        <v>17843.040115223328</v>
      </c>
      <c r="M123" s="35">
        <v>0</v>
      </c>
      <c r="N123" s="38">
        <f t="shared" si="11"/>
        <v>79563.64975910871</v>
      </c>
      <c r="O123" s="33"/>
      <c r="P123" s="33"/>
    </row>
    <row r="124" spans="1:16" ht="28.8" x14ac:dyDescent="0.3">
      <c r="A124" s="9" t="s">
        <v>211</v>
      </c>
      <c r="B124" s="10" t="s">
        <v>296</v>
      </c>
      <c r="C124" s="35">
        <v>24700.967653106902</v>
      </c>
      <c r="D124" s="36">
        <v>0</v>
      </c>
      <c r="E124" s="37">
        <v>24700.967653106902</v>
      </c>
      <c r="F124" s="36">
        <v>0</v>
      </c>
      <c r="G124" s="35">
        <v>0</v>
      </c>
      <c r="H124" s="36">
        <v>0</v>
      </c>
      <c r="I124" s="37">
        <v>0</v>
      </c>
      <c r="J124" s="36">
        <v>0</v>
      </c>
      <c r="K124" s="35">
        <v>0</v>
      </c>
      <c r="L124" s="35">
        <v>8955.7343173667796</v>
      </c>
      <c r="M124" s="35">
        <v>0</v>
      </c>
      <c r="N124" s="38">
        <f t="shared" si="11"/>
        <v>33656.701970473681</v>
      </c>
      <c r="O124" s="33"/>
      <c r="P124" s="33"/>
    </row>
    <row r="125" spans="1:16" ht="28.8" x14ac:dyDescent="0.3">
      <c r="A125" s="9" t="s">
        <v>213</v>
      </c>
      <c r="B125" s="10" t="s">
        <v>297</v>
      </c>
      <c r="C125" s="35">
        <v>181899.3376721059</v>
      </c>
      <c r="D125" s="36">
        <v>7142.8237771006707</v>
      </c>
      <c r="E125" s="37">
        <v>173116.45421173619</v>
      </c>
      <c r="F125" s="36">
        <v>1640.0596832690453</v>
      </c>
      <c r="G125" s="35">
        <v>0</v>
      </c>
      <c r="H125" s="36">
        <v>0</v>
      </c>
      <c r="I125" s="37">
        <v>0</v>
      </c>
      <c r="J125" s="36">
        <v>0</v>
      </c>
      <c r="K125" s="35">
        <v>0</v>
      </c>
      <c r="L125" s="35">
        <v>39010.812812798686</v>
      </c>
      <c r="M125" s="35">
        <v>0</v>
      </c>
      <c r="N125" s="38">
        <f t="shared" si="11"/>
        <v>220910.15048490459</v>
      </c>
      <c r="O125" s="33"/>
      <c r="P125" s="33"/>
    </row>
    <row r="126" spans="1:16" ht="43.2" x14ac:dyDescent="0.3">
      <c r="A126" s="9" t="s">
        <v>215</v>
      </c>
      <c r="B126" s="10" t="s">
        <v>298</v>
      </c>
      <c r="C126" s="35">
        <v>1704.907828552859</v>
      </c>
      <c r="D126" s="36">
        <v>0</v>
      </c>
      <c r="E126" s="37">
        <v>1704.907828552859</v>
      </c>
      <c r="F126" s="36">
        <v>0</v>
      </c>
      <c r="G126" s="35">
        <v>0</v>
      </c>
      <c r="H126" s="36">
        <v>0</v>
      </c>
      <c r="I126" s="37">
        <v>0</v>
      </c>
      <c r="J126" s="36">
        <v>0</v>
      </c>
      <c r="K126" s="35">
        <v>0</v>
      </c>
      <c r="L126" s="35">
        <v>0</v>
      </c>
      <c r="M126" s="35">
        <v>0</v>
      </c>
      <c r="N126" s="38">
        <f t="shared" si="11"/>
        <v>1704.907828552859</v>
      </c>
      <c r="O126" s="33"/>
      <c r="P126" s="33"/>
    </row>
    <row r="127" spans="1:16" x14ac:dyDescent="0.3">
      <c r="A127" s="9" t="s">
        <v>239</v>
      </c>
      <c r="B127" s="10" t="s">
        <v>208</v>
      </c>
      <c r="C127" s="35">
        <v>158694.55615252681</v>
      </c>
      <c r="D127" s="36">
        <v>0</v>
      </c>
      <c r="E127" s="37">
        <v>121419.40816195849</v>
      </c>
      <c r="F127" s="36">
        <v>37275.147990568323</v>
      </c>
      <c r="G127" s="35">
        <v>0</v>
      </c>
      <c r="H127" s="36">
        <v>0</v>
      </c>
      <c r="I127" s="37">
        <v>0</v>
      </c>
      <c r="J127" s="36">
        <v>0</v>
      </c>
      <c r="K127" s="35">
        <v>0</v>
      </c>
      <c r="L127" s="35">
        <v>0</v>
      </c>
      <c r="M127" s="35">
        <v>0</v>
      </c>
      <c r="N127" s="38">
        <f t="shared" si="11"/>
        <v>158694.55615252681</v>
      </c>
      <c r="O127" s="33"/>
      <c r="P127" s="33"/>
    </row>
    <row r="128" spans="1:16" ht="28.8" x14ac:dyDescent="0.3">
      <c r="A128" s="9" t="s">
        <v>241</v>
      </c>
      <c r="B128" s="10" t="s">
        <v>210</v>
      </c>
      <c r="C128" s="35">
        <v>61945.314524937974</v>
      </c>
      <c r="D128" s="36">
        <v>0</v>
      </c>
      <c r="E128" s="37">
        <v>48030.954524841807</v>
      </c>
      <c r="F128" s="36">
        <v>13914.360000096171</v>
      </c>
      <c r="G128" s="35">
        <v>0</v>
      </c>
      <c r="H128" s="36">
        <v>0</v>
      </c>
      <c r="I128" s="37">
        <v>0</v>
      </c>
      <c r="J128" s="36">
        <v>0</v>
      </c>
      <c r="K128" s="35">
        <v>0</v>
      </c>
      <c r="L128" s="35">
        <v>10888.005073046577</v>
      </c>
      <c r="M128" s="35">
        <v>0</v>
      </c>
      <c r="N128" s="38">
        <f t="shared" si="11"/>
        <v>72833.319597984548</v>
      </c>
      <c r="O128" s="33"/>
      <c r="P128" s="33"/>
    </row>
    <row r="129" spans="1:16" x14ac:dyDescent="0.3">
      <c r="A129" s="9" t="s">
        <v>243</v>
      </c>
      <c r="B129" s="10" t="s">
        <v>212</v>
      </c>
      <c r="C129" s="35">
        <v>304035.17408443778</v>
      </c>
      <c r="D129" s="36">
        <v>0</v>
      </c>
      <c r="E129" s="37">
        <v>269804.93380754988</v>
      </c>
      <c r="F129" s="36">
        <v>34230.240276887926</v>
      </c>
      <c r="G129" s="35">
        <v>0</v>
      </c>
      <c r="H129" s="36">
        <v>0</v>
      </c>
      <c r="I129" s="37">
        <v>0</v>
      </c>
      <c r="J129" s="36">
        <v>0</v>
      </c>
      <c r="K129" s="35">
        <v>0</v>
      </c>
      <c r="L129" s="35">
        <v>3879.6001812410559</v>
      </c>
      <c r="M129" s="35">
        <v>0</v>
      </c>
      <c r="N129" s="38">
        <f t="shared" si="11"/>
        <v>307914.77426567883</v>
      </c>
      <c r="O129" s="33"/>
      <c r="P129" s="33"/>
    </row>
    <row r="130" spans="1:16" x14ac:dyDescent="0.3">
      <c r="A130" s="9" t="s">
        <v>313</v>
      </c>
      <c r="B130" s="10" t="s">
        <v>214</v>
      </c>
      <c r="C130" s="35">
        <v>129245.65094680138</v>
      </c>
      <c r="D130" s="36">
        <v>0</v>
      </c>
      <c r="E130" s="37">
        <v>113735.51659098201</v>
      </c>
      <c r="F130" s="36">
        <v>15510.13435581938</v>
      </c>
      <c r="G130" s="35">
        <v>0</v>
      </c>
      <c r="H130" s="36">
        <v>0</v>
      </c>
      <c r="I130" s="37">
        <v>0</v>
      </c>
      <c r="J130" s="36">
        <v>0</v>
      </c>
      <c r="K130" s="35">
        <v>0</v>
      </c>
      <c r="L130" s="35">
        <v>28190.298848227885</v>
      </c>
      <c r="M130" s="35">
        <v>0</v>
      </c>
      <c r="N130" s="38">
        <f t="shared" si="11"/>
        <v>157435.94979502927</v>
      </c>
      <c r="O130" s="33"/>
      <c r="P130" s="33"/>
    </row>
    <row r="131" spans="1:16" ht="28.8" x14ac:dyDescent="0.3">
      <c r="A131" s="9" t="s">
        <v>314</v>
      </c>
      <c r="B131" s="10" t="s">
        <v>216</v>
      </c>
      <c r="C131" s="35">
        <v>541880.54851110023</v>
      </c>
      <c r="D131" s="36">
        <v>16461.743910712914</v>
      </c>
      <c r="E131" s="37">
        <v>162580.96334105945</v>
      </c>
      <c r="F131" s="36">
        <v>362837.84125932795</v>
      </c>
      <c r="G131" s="35">
        <v>0</v>
      </c>
      <c r="H131" s="36">
        <v>0</v>
      </c>
      <c r="I131" s="37">
        <v>0</v>
      </c>
      <c r="J131" s="36">
        <v>0</v>
      </c>
      <c r="K131" s="35">
        <v>0</v>
      </c>
      <c r="L131" s="35">
        <v>28594.194183947558</v>
      </c>
      <c r="M131" s="35">
        <v>0</v>
      </c>
      <c r="N131" s="38">
        <f t="shared" si="11"/>
        <v>570474.74269504775</v>
      </c>
      <c r="O131" s="33"/>
      <c r="P131" s="33"/>
    </row>
    <row r="132" spans="1:16" x14ac:dyDescent="0.3">
      <c r="A132" s="9" t="s">
        <v>315</v>
      </c>
      <c r="B132" s="10" t="s">
        <v>217</v>
      </c>
      <c r="C132" s="35">
        <v>573779.10604275204</v>
      </c>
      <c r="D132" s="36">
        <v>0</v>
      </c>
      <c r="E132" s="37">
        <v>514649.62169171922</v>
      </c>
      <c r="F132" s="36">
        <v>59129.484351032792</v>
      </c>
      <c r="G132" s="35">
        <v>0</v>
      </c>
      <c r="H132" s="36">
        <v>0</v>
      </c>
      <c r="I132" s="37">
        <v>0</v>
      </c>
      <c r="J132" s="36">
        <v>0</v>
      </c>
      <c r="K132" s="35">
        <v>0</v>
      </c>
      <c r="L132" s="35">
        <v>291260.27178074024</v>
      </c>
      <c r="M132" s="35">
        <v>0</v>
      </c>
      <c r="N132" s="38">
        <f t="shared" si="11"/>
        <v>865039.37782349228</v>
      </c>
      <c r="O132" s="33"/>
      <c r="P132" s="33"/>
    </row>
    <row r="133" spans="1:16" x14ac:dyDescent="0.3">
      <c r="A133" s="9" t="s">
        <v>316</v>
      </c>
      <c r="B133" s="10" t="s">
        <v>218</v>
      </c>
      <c r="C133" s="35">
        <v>369330.37195367191</v>
      </c>
      <c r="D133" s="36">
        <v>30049.130556015247</v>
      </c>
      <c r="E133" s="37">
        <v>296673.90261896368</v>
      </c>
      <c r="F133" s="36">
        <v>42607.338778692982</v>
      </c>
      <c r="G133" s="35">
        <v>18105.145811459704</v>
      </c>
      <c r="H133" s="36">
        <v>18105.145811459704</v>
      </c>
      <c r="I133" s="37">
        <v>0</v>
      </c>
      <c r="J133" s="36">
        <v>0</v>
      </c>
      <c r="K133" s="35">
        <v>0</v>
      </c>
      <c r="L133" s="35">
        <v>433529.82269255479</v>
      </c>
      <c r="M133" s="35">
        <v>0</v>
      </c>
      <c r="N133" s="38">
        <f t="shared" si="11"/>
        <v>820965.34045768646</v>
      </c>
      <c r="O133" s="33"/>
      <c r="P133" s="33"/>
    </row>
    <row r="134" spans="1:16" x14ac:dyDescent="0.3">
      <c r="A134" s="9" t="s">
        <v>225</v>
      </c>
      <c r="B134" s="10" t="s">
        <v>299</v>
      </c>
      <c r="C134" s="35">
        <v>9291.3733343528802</v>
      </c>
      <c r="D134" s="36">
        <v>0</v>
      </c>
      <c r="E134" s="37">
        <v>9087.1090925317403</v>
      </c>
      <c r="F134" s="36">
        <v>204.2642418211401</v>
      </c>
      <c r="G134" s="35">
        <v>0</v>
      </c>
      <c r="H134" s="36">
        <v>0</v>
      </c>
      <c r="I134" s="37">
        <v>0</v>
      </c>
      <c r="J134" s="36">
        <v>0</v>
      </c>
      <c r="K134" s="35">
        <v>0</v>
      </c>
      <c r="L134" s="35">
        <v>3215.798740534472</v>
      </c>
      <c r="M134" s="35">
        <v>0</v>
      </c>
      <c r="N134" s="38">
        <f t="shared" si="11"/>
        <v>12507.172074887352</v>
      </c>
      <c r="O134" s="33"/>
      <c r="P134" s="33"/>
    </row>
    <row r="135" spans="1:16" ht="28.8" x14ac:dyDescent="0.3">
      <c r="A135" s="9" t="s">
        <v>227</v>
      </c>
      <c r="B135" s="10" t="s">
        <v>300</v>
      </c>
      <c r="C135" s="35">
        <v>18178.127484464734</v>
      </c>
      <c r="D135" s="36">
        <v>0</v>
      </c>
      <c r="E135" s="37">
        <v>17824.150886498708</v>
      </c>
      <c r="F135" s="36">
        <v>353.9765979660242</v>
      </c>
      <c r="G135" s="35">
        <v>0</v>
      </c>
      <c r="H135" s="36">
        <v>0</v>
      </c>
      <c r="I135" s="37">
        <v>0</v>
      </c>
      <c r="J135" s="36">
        <v>0</v>
      </c>
      <c r="K135" s="35">
        <v>0</v>
      </c>
      <c r="L135" s="35">
        <v>128.86856179535837</v>
      </c>
      <c r="M135" s="35">
        <v>0</v>
      </c>
      <c r="N135" s="38">
        <f t="shared" si="11"/>
        <v>18306.996046260094</v>
      </c>
      <c r="O135" s="33"/>
      <c r="P135" s="33"/>
    </row>
    <row r="136" spans="1:16" x14ac:dyDescent="0.3">
      <c r="A136" s="9" t="s">
        <v>234</v>
      </c>
      <c r="B136" s="10" t="s">
        <v>301</v>
      </c>
      <c r="C136" s="35">
        <v>83425.767965667299</v>
      </c>
      <c r="D136" s="36">
        <v>43414.470001754715</v>
      </c>
      <c r="E136" s="37">
        <v>29140.748327083682</v>
      </c>
      <c r="F136" s="36">
        <v>10870.5496368289</v>
      </c>
      <c r="G136" s="35">
        <v>0</v>
      </c>
      <c r="H136" s="36">
        <v>0</v>
      </c>
      <c r="I136" s="37">
        <v>0</v>
      </c>
      <c r="J136" s="36">
        <v>0</v>
      </c>
      <c r="K136" s="35">
        <v>0</v>
      </c>
      <c r="L136" s="35">
        <v>5479.0560780176866</v>
      </c>
      <c r="M136" s="35">
        <v>0</v>
      </c>
      <c r="N136" s="38">
        <f t="shared" si="11"/>
        <v>88904.824043684988</v>
      </c>
      <c r="O136" s="33"/>
      <c r="P136" s="33"/>
    </row>
    <row r="137" spans="1:16" x14ac:dyDescent="0.3">
      <c r="A137" s="9" t="s">
        <v>317</v>
      </c>
      <c r="B137" s="10" t="s">
        <v>302</v>
      </c>
      <c r="C137" s="35">
        <v>66778.503707226046</v>
      </c>
      <c r="D137" s="36">
        <v>0</v>
      </c>
      <c r="E137" s="37">
        <v>64838.31911139279</v>
      </c>
      <c r="F137" s="36">
        <v>1940.1845958332535</v>
      </c>
      <c r="G137" s="35">
        <v>0</v>
      </c>
      <c r="H137" s="36">
        <v>0</v>
      </c>
      <c r="I137" s="37">
        <v>0</v>
      </c>
      <c r="J137" s="36">
        <v>0</v>
      </c>
      <c r="K137" s="35">
        <v>0</v>
      </c>
      <c r="L137" s="35">
        <v>32637.486889717176</v>
      </c>
      <c r="M137" s="35">
        <v>0</v>
      </c>
      <c r="N137" s="38">
        <f t="shared" si="11"/>
        <v>99415.990596943215</v>
      </c>
      <c r="O137" s="33"/>
      <c r="P137" s="33"/>
    </row>
    <row r="138" spans="1:16" x14ac:dyDescent="0.3">
      <c r="A138" s="9" t="s">
        <v>318</v>
      </c>
      <c r="B138" s="10" t="s">
        <v>220</v>
      </c>
      <c r="C138" s="35">
        <v>25958.09977444994</v>
      </c>
      <c r="D138" s="36">
        <v>0</v>
      </c>
      <c r="E138" s="37">
        <v>25958.09977444994</v>
      </c>
      <c r="F138" s="36">
        <v>0</v>
      </c>
      <c r="G138" s="35">
        <v>1146.4991456506505</v>
      </c>
      <c r="H138" s="36">
        <v>0</v>
      </c>
      <c r="I138" s="37">
        <v>1146.4991456506505</v>
      </c>
      <c r="J138" s="36">
        <v>0</v>
      </c>
      <c r="K138" s="35">
        <v>0</v>
      </c>
      <c r="L138" s="35">
        <v>0</v>
      </c>
      <c r="M138" s="35">
        <v>0</v>
      </c>
      <c r="N138" s="38">
        <f t="shared" si="11"/>
        <v>27104.59892010059</v>
      </c>
      <c r="O138" s="33"/>
      <c r="P138" s="33"/>
    </row>
    <row r="139" spans="1:16" ht="28.8" x14ac:dyDescent="0.3">
      <c r="A139" s="9" t="s">
        <v>319</v>
      </c>
      <c r="B139" s="10" t="s">
        <v>222</v>
      </c>
      <c r="C139" s="35">
        <v>90373.466121468169</v>
      </c>
      <c r="D139" s="36">
        <v>0</v>
      </c>
      <c r="E139" s="37">
        <v>61295.688346722614</v>
      </c>
      <c r="F139" s="36">
        <v>29077.777774745562</v>
      </c>
      <c r="G139" s="35">
        <v>0</v>
      </c>
      <c r="H139" s="36">
        <v>0</v>
      </c>
      <c r="I139" s="37">
        <v>0</v>
      </c>
      <c r="J139" s="36">
        <v>0</v>
      </c>
      <c r="K139" s="35">
        <v>0</v>
      </c>
      <c r="L139" s="35">
        <v>43079.344819518061</v>
      </c>
      <c r="M139" s="35">
        <v>0</v>
      </c>
      <c r="N139" s="38">
        <f t="shared" ref="N139:N143" si="14">+C139+G139+K139+L139+M139</f>
        <v>133452.81094098624</v>
      </c>
      <c r="O139" s="33"/>
      <c r="P139" s="33"/>
    </row>
    <row r="140" spans="1:16" ht="28.8" x14ac:dyDescent="0.3">
      <c r="A140" s="9" t="s">
        <v>320</v>
      </c>
      <c r="B140" s="10" t="s">
        <v>223</v>
      </c>
      <c r="C140" s="35">
        <v>9904.5532326729135</v>
      </c>
      <c r="D140" s="36">
        <v>0</v>
      </c>
      <c r="E140" s="37">
        <v>8432.8075517519719</v>
      </c>
      <c r="F140" s="36">
        <v>1471.7456809209411</v>
      </c>
      <c r="G140" s="35">
        <v>0</v>
      </c>
      <c r="H140" s="36">
        <v>0</v>
      </c>
      <c r="I140" s="37">
        <v>0</v>
      </c>
      <c r="J140" s="36">
        <v>0</v>
      </c>
      <c r="K140" s="35">
        <v>0</v>
      </c>
      <c r="L140" s="35">
        <v>162.75391269103818</v>
      </c>
      <c r="M140" s="35">
        <v>0</v>
      </c>
      <c r="N140" s="38">
        <f t="shared" si="14"/>
        <v>10067.307145363951</v>
      </c>
      <c r="O140" s="33"/>
      <c r="P140" s="33"/>
    </row>
    <row r="141" spans="1:16" x14ac:dyDescent="0.3">
      <c r="A141" s="9" t="s">
        <v>321</v>
      </c>
      <c r="B141" s="10" t="s">
        <v>224</v>
      </c>
      <c r="C141" s="35">
        <v>51620.223142122282</v>
      </c>
      <c r="D141" s="36">
        <v>0</v>
      </c>
      <c r="E141" s="82">
        <v>51620.223142122282</v>
      </c>
      <c r="F141" s="36">
        <v>0</v>
      </c>
      <c r="G141" s="35">
        <v>0</v>
      </c>
      <c r="H141" s="36">
        <v>0</v>
      </c>
      <c r="I141" s="82">
        <v>0</v>
      </c>
      <c r="J141" s="36">
        <v>0</v>
      </c>
      <c r="K141" s="35">
        <v>0</v>
      </c>
      <c r="L141" s="35">
        <v>60934.248327669084</v>
      </c>
      <c r="M141" s="35">
        <v>0</v>
      </c>
      <c r="N141" s="38">
        <f t="shared" si="14"/>
        <v>112554.47146979137</v>
      </c>
      <c r="O141" s="33"/>
      <c r="P141" s="33"/>
    </row>
    <row r="142" spans="1:16" x14ac:dyDescent="0.3">
      <c r="A142" s="9" t="s">
        <v>322</v>
      </c>
      <c r="B142" s="10" t="s">
        <v>226</v>
      </c>
      <c r="C142" s="35">
        <v>12206.872411564385</v>
      </c>
      <c r="D142" s="36">
        <v>0</v>
      </c>
      <c r="E142" s="82">
        <v>12206.872411564385</v>
      </c>
      <c r="F142" s="36">
        <v>0</v>
      </c>
      <c r="G142" s="35">
        <v>0</v>
      </c>
      <c r="H142" s="36">
        <v>0</v>
      </c>
      <c r="I142" s="82">
        <v>0</v>
      </c>
      <c r="J142" s="36">
        <v>0</v>
      </c>
      <c r="K142" s="35">
        <v>0</v>
      </c>
      <c r="L142" s="35">
        <v>0</v>
      </c>
      <c r="M142" s="35">
        <v>0</v>
      </c>
      <c r="N142" s="38">
        <f t="shared" si="14"/>
        <v>12206.872411564385</v>
      </c>
      <c r="O142" s="33"/>
      <c r="P142" s="33"/>
    </row>
    <row r="143" spans="1:16" ht="14.25" customHeight="1" x14ac:dyDescent="0.3">
      <c r="A143" s="9" t="s">
        <v>323</v>
      </c>
      <c r="B143" s="10" t="s">
        <v>228</v>
      </c>
      <c r="C143" s="35">
        <v>9265.424175801938</v>
      </c>
      <c r="D143" s="36">
        <v>0</v>
      </c>
      <c r="E143" s="82">
        <v>9265.424175801938</v>
      </c>
      <c r="F143" s="36">
        <v>0</v>
      </c>
      <c r="G143" s="35">
        <v>0</v>
      </c>
      <c r="H143" s="36">
        <v>0</v>
      </c>
      <c r="I143" s="82">
        <v>0</v>
      </c>
      <c r="J143" s="36">
        <v>0</v>
      </c>
      <c r="K143" s="35">
        <v>0</v>
      </c>
      <c r="L143" s="35">
        <v>24749.247260095523</v>
      </c>
      <c r="M143" s="35">
        <v>0</v>
      </c>
      <c r="N143" s="38">
        <f t="shared" si="14"/>
        <v>34014.671435897457</v>
      </c>
      <c r="O143" s="33"/>
      <c r="P143" s="33"/>
    </row>
    <row r="144" spans="1:16" x14ac:dyDescent="0.3">
      <c r="A144" s="9"/>
      <c r="B144" s="10"/>
      <c r="C144" s="35"/>
      <c r="D144" s="44"/>
      <c r="E144" s="82"/>
      <c r="F144" s="36"/>
      <c r="G144" s="35"/>
      <c r="H144" s="44"/>
      <c r="I144" s="82"/>
      <c r="J144" s="36"/>
      <c r="K144" s="35"/>
      <c r="L144" s="35"/>
      <c r="M144" s="35"/>
      <c r="N144" s="38"/>
      <c r="O144" s="33"/>
      <c r="P144" s="33"/>
    </row>
    <row r="145" spans="1:16" x14ac:dyDescent="0.3">
      <c r="A145" s="11"/>
      <c r="B145" s="12" t="s">
        <v>229</v>
      </c>
      <c r="C145" s="45">
        <f t="shared" ref="C145:M145" si="15">SUM(C11:C144)</f>
        <v>19200423.25116168</v>
      </c>
      <c r="D145" s="45">
        <f t="shared" si="15"/>
        <v>1394425.3936046644</v>
      </c>
      <c r="E145" s="83">
        <f t="shared" si="15"/>
        <v>10424439.520955615</v>
      </c>
      <c r="F145" s="45">
        <f t="shared" si="15"/>
        <v>7381558.3366014101</v>
      </c>
      <c r="G145" s="45">
        <f t="shared" si="15"/>
        <v>2090243.5610229326</v>
      </c>
      <c r="H145" s="45">
        <f t="shared" si="15"/>
        <v>901827.50838734186</v>
      </c>
      <c r="I145" s="83">
        <f t="shared" si="15"/>
        <v>464896.77206510823</v>
      </c>
      <c r="J145" s="45">
        <f t="shared" si="15"/>
        <v>723519.28057048284</v>
      </c>
      <c r="K145" s="45">
        <f t="shared" si="15"/>
        <v>3711.8929154704256</v>
      </c>
      <c r="L145" s="45">
        <f t="shared" si="15"/>
        <v>4655313.8688764963</v>
      </c>
      <c r="M145" s="45">
        <f t="shared" si="15"/>
        <v>813.8595242104127</v>
      </c>
      <c r="N145" s="45">
        <f t="shared" ref="N145" si="16">+C145+G145+K145+L145+M145</f>
        <v>25950506.433500785</v>
      </c>
      <c r="O145" s="33"/>
      <c r="P145" s="33"/>
    </row>
    <row r="146" spans="1:16" x14ac:dyDescent="0.3">
      <c r="A146" s="13" t="s">
        <v>230</v>
      </c>
      <c r="B146" s="14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33"/>
      <c r="P146" s="33"/>
    </row>
    <row r="147" spans="1:16" x14ac:dyDescent="0.3">
      <c r="A147" s="9" t="s">
        <v>231</v>
      </c>
      <c r="B147" s="15" t="s">
        <v>286</v>
      </c>
      <c r="C147" s="35">
        <v>0</v>
      </c>
      <c r="D147" s="40">
        <v>0</v>
      </c>
      <c r="E147" s="36">
        <v>0</v>
      </c>
      <c r="F147" s="36">
        <v>0</v>
      </c>
      <c r="G147" s="35">
        <v>0</v>
      </c>
      <c r="H147" s="40">
        <v>0</v>
      </c>
      <c r="I147" s="36">
        <v>0</v>
      </c>
      <c r="J147" s="36">
        <v>0</v>
      </c>
      <c r="K147" s="35">
        <v>0</v>
      </c>
      <c r="L147" s="35">
        <v>4342.6799660304632</v>
      </c>
      <c r="M147" s="35">
        <v>0</v>
      </c>
      <c r="N147" s="38">
        <f t="shared" ref="N147:N153" si="17">+C147+G147+K147+L147+M147</f>
        <v>4342.6799660304632</v>
      </c>
      <c r="O147" s="33"/>
      <c r="P147" s="33"/>
    </row>
    <row r="148" spans="1:16" x14ac:dyDescent="0.3">
      <c r="A148" s="9" t="s">
        <v>232</v>
      </c>
      <c r="B148" s="15" t="s">
        <v>287</v>
      </c>
      <c r="C148" s="35">
        <v>2173.7262874647704</v>
      </c>
      <c r="D148" s="40">
        <v>2173.7262874647704</v>
      </c>
      <c r="E148" s="36">
        <v>0</v>
      </c>
      <c r="F148" s="36">
        <v>0</v>
      </c>
      <c r="G148" s="35">
        <v>0</v>
      </c>
      <c r="H148" s="40">
        <v>0</v>
      </c>
      <c r="I148" s="36">
        <v>0</v>
      </c>
      <c r="J148" s="36">
        <v>0</v>
      </c>
      <c r="K148" s="35">
        <v>0</v>
      </c>
      <c r="L148" s="35">
        <v>0</v>
      </c>
      <c r="M148" s="35">
        <v>0</v>
      </c>
      <c r="N148" s="38">
        <f t="shared" si="17"/>
        <v>2173.7262874647704</v>
      </c>
      <c r="O148" s="33"/>
      <c r="P148" s="33"/>
    </row>
    <row r="149" spans="1:16" x14ac:dyDescent="0.3">
      <c r="A149" s="9" t="s">
        <v>233</v>
      </c>
      <c r="B149" s="15" t="s">
        <v>157</v>
      </c>
      <c r="C149" s="35">
        <v>0</v>
      </c>
      <c r="D149" s="40">
        <v>0</v>
      </c>
      <c r="E149" s="36">
        <v>0</v>
      </c>
      <c r="F149" s="36">
        <v>0</v>
      </c>
      <c r="G149" s="35">
        <v>0</v>
      </c>
      <c r="H149" s="40">
        <v>0</v>
      </c>
      <c r="I149" s="36">
        <v>0</v>
      </c>
      <c r="J149" s="36">
        <v>0</v>
      </c>
      <c r="K149" s="35">
        <v>36032.157870094401</v>
      </c>
      <c r="L149" s="35">
        <v>0</v>
      </c>
      <c r="M149" s="35">
        <v>0</v>
      </c>
      <c r="N149" s="38">
        <f t="shared" si="17"/>
        <v>36032.157870094401</v>
      </c>
      <c r="O149" s="33"/>
      <c r="P149" s="33"/>
    </row>
    <row r="150" spans="1:16" x14ac:dyDescent="0.3">
      <c r="A150" s="9" t="s">
        <v>324</v>
      </c>
      <c r="B150" s="16" t="s">
        <v>159</v>
      </c>
      <c r="C150" s="35">
        <v>25976.485324395995</v>
      </c>
      <c r="D150" s="40">
        <v>25976.485324395995</v>
      </c>
      <c r="E150" s="36">
        <v>0</v>
      </c>
      <c r="F150" s="36">
        <v>0</v>
      </c>
      <c r="G150" s="35">
        <v>0</v>
      </c>
      <c r="H150" s="40">
        <v>0</v>
      </c>
      <c r="I150" s="36">
        <v>0</v>
      </c>
      <c r="J150" s="36">
        <v>0</v>
      </c>
      <c r="K150" s="35">
        <v>13530.677074713656</v>
      </c>
      <c r="L150" s="35">
        <v>0</v>
      </c>
      <c r="M150" s="35">
        <v>0</v>
      </c>
      <c r="N150" s="38">
        <f t="shared" si="17"/>
        <v>39507.162399109649</v>
      </c>
      <c r="O150" s="33"/>
      <c r="P150" s="33"/>
    </row>
    <row r="151" spans="1:16" x14ac:dyDescent="0.3">
      <c r="A151" s="9" t="s">
        <v>325</v>
      </c>
      <c r="B151" s="15" t="s">
        <v>293</v>
      </c>
      <c r="C151" s="35">
        <v>0</v>
      </c>
      <c r="D151" s="40">
        <v>0</v>
      </c>
      <c r="E151" s="36">
        <v>0</v>
      </c>
      <c r="F151" s="36">
        <v>0</v>
      </c>
      <c r="G151" s="35">
        <v>0</v>
      </c>
      <c r="H151" s="40">
        <v>0</v>
      </c>
      <c r="I151" s="36">
        <v>0</v>
      </c>
      <c r="J151" s="36">
        <v>0</v>
      </c>
      <c r="K151" s="35">
        <v>0</v>
      </c>
      <c r="L151" s="35">
        <v>1940862.8914485567</v>
      </c>
      <c r="M151" s="35">
        <v>0</v>
      </c>
      <c r="N151" s="38">
        <f t="shared" si="17"/>
        <v>1940862.8914485567</v>
      </c>
      <c r="O151" s="33"/>
      <c r="P151" s="33"/>
    </row>
    <row r="152" spans="1:16" x14ac:dyDescent="0.3">
      <c r="A152" s="9" t="s">
        <v>326</v>
      </c>
      <c r="B152" s="17" t="s">
        <v>200</v>
      </c>
      <c r="C152" s="35">
        <v>0</v>
      </c>
      <c r="D152" s="40">
        <v>0</v>
      </c>
      <c r="E152" s="36">
        <v>0</v>
      </c>
      <c r="F152" s="36">
        <v>0</v>
      </c>
      <c r="G152" s="35">
        <v>0</v>
      </c>
      <c r="H152" s="40">
        <v>0</v>
      </c>
      <c r="I152" s="36">
        <v>0</v>
      </c>
      <c r="J152" s="36">
        <v>0</v>
      </c>
      <c r="K152" s="35">
        <v>41670.092261370868</v>
      </c>
      <c r="L152" s="35">
        <v>0</v>
      </c>
      <c r="M152" s="35">
        <v>0</v>
      </c>
      <c r="N152" s="38">
        <f t="shared" si="17"/>
        <v>41670.092261370868</v>
      </c>
      <c r="O152" s="33"/>
      <c r="P152" s="33"/>
    </row>
    <row r="153" spans="1:16" ht="28.8" x14ac:dyDescent="0.3">
      <c r="A153" s="9" t="s">
        <v>327</v>
      </c>
      <c r="B153" s="18" t="s">
        <v>235</v>
      </c>
      <c r="C153" s="35">
        <v>0</v>
      </c>
      <c r="D153" s="40">
        <v>0</v>
      </c>
      <c r="E153" s="36">
        <v>0</v>
      </c>
      <c r="F153" s="36">
        <v>0</v>
      </c>
      <c r="G153" s="35">
        <v>0</v>
      </c>
      <c r="H153" s="40">
        <v>0</v>
      </c>
      <c r="I153" s="36">
        <v>0</v>
      </c>
      <c r="J153" s="36">
        <v>0</v>
      </c>
      <c r="K153" s="35">
        <v>0</v>
      </c>
      <c r="L153" s="35">
        <v>444153.4057281409</v>
      </c>
      <c r="M153" s="35">
        <v>0</v>
      </c>
      <c r="N153" s="38">
        <f t="shared" si="17"/>
        <v>444153.4057281409</v>
      </c>
      <c r="O153" s="33"/>
      <c r="P153" s="33"/>
    </row>
    <row r="154" spans="1:16" x14ac:dyDescent="0.3">
      <c r="A154" s="9"/>
      <c r="B154" s="18"/>
      <c r="C154" s="35"/>
      <c r="D154" s="40"/>
      <c r="E154" s="36"/>
      <c r="F154" s="36"/>
      <c r="G154" s="35"/>
      <c r="H154" s="40"/>
      <c r="I154" s="36"/>
      <c r="J154" s="36"/>
      <c r="K154" s="35"/>
      <c r="L154" s="35"/>
      <c r="M154" s="35"/>
      <c r="N154" s="38"/>
      <c r="O154" s="33"/>
      <c r="P154" s="33"/>
    </row>
    <row r="155" spans="1:16" x14ac:dyDescent="0.3">
      <c r="A155" s="11"/>
      <c r="B155" s="12" t="s">
        <v>236</v>
      </c>
      <c r="C155" s="46">
        <f>SUM(C147:C154)</f>
        <v>28150.211611860766</v>
      </c>
      <c r="D155" s="46">
        <f t="shared" ref="D155:N155" si="18">SUM(D147:D154)</f>
        <v>28150.211611860766</v>
      </c>
      <c r="E155" s="46">
        <f t="shared" si="18"/>
        <v>0</v>
      </c>
      <c r="F155" s="46">
        <f t="shared" si="18"/>
        <v>0</v>
      </c>
      <c r="G155" s="46">
        <f t="shared" si="18"/>
        <v>0</v>
      </c>
      <c r="H155" s="46">
        <f t="shared" si="18"/>
        <v>0</v>
      </c>
      <c r="I155" s="46">
        <f t="shared" si="18"/>
        <v>0</v>
      </c>
      <c r="J155" s="46">
        <f t="shared" si="18"/>
        <v>0</v>
      </c>
      <c r="K155" s="46">
        <f t="shared" si="18"/>
        <v>91232.927206178923</v>
      </c>
      <c r="L155" s="46">
        <f t="shared" si="18"/>
        <v>2389358.9771427279</v>
      </c>
      <c r="M155" s="46">
        <f t="shared" si="18"/>
        <v>0</v>
      </c>
      <c r="N155" s="46">
        <f t="shared" si="18"/>
        <v>2508742.115960768</v>
      </c>
      <c r="O155" s="33"/>
      <c r="P155" s="33"/>
    </row>
    <row r="156" spans="1:16" ht="31.5" customHeight="1" x14ac:dyDescent="0.3">
      <c r="A156" s="13" t="s">
        <v>237</v>
      </c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33"/>
      <c r="P156" s="33"/>
    </row>
    <row r="157" spans="1:16" x14ac:dyDescent="0.3">
      <c r="A157" s="9" t="s">
        <v>238</v>
      </c>
      <c r="B157" s="39" t="s">
        <v>286</v>
      </c>
      <c r="C157" s="35">
        <v>0</v>
      </c>
      <c r="D157" s="40">
        <v>0</v>
      </c>
      <c r="E157" s="36">
        <v>0</v>
      </c>
      <c r="F157" s="36">
        <v>0</v>
      </c>
      <c r="G157" s="35">
        <v>0</v>
      </c>
      <c r="H157" s="40">
        <v>0</v>
      </c>
      <c r="I157" s="36">
        <v>0</v>
      </c>
      <c r="J157" s="36">
        <v>0</v>
      </c>
      <c r="K157" s="35">
        <v>0</v>
      </c>
      <c r="L157" s="35">
        <v>0</v>
      </c>
      <c r="M157" s="35">
        <v>1459.7634333714614</v>
      </c>
      <c r="N157" s="38">
        <f t="shared" ref="N157:N166" si="19">+C157+G157+K157+L157+M157</f>
        <v>1459.7634333714614</v>
      </c>
      <c r="O157" s="33"/>
      <c r="P157" s="33"/>
    </row>
    <row r="158" spans="1:16" x14ac:dyDescent="0.3">
      <c r="A158" s="9" t="s">
        <v>328</v>
      </c>
      <c r="B158" s="39" t="s">
        <v>287</v>
      </c>
      <c r="C158" s="35">
        <v>0</v>
      </c>
      <c r="D158" s="40">
        <v>0</v>
      </c>
      <c r="E158" s="36">
        <v>0</v>
      </c>
      <c r="F158" s="36">
        <v>0</v>
      </c>
      <c r="G158" s="35">
        <v>0</v>
      </c>
      <c r="H158" s="40">
        <v>0</v>
      </c>
      <c r="I158" s="36">
        <v>0</v>
      </c>
      <c r="J158" s="36">
        <v>0</v>
      </c>
      <c r="K158" s="35">
        <v>0</v>
      </c>
      <c r="L158" s="35">
        <v>0</v>
      </c>
      <c r="M158" s="35">
        <v>0</v>
      </c>
      <c r="N158" s="38">
        <f t="shared" si="19"/>
        <v>0</v>
      </c>
      <c r="O158" s="33"/>
      <c r="P158" s="33"/>
    </row>
    <row r="159" spans="1:16" x14ac:dyDescent="0.3">
      <c r="A159" s="9" t="s">
        <v>391</v>
      </c>
      <c r="B159" s="39" t="s">
        <v>166</v>
      </c>
      <c r="C159" s="35">
        <v>0</v>
      </c>
      <c r="D159" s="40">
        <v>0</v>
      </c>
      <c r="E159" s="36">
        <v>0</v>
      </c>
      <c r="F159" s="36">
        <v>0</v>
      </c>
      <c r="G159" s="35">
        <v>0</v>
      </c>
      <c r="H159" s="40">
        <v>0</v>
      </c>
      <c r="I159" s="36">
        <v>0</v>
      </c>
      <c r="J159" s="36">
        <v>0</v>
      </c>
      <c r="K159" s="35">
        <v>3825.3733244500013</v>
      </c>
      <c r="L159" s="35">
        <v>0</v>
      </c>
      <c r="M159" s="35">
        <v>0</v>
      </c>
      <c r="N159" s="38">
        <f t="shared" si="19"/>
        <v>3825.3733244500013</v>
      </c>
      <c r="O159" s="33"/>
      <c r="P159" s="33"/>
    </row>
    <row r="160" spans="1:16" x14ac:dyDescent="0.3">
      <c r="A160" s="9" t="s">
        <v>329</v>
      </c>
      <c r="B160" s="39" t="s">
        <v>200</v>
      </c>
      <c r="C160" s="35">
        <v>0</v>
      </c>
      <c r="D160" s="40">
        <v>0</v>
      </c>
      <c r="E160" s="36">
        <v>0</v>
      </c>
      <c r="F160" s="36">
        <v>0</v>
      </c>
      <c r="G160" s="35">
        <v>0</v>
      </c>
      <c r="H160" s="40">
        <v>0</v>
      </c>
      <c r="I160" s="36">
        <v>0</v>
      </c>
      <c r="J160" s="36">
        <v>0</v>
      </c>
      <c r="K160" s="35">
        <v>0</v>
      </c>
      <c r="L160" s="35">
        <v>0</v>
      </c>
      <c r="M160" s="35">
        <v>1783.8392275065787</v>
      </c>
      <c r="N160" s="38">
        <f t="shared" si="19"/>
        <v>1783.8392275065787</v>
      </c>
      <c r="O160" s="33"/>
      <c r="P160" s="33"/>
    </row>
    <row r="161" spans="1:16" ht="28.8" x14ac:dyDescent="0.3">
      <c r="A161" s="9" t="s">
        <v>219</v>
      </c>
      <c r="B161" s="39" t="s">
        <v>240</v>
      </c>
      <c r="C161" s="35">
        <v>0</v>
      </c>
      <c r="D161" s="40">
        <v>0</v>
      </c>
      <c r="E161" s="36">
        <v>0</v>
      </c>
      <c r="F161" s="36">
        <v>0</v>
      </c>
      <c r="G161" s="35">
        <v>0</v>
      </c>
      <c r="H161" s="40">
        <v>0</v>
      </c>
      <c r="I161" s="36">
        <v>0</v>
      </c>
      <c r="J161" s="36">
        <v>0</v>
      </c>
      <c r="K161" s="35">
        <v>813329.77732526977</v>
      </c>
      <c r="L161" s="35">
        <v>0</v>
      </c>
      <c r="M161" s="35">
        <v>0</v>
      </c>
      <c r="N161" s="38">
        <f t="shared" si="19"/>
        <v>813329.77732526977</v>
      </c>
      <c r="O161" s="33"/>
      <c r="P161" s="33"/>
    </row>
    <row r="162" spans="1:16" x14ac:dyDescent="0.3">
      <c r="A162" s="9" t="s">
        <v>330</v>
      </c>
      <c r="B162" s="39" t="s">
        <v>242</v>
      </c>
      <c r="C162" s="35">
        <v>0</v>
      </c>
      <c r="D162" s="40">
        <v>0</v>
      </c>
      <c r="E162" s="36">
        <v>0</v>
      </c>
      <c r="F162" s="36">
        <v>0</v>
      </c>
      <c r="G162" s="35">
        <v>0</v>
      </c>
      <c r="H162" s="40">
        <v>0</v>
      </c>
      <c r="I162" s="36">
        <v>0</v>
      </c>
      <c r="J162" s="36">
        <v>0</v>
      </c>
      <c r="K162" s="35">
        <v>780273.41270947573</v>
      </c>
      <c r="L162" s="35">
        <v>0</v>
      </c>
      <c r="M162" s="35">
        <v>0</v>
      </c>
      <c r="N162" s="38">
        <f t="shared" si="19"/>
        <v>780273.41270947573</v>
      </c>
      <c r="O162" s="33"/>
      <c r="P162" s="33"/>
    </row>
    <row r="163" spans="1:16" x14ac:dyDescent="0.3">
      <c r="A163" s="9" t="s">
        <v>221</v>
      </c>
      <c r="B163" s="39" t="s">
        <v>244</v>
      </c>
      <c r="C163" s="35">
        <v>0</v>
      </c>
      <c r="D163" s="40">
        <v>0</v>
      </c>
      <c r="E163" s="36">
        <v>0</v>
      </c>
      <c r="F163" s="36">
        <v>0</v>
      </c>
      <c r="G163" s="35">
        <v>0</v>
      </c>
      <c r="H163" s="40">
        <v>0</v>
      </c>
      <c r="I163" s="36">
        <v>0</v>
      </c>
      <c r="J163" s="36">
        <v>0</v>
      </c>
      <c r="K163" s="35">
        <v>16236.73557290242</v>
      </c>
      <c r="L163" s="35">
        <v>0</v>
      </c>
      <c r="M163" s="35">
        <v>0</v>
      </c>
      <c r="N163" s="38">
        <f t="shared" si="19"/>
        <v>16236.73557290242</v>
      </c>
      <c r="O163" s="33"/>
      <c r="P163" s="33"/>
    </row>
    <row r="164" spans="1:16" x14ac:dyDescent="0.3">
      <c r="A164" s="9" t="s">
        <v>331</v>
      </c>
      <c r="B164" s="39" t="s">
        <v>217</v>
      </c>
      <c r="C164" s="35">
        <v>0</v>
      </c>
      <c r="D164" s="40">
        <v>0</v>
      </c>
      <c r="E164" s="36">
        <v>0</v>
      </c>
      <c r="F164" s="36">
        <v>0</v>
      </c>
      <c r="G164" s="35">
        <v>0</v>
      </c>
      <c r="H164" s="40">
        <v>0</v>
      </c>
      <c r="I164" s="36">
        <v>0</v>
      </c>
      <c r="J164" s="36">
        <v>0</v>
      </c>
      <c r="K164" s="35">
        <v>1987045.0128433763</v>
      </c>
      <c r="L164" s="35">
        <v>0</v>
      </c>
      <c r="M164" s="35">
        <v>22689.792783304474</v>
      </c>
      <c r="N164" s="38">
        <f t="shared" si="19"/>
        <v>2009734.8056266808</v>
      </c>
      <c r="O164" s="33"/>
      <c r="P164" s="33"/>
    </row>
    <row r="165" spans="1:16" x14ac:dyDescent="0.3">
      <c r="A165" s="9" t="s">
        <v>332</v>
      </c>
      <c r="B165" s="39" t="s">
        <v>218</v>
      </c>
      <c r="C165" s="35">
        <v>0</v>
      </c>
      <c r="D165" s="40">
        <v>0</v>
      </c>
      <c r="E165" s="36">
        <v>0</v>
      </c>
      <c r="F165" s="36">
        <v>0</v>
      </c>
      <c r="G165" s="35">
        <v>0</v>
      </c>
      <c r="H165" s="40">
        <v>0</v>
      </c>
      <c r="I165" s="36">
        <v>0</v>
      </c>
      <c r="J165" s="36">
        <v>0</v>
      </c>
      <c r="K165" s="35">
        <v>1599427.6457366189</v>
      </c>
      <c r="L165" s="35">
        <v>0</v>
      </c>
      <c r="M165" s="35">
        <v>102106.81493975859</v>
      </c>
      <c r="N165" s="38">
        <f t="shared" si="19"/>
        <v>1701534.4606763774</v>
      </c>
      <c r="O165" s="33"/>
      <c r="P165" s="33"/>
    </row>
    <row r="166" spans="1:16" x14ac:dyDescent="0.3">
      <c r="A166" s="9" t="s">
        <v>333</v>
      </c>
      <c r="B166" s="18" t="s">
        <v>220</v>
      </c>
      <c r="C166" s="35">
        <v>0</v>
      </c>
      <c r="D166" s="40">
        <v>0</v>
      </c>
      <c r="E166" s="36">
        <v>0</v>
      </c>
      <c r="F166" s="36">
        <v>0</v>
      </c>
      <c r="G166" s="35">
        <v>0</v>
      </c>
      <c r="H166" s="40">
        <v>0</v>
      </c>
      <c r="I166" s="36">
        <v>0</v>
      </c>
      <c r="J166" s="36">
        <v>0</v>
      </c>
      <c r="K166" s="35">
        <v>0</v>
      </c>
      <c r="L166" s="35">
        <v>0</v>
      </c>
      <c r="M166" s="35">
        <v>132891.42936720222</v>
      </c>
      <c r="N166" s="38">
        <f t="shared" si="19"/>
        <v>132891.42936720222</v>
      </c>
      <c r="O166" s="33"/>
      <c r="P166" s="33"/>
    </row>
    <row r="167" spans="1:16" x14ac:dyDescent="0.3">
      <c r="A167" s="9"/>
      <c r="B167" s="18"/>
      <c r="C167" s="35"/>
      <c r="D167" s="40"/>
      <c r="E167" s="36"/>
      <c r="F167" s="36"/>
      <c r="G167" s="35"/>
      <c r="H167" s="40"/>
      <c r="I167" s="36"/>
      <c r="J167" s="36"/>
      <c r="K167" s="35"/>
      <c r="L167" s="35"/>
      <c r="M167" s="35"/>
      <c r="N167" s="38"/>
      <c r="O167" s="33"/>
      <c r="P167" s="33"/>
    </row>
    <row r="168" spans="1:16" x14ac:dyDescent="0.3">
      <c r="A168" s="19"/>
      <c r="B168" s="12" t="s">
        <v>245</v>
      </c>
      <c r="C168" s="45">
        <f>SUM(C157:C167)</f>
        <v>0</v>
      </c>
      <c r="D168" s="45">
        <f t="shared" ref="D168:N168" si="20">SUM(D157:D167)</f>
        <v>0</v>
      </c>
      <c r="E168" s="45">
        <f t="shared" si="20"/>
        <v>0</v>
      </c>
      <c r="F168" s="45">
        <f t="shared" ref="F168" si="21">SUM(F157:F167)</f>
        <v>0</v>
      </c>
      <c r="G168" s="45">
        <f t="shared" si="20"/>
        <v>0</v>
      </c>
      <c r="H168" s="45">
        <f t="shared" ref="H168:I168" si="22">SUM(H157:H167)</f>
        <v>0</v>
      </c>
      <c r="I168" s="45">
        <f t="shared" si="22"/>
        <v>0</v>
      </c>
      <c r="J168" s="45">
        <f t="shared" ref="J168" si="23">SUM(J157:J167)</f>
        <v>0</v>
      </c>
      <c r="K168" s="45">
        <f t="shared" si="20"/>
        <v>5200137.9575120928</v>
      </c>
      <c r="L168" s="45">
        <f t="shared" si="20"/>
        <v>0</v>
      </c>
      <c r="M168" s="45">
        <f t="shared" si="20"/>
        <v>260931.63975114335</v>
      </c>
      <c r="N168" s="45">
        <f t="shared" si="20"/>
        <v>5461069.5972632365</v>
      </c>
      <c r="O168" s="33"/>
      <c r="P168" s="33"/>
    </row>
    <row r="169" spans="1:16" x14ac:dyDescent="0.3">
      <c r="A169" s="19" t="s">
        <v>336</v>
      </c>
      <c r="B169" s="20" t="s">
        <v>273</v>
      </c>
      <c r="C169" s="45">
        <f t="shared" ref="C169:N169" si="24">+C155+C168+C145</f>
        <v>19228573.462773539</v>
      </c>
      <c r="D169" s="45">
        <f t="shared" si="24"/>
        <v>1422575.605216525</v>
      </c>
      <c r="E169" s="45">
        <f t="shared" si="24"/>
        <v>10424439.520955615</v>
      </c>
      <c r="F169" s="45">
        <f t="shared" si="24"/>
        <v>7381558.3366014101</v>
      </c>
      <c r="G169" s="45">
        <f t="shared" si="24"/>
        <v>2090243.5610229326</v>
      </c>
      <c r="H169" s="45">
        <f t="shared" si="24"/>
        <v>901827.50838734186</v>
      </c>
      <c r="I169" s="45">
        <f t="shared" si="24"/>
        <v>464896.77206510823</v>
      </c>
      <c r="J169" s="45">
        <f t="shared" si="24"/>
        <v>723519.28057048284</v>
      </c>
      <c r="K169" s="45">
        <f t="shared" si="24"/>
        <v>5295082.7776337424</v>
      </c>
      <c r="L169" s="45">
        <f t="shared" si="24"/>
        <v>7044672.8460192243</v>
      </c>
      <c r="M169" s="45">
        <f t="shared" si="24"/>
        <v>261745.49927535377</v>
      </c>
      <c r="N169" s="45">
        <f t="shared" si="24"/>
        <v>33920318.14672479</v>
      </c>
      <c r="O169" s="33"/>
      <c r="P169" s="33"/>
    </row>
    <row r="170" spans="1:16" x14ac:dyDescent="0.3">
      <c r="A170" t="s">
        <v>276</v>
      </c>
    </row>
    <row r="171" spans="1:16" x14ac:dyDescent="0.3">
      <c r="A171" s="28"/>
      <c r="C171" s="27"/>
      <c r="D171" s="27"/>
      <c r="E171" s="27"/>
      <c r="F171" s="27"/>
      <c r="G171" s="27"/>
      <c r="H171" s="27"/>
      <c r="I171" s="27"/>
      <c r="J171" s="27"/>
      <c r="N171" s="27"/>
    </row>
    <row r="172" spans="1:16" x14ac:dyDescent="0.3"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</row>
    <row r="173" spans="1:16" x14ac:dyDescent="0.3"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</row>
    <row r="174" spans="1:16" x14ac:dyDescent="0.3"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</row>
    <row r="175" spans="1:16" hidden="1" x14ac:dyDescent="0.3"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</row>
    <row r="176" spans="1:16" hidden="1" x14ac:dyDescent="0.3"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</row>
    <row r="177" spans="3:14" hidden="1" x14ac:dyDescent="0.3"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</row>
  </sheetData>
  <mergeCells count="4">
    <mergeCell ref="B2:N2"/>
    <mergeCell ref="B3:N3"/>
    <mergeCell ref="B4:N4"/>
    <mergeCell ref="B5:N5"/>
  </mergeCells>
  <conditionalFormatting sqref="E157:E167">
    <cfRule type="cellIs" dxfId="61" priority="7" stopIfTrue="1" operator="lessThan">
      <formula>0</formula>
    </cfRule>
  </conditionalFormatting>
  <conditionalFormatting sqref="E147:E154">
    <cfRule type="cellIs" dxfId="60" priority="8" stopIfTrue="1" operator="lessThan">
      <formula>0</formula>
    </cfRule>
  </conditionalFormatting>
  <conditionalFormatting sqref="F157:F167">
    <cfRule type="cellIs" dxfId="59" priority="5" stopIfTrue="1" operator="lessThan">
      <formula>0</formula>
    </cfRule>
  </conditionalFormatting>
  <conditionalFormatting sqref="F147:F154">
    <cfRule type="cellIs" dxfId="58" priority="6" stopIfTrue="1" operator="lessThan">
      <formula>0</formula>
    </cfRule>
  </conditionalFormatting>
  <conditionalFormatting sqref="I157:I167">
    <cfRule type="cellIs" dxfId="57" priority="3" stopIfTrue="1" operator="lessThan">
      <formula>0</formula>
    </cfRule>
  </conditionalFormatting>
  <conditionalFormatting sqref="I147:I154">
    <cfRule type="cellIs" dxfId="56" priority="4" stopIfTrue="1" operator="lessThan">
      <formula>0</formula>
    </cfRule>
  </conditionalFormatting>
  <conditionalFormatting sqref="J157:J167">
    <cfRule type="cellIs" dxfId="55" priority="1" stopIfTrue="1" operator="lessThan">
      <formula>0</formula>
    </cfRule>
  </conditionalFormatting>
  <conditionalFormatting sqref="J147:J154">
    <cfRule type="cellIs" dxfId="54" priority="2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4" tint="0.79998168889431442"/>
  </sheetPr>
  <dimension ref="A1:P177"/>
  <sheetViews>
    <sheetView showGridLines="0" zoomScale="70" zoomScaleNormal="7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N171" sqref="N171:O171"/>
    </sheetView>
  </sheetViews>
  <sheetFormatPr baseColWidth="10" defaultColWidth="0" defaultRowHeight="14.4" zeroHeight="1" outlineLevelCol="1" x14ac:dyDescent="0.3"/>
  <cols>
    <col min="1" max="1" width="23.6640625" customWidth="1"/>
    <col min="2" max="2" width="55.6640625" customWidth="1"/>
    <col min="3" max="3" width="15.6640625" customWidth="1"/>
    <col min="4" max="6" width="15.6640625" customWidth="1" outlineLevel="1"/>
    <col min="7" max="7" width="15.6640625" customWidth="1"/>
    <col min="8" max="10" width="15.6640625" customWidth="1" outlineLevel="1"/>
    <col min="11" max="14" width="15.6640625" customWidth="1"/>
    <col min="15" max="15" width="11.5546875" customWidth="1"/>
    <col min="16" max="16" width="12.6640625" bestFit="1" customWidth="1"/>
    <col min="17" max="16384" width="11.5546875" hidden="1"/>
  </cols>
  <sheetData>
    <row r="1" spans="1:16" x14ac:dyDescent="0.3"/>
    <row r="2" spans="1:16" ht="18" x14ac:dyDescent="0.35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6" ht="18" x14ac:dyDescent="0.35">
      <c r="B3" s="108" t="s">
        <v>255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6" ht="15.6" x14ac:dyDescent="0.3">
      <c r="B4" s="109" t="s">
        <v>573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6" ht="15.6" x14ac:dyDescent="0.3">
      <c r="B5" s="109" t="s">
        <v>1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</row>
    <row r="6" spans="1:16" x14ac:dyDescent="0.3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6" x14ac:dyDescent="0.3">
      <c r="A7" s="28" t="s">
        <v>256</v>
      </c>
      <c r="E7" s="27"/>
      <c r="F7" s="27"/>
    </row>
    <row r="8" spans="1:16" ht="15.6" x14ac:dyDescent="0.3">
      <c r="A8" s="2"/>
      <c r="B8" s="3"/>
      <c r="C8" s="4" t="s">
        <v>2</v>
      </c>
      <c r="D8" s="5" t="s">
        <v>3</v>
      </c>
      <c r="E8" s="5" t="s">
        <v>377</v>
      </c>
      <c r="F8" s="5" t="s">
        <v>378</v>
      </c>
      <c r="G8" s="5" t="s">
        <v>4</v>
      </c>
      <c r="H8" s="86" t="s">
        <v>382</v>
      </c>
      <c r="I8" s="86" t="s">
        <v>383</v>
      </c>
      <c r="J8" s="86" t="s">
        <v>384</v>
      </c>
      <c r="K8" s="5" t="s">
        <v>5</v>
      </c>
      <c r="L8" s="5" t="s">
        <v>6</v>
      </c>
      <c r="M8" s="5" t="s">
        <v>7</v>
      </c>
      <c r="N8" s="5" t="s">
        <v>18</v>
      </c>
    </row>
    <row r="9" spans="1:16" ht="95.4" x14ac:dyDescent="0.3">
      <c r="A9" s="6" t="s">
        <v>8</v>
      </c>
      <c r="B9" s="7" t="s">
        <v>9</v>
      </c>
      <c r="C9" s="7" t="s">
        <v>10</v>
      </c>
      <c r="D9" s="6" t="s">
        <v>11</v>
      </c>
      <c r="E9" s="6" t="s">
        <v>379</v>
      </c>
      <c r="F9" s="6" t="s">
        <v>380</v>
      </c>
      <c r="G9" s="6" t="s">
        <v>12</v>
      </c>
      <c r="H9" s="87" t="s">
        <v>385</v>
      </c>
      <c r="I9" s="87" t="s">
        <v>386</v>
      </c>
      <c r="J9" s="87" t="s">
        <v>387</v>
      </c>
      <c r="K9" s="6" t="s">
        <v>13</v>
      </c>
      <c r="L9" s="8" t="s">
        <v>14</v>
      </c>
      <c r="M9" s="6" t="s">
        <v>15</v>
      </c>
      <c r="N9" s="6" t="s">
        <v>19</v>
      </c>
    </row>
    <row r="10" spans="1:16" ht="29.25" customHeight="1" x14ac:dyDescent="0.3">
      <c r="A10" s="1" t="s">
        <v>16</v>
      </c>
      <c r="B10" s="1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6" x14ac:dyDescent="0.3">
      <c r="A11" s="9" t="s">
        <v>20</v>
      </c>
      <c r="B11" s="10" t="s">
        <v>21</v>
      </c>
      <c r="C11" s="35">
        <v>426.35340917368524</v>
      </c>
      <c r="D11" s="36">
        <v>0</v>
      </c>
      <c r="E11" s="37">
        <v>426.35340917368524</v>
      </c>
      <c r="F11" s="36">
        <v>0</v>
      </c>
      <c r="G11" s="35">
        <v>0</v>
      </c>
      <c r="H11" s="36">
        <v>0</v>
      </c>
      <c r="I11" s="37">
        <v>0</v>
      </c>
      <c r="J11" s="36">
        <v>0</v>
      </c>
      <c r="K11" s="35">
        <v>0</v>
      </c>
      <c r="L11" s="35">
        <v>3269.174071830214</v>
      </c>
      <c r="M11" s="35">
        <v>0</v>
      </c>
      <c r="N11" s="38">
        <f t="shared" ref="N11:N39" si="0">+C11+G11+K11+L11+M11</f>
        <v>3695.5274810038991</v>
      </c>
      <c r="O11" s="33"/>
      <c r="P11" s="33"/>
    </row>
    <row r="12" spans="1:16" x14ac:dyDescent="0.3">
      <c r="A12" s="9" t="s">
        <v>22</v>
      </c>
      <c r="B12" s="10" t="s">
        <v>23</v>
      </c>
      <c r="C12" s="35">
        <v>69.311604714206894</v>
      </c>
      <c r="D12" s="36">
        <v>0</v>
      </c>
      <c r="E12" s="37">
        <v>69.311604714206894</v>
      </c>
      <c r="F12" s="36">
        <v>0</v>
      </c>
      <c r="G12" s="35">
        <v>0</v>
      </c>
      <c r="H12" s="36">
        <v>0</v>
      </c>
      <c r="I12" s="37">
        <v>0</v>
      </c>
      <c r="J12" s="36">
        <v>0</v>
      </c>
      <c r="K12" s="35">
        <v>0</v>
      </c>
      <c r="L12" s="35">
        <v>522.79707849478598</v>
      </c>
      <c r="M12" s="35">
        <v>0</v>
      </c>
      <c r="N12" s="38">
        <f t="shared" si="0"/>
        <v>592.10868320899283</v>
      </c>
      <c r="O12" s="33"/>
      <c r="P12" s="33"/>
    </row>
    <row r="13" spans="1:16" x14ac:dyDescent="0.3">
      <c r="A13" s="9" t="s">
        <v>24</v>
      </c>
      <c r="B13" s="10" t="s">
        <v>25</v>
      </c>
      <c r="C13" s="35">
        <v>973.58289618299034</v>
      </c>
      <c r="D13" s="36">
        <v>0</v>
      </c>
      <c r="E13" s="37">
        <v>973.58289618299034</v>
      </c>
      <c r="F13" s="36">
        <v>0</v>
      </c>
      <c r="G13" s="35">
        <v>0</v>
      </c>
      <c r="H13" s="36">
        <v>0</v>
      </c>
      <c r="I13" s="37">
        <v>0</v>
      </c>
      <c r="J13" s="36">
        <v>0</v>
      </c>
      <c r="K13" s="35">
        <v>0</v>
      </c>
      <c r="L13" s="35">
        <v>524.23293798369332</v>
      </c>
      <c r="M13" s="35">
        <v>0</v>
      </c>
      <c r="N13" s="38">
        <f t="shared" si="0"/>
        <v>1497.8158341666835</v>
      </c>
      <c r="O13" s="33"/>
      <c r="P13" s="33"/>
    </row>
    <row r="14" spans="1:16" x14ac:dyDescent="0.3">
      <c r="A14" s="9" t="s">
        <v>26</v>
      </c>
      <c r="B14" s="10" t="s">
        <v>27</v>
      </c>
      <c r="C14" s="35">
        <v>2393.9810887244662</v>
      </c>
      <c r="D14" s="36">
        <v>0</v>
      </c>
      <c r="E14" s="37">
        <v>2393.9810887244662</v>
      </c>
      <c r="F14" s="36">
        <v>0</v>
      </c>
      <c r="G14" s="35">
        <v>0</v>
      </c>
      <c r="H14" s="36">
        <v>0</v>
      </c>
      <c r="I14" s="37">
        <v>0</v>
      </c>
      <c r="J14" s="36">
        <v>0</v>
      </c>
      <c r="K14" s="35">
        <v>0</v>
      </c>
      <c r="L14" s="35">
        <v>1738.5733549181339</v>
      </c>
      <c r="M14" s="35">
        <v>0</v>
      </c>
      <c r="N14" s="38">
        <f t="shared" si="0"/>
        <v>4132.5544436425998</v>
      </c>
      <c r="O14" s="33"/>
      <c r="P14" s="33"/>
    </row>
    <row r="15" spans="1:16" x14ac:dyDescent="0.3">
      <c r="A15" s="9" t="s">
        <v>28</v>
      </c>
      <c r="B15" s="10" t="s">
        <v>30</v>
      </c>
      <c r="C15" s="35">
        <v>5662.3417413327188</v>
      </c>
      <c r="D15" s="36">
        <v>0</v>
      </c>
      <c r="E15" s="37">
        <v>3253.9944845956852</v>
      </c>
      <c r="F15" s="36">
        <v>2408.3472567370341</v>
      </c>
      <c r="G15" s="35">
        <v>0</v>
      </c>
      <c r="H15" s="36">
        <v>0</v>
      </c>
      <c r="I15" s="37">
        <v>0</v>
      </c>
      <c r="J15" s="36">
        <v>0</v>
      </c>
      <c r="K15" s="35">
        <v>0</v>
      </c>
      <c r="L15" s="35">
        <v>50.505366100465039</v>
      </c>
      <c r="M15" s="35">
        <v>0</v>
      </c>
      <c r="N15" s="38">
        <f t="shared" si="0"/>
        <v>5712.8471074331837</v>
      </c>
      <c r="O15" s="33"/>
      <c r="P15" s="33"/>
    </row>
    <row r="16" spans="1:16" x14ac:dyDescent="0.3">
      <c r="A16" s="9" t="s">
        <v>29</v>
      </c>
      <c r="B16" s="10" t="s">
        <v>32</v>
      </c>
      <c r="C16" s="35">
        <v>593.81926201493445</v>
      </c>
      <c r="D16" s="36">
        <v>0</v>
      </c>
      <c r="E16" s="37">
        <v>593.81926201493445</v>
      </c>
      <c r="F16" s="36">
        <v>0</v>
      </c>
      <c r="G16" s="35">
        <v>0</v>
      </c>
      <c r="H16" s="36">
        <v>0</v>
      </c>
      <c r="I16" s="37">
        <v>0</v>
      </c>
      <c r="J16" s="36">
        <v>0</v>
      </c>
      <c r="K16" s="35">
        <v>0</v>
      </c>
      <c r="L16" s="35">
        <v>3182.9889292367743</v>
      </c>
      <c r="M16" s="35">
        <v>0</v>
      </c>
      <c r="N16" s="38">
        <f t="shared" si="0"/>
        <v>3776.8081912517086</v>
      </c>
      <c r="O16" s="33"/>
      <c r="P16" s="33"/>
    </row>
    <row r="17" spans="1:16" x14ac:dyDescent="0.3">
      <c r="A17" s="9" t="s">
        <v>31</v>
      </c>
      <c r="B17" s="10" t="s">
        <v>34</v>
      </c>
      <c r="C17" s="35">
        <v>3875.7042776267222</v>
      </c>
      <c r="D17" s="36">
        <v>0</v>
      </c>
      <c r="E17" s="37">
        <v>3875.7042776267222</v>
      </c>
      <c r="F17" s="36">
        <v>0</v>
      </c>
      <c r="G17" s="35">
        <v>0</v>
      </c>
      <c r="H17" s="36">
        <v>0</v>
      </c>
      <c r="I17" s="37">
        <v>0</v>
      </c>
      <c r="J17" s="36">
        <v>0</v>
      </c>
      <c r="K17" s="35">
        <v>0</v>
      </c>
      <c r="L17" s="35">
        <v>499.00825952196186</v>
      </c>
      <c r="M17" s="35">
        <v>0</v>
      </c>
      <c r="N17" s="38">
        <f t="shared" si="0"/>
        <v>4374.7125371486836</v>
      </c>
      <c r="O17" s="33"/>
      <c r="P17" s="33"/>
    </row>
    <row r="18" spans="1:16" x14ac:dyDescent="0.3">
      <c r="A18" s="9" t="s">
        <v>33</v>
      </c>
      <c r="B18" s="10" t="s">
        <v>36</v>
      </c>
      <c r="C18" s="35">
        <v>582.69258505847711</v>
      </c>
      <c r="D18" s="36">
        <v>0</v>
      </c>
      <c r="E18" s="37">
        <v>582.69258505847711</v>
      </c>
      <c r="F18" s="36">
        <v>0</v>
      </c>
      <c r="G18" s="35">
        <v>0</v>
      </c>
      <c r="H18" s="36">
        <v>0</v>
      </c>
      <c r="I18" s="37">
        <v>0</v>
      </c>
      <c r="J18" s="36">
        <v>0</v>
      </c>
      <c r="K18" s="35">
        <v>0</v>
      </c>
      <c r="L18" s="35">
        <v>5498.7876830166942</v>
      </c>
      <c r="M18" s="35">
        <v>0</v>
      </c>
      <c r="N18" s="38">
        <f t="shared" si="0"/>
        <v>6081.4802680751709</v>
      </c>
      <c r="O18" s="33"/>
      <c r="P18" s="33"/>
    </row>
    <row r="19" spans="1:16" x14ac:dyDescent="0.3">
      <c r="A19" s="9" t="s">
        <v>35</v>
      </c>
      <c r="B19" s="10" t="s">
        <v>277</v>
      </c>
      <c r="C19" s="35">
        <v>2483.2510502142895</v>
      </c>
      <c r="D19" s="36">
        <v>0</v>
      </c>
      <c r="E19" s="37">
        <v>2483.2510502142895</v>
      </c>
      <c r="F19" s="36">
        <v>0</v>
      </c>
      <c r="G19" s="35">
        <v>0</v>
      </c>
      <c r="H19" s="36">
        <v>0</v>
      </c>
      <c r="I19" s="37">
        <v>0</v>
      </c>
      <c r="J19" s="36">
        <v>0</v>
      </c>
      <c r="K19" s="35">
        <v>0</v>
      </c>
      <c r="L19" s="35">
        <v>13268.003532493849</v>
      </c>
      <c r="M19" s="35">
        <v>0</v>
      </c>
      <c r="N19" s="38">
        <f t="shared" si="0"/>
        <v>15751.254582708138</v>
      </c>
      <c r="O19" s="33"/>
      <c r="P19" s="33"/>
    </row>
    <row r="20" spans="1:16" x14ac:dyDescent="0.3">
      <c r="A20" s="9" t="s">
        <v>37</v>
      </c>
      <c r="B20" s="10" t="s">
        <v>278</v>
      </c>
      <c r="C20" s="35">
        <v>3819.7465176132105</v>
      </c>
      <c r="D20" s="36">
        <v>0</v>
      </c>
      <c r="E20" s="37">
        <v>3819.7465176132105</v>
      </c>
      <c r="F20" s="36">
        <v>0</v>
      </c>
      <c r="G20" s="35">
        <v>0</v>
      </c>
      <c r="H20" s="36">
        <v>0</v>
      </c>
      <c r="I20" s="37">
        <v>0</v>
      </c>
      <c r="J20" s="36">
        <v>0</v>
      </c>
      <c r="K20" s="35">
        <v>0</v>
      </c>
      <c r="L20" s="35">
        <v>8386.0912335152407</v>
      </c>
      <c r="M20" s="35">
        <v>0</v>
      </c>
      <c r="N20" s="38">
        <f t="shared" si="0"/>
        <v>12205.837751128451</v>
      </c>
      <c r="O20" s="33"/>
      <c r="P20" s="33"/>
    </row>
    <row r="21" spans="1:16" x14ac:dyDescent="0.3">
      <c r="A21" s="9" t="s">
        <v>38</v>
      </c>
      <c r="B21" s="10" t="s">
        <v>39</v>
      </c>
      <c r="C21" s="35">
        <v>6720.2121300877552</v>
      </c>
      <c r="D21" s="36">
        <v>0</v>
      </c>
      <c r="E21" s="37">
        <v>6720.2121300877552</v>
      </c>
      <c r="F21" s="36">
        <v>0</v>
      </c>
      <c r="G21" s="35">
        <v>0</v>
      </c>
      <c r="H21" s="36">
        <v>0</v>
      </c>
      <c r="I21" s="37">
        <v>0</v>
      </c>
      <c r="J21" s="36">
        <v>0</v>
      </c>
      <c r="K21" s="35">
        <v>0</v>
      </c>
      <c r="L21" s="35">
        <v>1525.6704603785106</v>
      </c>
      <c r="M21" s="35">
        <v>0</v>
      </c>
      <c r="N21" s="38">
        <f t="shared" si="0"/>
        <v>8245.8825904662663</v>
      </c>
      <c r="O21" s="33"/>
      <c r="P21" s="33"/>
    </row>
    <row r="22" spans="1:16" x14ac:dyDescent="0.3">
      <c r="A22" s="9" t="s">
        <v>40</v>
      </c>
      <c r="B22" s="10" t="s">
        <v>41</v>
      </c>
      <c r="C22" s="35">
        <v>8914.1188728009547</v>
      </c>
      <c r="D22" s="36">
        <v>0</v>
      </c>
      <c r="E22" s="37">
        <v>7734.5413908953415</v>
      </c>
      <c r="F22" s="36">
        <v>1179.5774819056132</v>
      </c>
      <c r="G22" s="35">
        <v>0</v>
      </c>
      <c r="H22" s="36">
        <v>0</v>
      </c>
      <c r="I22" s="37">
        <v>0</v>
      </c>
      <c r="J22" s="36">
        <v>0</v>
      </c>
      <c r="K22" s="35">
        <v>0</v>
      </c>
      <c r="L22" s="35">
        <v>1841.3880543897073</v>
      </c>
      <c r="M22" s="35">
        <v>0</v>
      </c>
      <c r="N22" s="38">
        <f t="shared" si="0"/>
        <v>10755.506927190661</v>
      </c>
      <c r="O22" s="33"/>
      <c r="P22" s="33"/>
    </row>
    <row r="23" spans="1:16" x14ac:dyDescent="0.3">
      <c r="A23" s="9" t="s">
        <v>42</v>
      </c>
      <c r="B23" s="10" t="s">
        <v>43</v>
      </c>
      <c r="C23" s="35">
        <v>7606.6858246539377</v>
      </c>
      <c r="D23" s="36">
        <v>0</v>
      </c>
      <c r="E23" s="37">
        <v>5738.4064533941018</v>
      </c>
      <c r="F23" s="36">
        <v>1868.2793712598359</v>
      </c>
      <c r="G23" s="35">
        <v>0</v>
      </c>
      <c r="H23" s="36">
        <v>0</v>
      </c>
      <c r="I23" s="37">
        <v>0</v>
      </c>
      <c r="J23" s="36">
        <v>0</v>
      </c>
      <c r="K23" s="35">
        <v>0</v>
      </c>
      <c r="L23" s="35">
        <v>3112.9410381845637</v>
      </c>
      <c r="M23" s="35">
        <v>0</v>
      </c>
      <c r="N23" s="38">
        <f t="shared" si="0"/>
        <v>10719.626862838501</v>
      </c>
      <c r="O23" s="33"/>
      <c r="P23" s="33"/>
    </row>
    <row r="24" spans="1:16" x14ac:dyDescent="0.3">
      <c r="A24" s="9" t="s">
        <v>44</v>
      </c>
      <c r="B24" s="10" t="s">
        <v>45</v>
      </c>
      <c r="C24" s="35">
        <v>189594.14239106287</v>
      </c>
      <c r="D24" s="36">
        <v>0</v>
      </c>
      <c r="E24" s="37">
        <v>90014.603917618879</v>
      </c>
      <c r="F24" s="36">
        <v>99579.538473444001</v>
      </c>
      <c r="G24" s="35">
        <v>0</v>
      </c>
      <c r="H24" s="36">
        <v>0</v>
      </c>
      <c r="I24" s="37">
        <v>0</v>
      </c>
      <c r="J24" s="36">
        <v>0</v>
      </c>
      <c r="K24" s="35">
        <v>0</v>
      </c>
      <c r="L24" s="35">
        <v>2321.6672210788865</v>
      </c>
      <c r="M24" s="35">
        <v>0</v>
      </c>
      <c r="N24" s="38">
        <f t="shared" si="0"/>
        <v>191915.80961214175</v>
      </c>
      <c r="O24" s="33"/>
      <c r="P24" s="33"/>
    </row>
    <row r="25" spans="1:16" x14ac:dyDescent="0.3">
      <c r="A25" s="9" t="s">
        <v>46</v>
      </c>
      <c r="B25" s="10" t="s">
        <v>47</v>
      </c>
      <c r="C25" s="35">
        <v>311.12631774255482</v>
      </c>
      <c r="D25" s="36">
        <v>0</v>
      </c>
      <c r="E25" s="37">
        <v>311.12631774255482</v>
      </c>
      <c r="F25" s="36">
        <v>0</v>
      </c>
      <c r="G25" s="35">
        <v>0</v>
      </c>
      <c r="H25" s="36">
        <v>0</v>
      </c>
      <c r="I25" s="37">
        <v>0</v>
      </c>
      <c r="J25" s="36">
        <v>0</v>
      </c>
      <c r="K25" s="35">
        <v>0</v>
      </c>
      <c r="L25" s="35">
        <v>8456.2454282692797</v>
      </c>
      <c r="M25" s="35">
        <v>0</v>
      </c>
      <c r="N25" s="38">
        <f t="shared" si="0"/>
        <v>8767.3717460118351</v>
      </c>
      <c r="O25" s="33"/>
      <c r="P25" s="33"/>
    </row>
    <row r="26" spans="1:16" x14ac:dyDescent="0.3">
      <c r="A26" s="9" t="s">
        <v>48</v>
      </c>
      <c r="B26" s="10" t="s">
        <v>49</v>
      </c>
      <c r="C26" s="35">
        <v>139177.62785871644</v>
      </c>
      <c r="D26" s="36">
        <v>0</v>
      </c>
      <c r="E26" s="37">
        <v>73394.057615980011</v>
      </c>
      <c r="F26" s="36">
        <v>65783.57024273643</v>
      </c>
      <c r="G26" s="35">
        <v>0</v>
      </c>
      <c r="H26" s="36">
        <v>0</v>
      </c>
      <c r="I26" s="37">
        <v>0</v>
      </c>
      <c r="J26" s="36">
        <v>0</v>
      </c>
      <c r="K26" s="35">
        <v>0</v>
      </c>
      <c r="L26" s="35">
        <v>9437.9217211668874</v>
      </c>
      <c r="M26" s="35">
        <v>0</v>
      </c>
      <c r="N26" s="38">
        <f t="shared" si="0"/>
        <v>148615.54957988334</v>
      </c>
      <c r="O26" s="33"/>
      <c r="P26" s="33"/>
    </row>
    <row r="27" spans="1:16" x14ac:dyDescent="0.3">
      <c r="A27" s="9" t="s">
        <v>50</v>
      </c>
      <c r="B27" s="10" t="s">
        <v>51</v>
      </c>
      <c r="C27" s="35">
        <v>13561.529417014788</v>
      </c>
      <c r="D27" s="36">
        <v>0</v>
      </c>
      <c r="E27" s="37">
        <v>13561.529417014788</v>
      </c>
      <c r="F27" s="36">
        <v>0</v>
      </c>
      <c r="G27" s="35">
        <v>0</v>
      </c>
      <c r="H27" s="36">
        <v>0</v>
      </c>
      <c r="I27" s="37">
        <v>0</v>
      </c>
      <c r="J27" s="36">
        <v>0</v>
      </c>
      <c r="K27" s="35">
        <v>0</v>
      </c>
      <c r="L27" s="35">
        <v>7109.2165685887248</v>
      </c>
      <c r="M27" s="35">
        <v>0</v>
      </c>
      <c r="N27" s="38">
        <f t="shared" si="0"/>
        <v>20670.745985603513</v>
      </c>
      <c r="O27" s="33"/>
      <c r="P27" s="33"/>
    </row>
    <row r="28" spans="1:16" x14ac:dyDescent="0.3">
      <c r="A28" s="9" t="s">
        <v>52</v>
      </c>
      <c r="B28" s="10" t="s">
        <v>53</v>
      </c>
      <c r="C28" s="35">
        <v>10475.265943883162</v>
      </c>
      <c r="D28" s="36">
        <v>0</v>
      </c>
      <c r="E28" s="37">
        <v>10475.265943883162</v>
      </c>
      <c r="F28" s="36">
        <v>0</v>
      </c>
      <c r="G28" s="35">
        <v>0</v>
      </c>
      <c r="H28" s="36">
        <v>0</v>
      </c>
      <c r="I28" s="37">
        <v>0</v>
      </c>
      <c r="J28" s="36">
        <v>0</v>
      </c>
      <c r="K28" s="35">
        <v>0</v>
      </c>
      <c r="L28" s="35">
        <v>20237.607537067677</v>
      </c>
      <c r="M28" s="35">
        <v>0</v>
      </c>
      <c r="N28" s="38">
        <f t="shared" si="0"/>
        <v>30712.873480950839</v>
      </c>
      <c r="O28" s="33"/>
      <c r="P28" s="33"/>
    </row>
    <row r="29" spans="1:16" x14ac:dyDescent="0.3">
      <c r="A29" s="9" t="s">
        <v>54</v>
      </c>
      <c r="B29" s="10" t="s">
        <v>55</v>
      </c>
      <c r="C29" s="35">
        <v>9869.7569820866665</v>
      </c>
      <c r="D29" s="36">
        <v>0</v>
      </c>
      <c r="E29" s="37">
        <v>8910.9309093228512</v>
      </c>
      <c r="F29" s="36">
        <v>958.82607276381555</v>
      </c>
      <c r="G29" s="35">
        <v>0</v>
      </c>
      <c r="H29" s="36">
        <v>0</v>
      </c>
      <c r="I29" s="37">
        <v>0</v>
      </c>
      <c r="J29" s="36">
        <v>0</v>
      </c>
      <c r="K29" s="35">
        <v>0</v>
      </c>
      <c r="L29" s="35">
        <v>4944.7366692751229</v>
      </c>
      <c r="M29" s="35">
        <v>0</v>
      </c>
      <c r="N29" s="38">
        <f t="shared" si="0"/>
        <v>14814.49365136179</v>
      </c>
      <c r="O29" s="33"/>
      <c r="P29" s="33"/>
    </row>
    <row r="30" spans="1:16" x14ac:dyDescent="0.3">
      <c r="A30" s="9" t="s">
        <v>56</v>
      </c>
      <c r="B30" s="10" t="s">
        <v>57</v>
      </c>
      <c r="C30" s="35">
        <v>871.45823782548882</v>
      </c>
      <c r="D30" s="36">
        <v>0</v>
      </c>
      <c r="E30" s="37">
        <v>871.45823782548882</v>
      </c>
      <c r="F30" s="36">
        <v>0</v>
      </c>
      <c r="G30" s="35">
        <v>0</v>
      </c>
      <c r="H30" s="36">
        <v>0</v>
      </c>
      <c r="I30" s="37">
        <v>0</v>
      </c>
      <c r="J30" s="36">
        <v>0</v>
      </c>
      <c r="K30" s="35">
        <v>0</v>
      </c>
      <c r="L30" s="35">
        <v>5527.5918722925853</v>
      </c>
      <c r="M30" s="35">
        <v>0</v>
      </c>
      <c r="N30" s="38">
        <f t="shared" si="0"/>
        <v>6399.0501101180744</v>
      </c>
      <c r="O30" s="33"/>
      <c r="P30" s="33"/>
    </row>
    <row r="31" spans="1:16" x14ac:dyDescent="0.3">
      <c r="A31" s="9" t="s">
        <v>58</v>
      </c>
      <c r="B31" s="10" t="s">
        <v>59</v>
      </c>
      <c r="C31" s="35">
        <v>9065.1647386995792</v>
      </c>
      <c r="D31" s="36">
        <v>0</v>
      </c>
      <c r="E31" s="37">
        <v>6185.4396023209065</v>
      </c>
      <c r="F31" s="36">
        <v>2879.7251363786718</v>
      </c>
      <c r="G31" s="35">
        <v>0</v>
      </c>
      <c r="H31" s="36">
        <v>0</v>
      </c>
      <c r="I31" s="37">
        <v>0</v>
      </c>
      <c r="J31" s="36">
        <v>0</v>
      </c>
      <c r="K31" s="35">
        <v>0</v>
      </c>
      <c r="L31" s="35">
        <v>4789.8213876882219</v>
      </c>
      <c r="M31" s="35">
        <v>0</v>
      </c>
      <c r="N31" s="38">
        <f t="shared" si="0"/>
        <v>13854.986126387801</v>
      </c>
      <c r="O31" s="33"/>
      <c r="P31" s="33"/>
    </row>
    <row r="32" spans="1:16" x14ac:dyDescent="0.3">
      <c r="A32" s="9" t="s">
        <v>60</v>
      </c>
      <c r="B32" s="10" t="s">
        <v>61</v>
      </c>
      <c r="C32" s="35">
        <v>56704.016351254824</v>
      </c>
      <c r="D32" s="36">
        <v>0</v>
      </c>
      <c r="E32" s="37">
        <v>56704.016351254824</v>
      </c>
      <c r="F32" s="36">
        <v>0</v>
      </c>
      <c r="G32" s="35">
        <v>0</v>
      </c>
      <c r="H32" s="36">
        <v>0</v>
      </c>
      <c r="I32" s="37">
        <v>0</v>
      </c>
      <c r="J32" s="36">
        <v>0</v>
      </c>
      <c r="K32" s="35">
        <v>0</v>
      </c>
      <c r="L32" s="35">
        <v>46038.974092597797</v>
      </c>
      <c r="M32" s="35">
        <v>0</v>
      </c>
      <c r="N32" s="38">
        <f t="shared" si="0"/>
        <v>102742.99044385261</v>
      </c>
      <c r="O32" s="33"/>
      <c r="P32" s="33"/>
    </row>
    <row r="33" spans="1:16" x14ac:dyDescent="0.3">
      <c r="A33" s="9" t="s">
        <v>62</v>
      </c>
      <c r="B33" s="10" t="s">
        <v>63</v>
      </c>
      <c r="C33" s="35">
        <v>2451.8076382205004</v>
      </c>
      <c r="D33" s="36">
        <v>0</v>
      </c>
      <c r="E33" s="37">
        <v>2451.8076382205004</v>
      </c>
      <c r="F33" s="36">
        <v>0</v>
      </c>
      <c r="G33" s="35">
        <v>0</v>
      </c>
      <c r="H33" s="36">
        <v>0</v>
      </c>
      <c r="I33" s="37">
        <v>0</v>
      </c>
      <c r="J33" s="36">
        <v>0</v>
      </c>
      <c r="K33" s="35">
        <v>0</v>
      </c>
      <c r="L33" s="35">
        <v>1119.4088985468384</v>
      </c>
      <c r="M33" s="35">
        <v>0</v>
      </c>
      <c r="N33" s="38">
        <f t="shared" si="0"/>
        <v>3571.2165367673388</v>
      </c>
      <c r="O33" s="33"/>
      <c r="P33" s="33"/>
    </row>
    <row r="34" spans="1:16" x14ac:dyDescent="0.3">
      <c r="A34" s="9" t="s">
        <v>64</v>
      </c>
      <c r="B34" s="10" t="s">
        <v>65</v>
      </c>
      <c r="C34" s="35">
        <v>15186.861616559556</v>
      </c>
      <c r="D34" s="36">
        <v>0</v>
      </c>
      <c r="E34" s="37">
        <v>15186.861616559556</v>
      </c>
      <c r="F34" s="36">
        <v>0</v>
      </c>
      <c r="G34" s="35">
        <v>0</v>
      </c>
      <c r="H34" s="36">
        <v>0</v>
      </c>
      <c r="I34" s="37">
        <v>0</v>
      </c>
      <c r="J34" s="36">
        <v>0</v>
      </c>
      <c r="K34" s="35">
        <v>0</v>
      </c>
      <c r="L34" s="35">
        <v>2285.2688620268918</v>
      </c>
      <c r="M34" s="35">
        <v>0</v>
      </c>
      <c r="N34" s="38">
        <f t="shared" si="0"/>
        <v>17472.130478586449</v>
      </c>
      <c r="O34" s="33"/>
      <c r="P34" s="33"/>
    </row>
    <row r="35" spans="1:16" x14ac:dyDescent="0.3">
      <c r="A35" s="9" t="s">
        <v>66</v>
      </c>
      <c r="B35" s="10" t="s">
        <v>67</v>
      </c>
      <c r="C35" s="35">
        <v>1069.9931943418646</v>
      </c>
      <c r="D35" s="36">
        <v>0</v>
      </c>
      <c r="E35" s="37">
        <v>1069.9931943418646</v>
      </c>
      <c r="F35" s="36">
        <v>0</v>
      </c>
      <c r="G35" s="35">
        <v>0</v>
      </c>
      <c r="H35" s="36">
        <v>0</v>
      </c>
      <c r="I35" s="37">
        <v>0</v>
      </c>
      <c r="J35" s="36">
        <v>0</v>
      </c>
      <c r="K35" s="35">
        <v>0</v>
      </c>
      <c r="L35" s="35">
        <v>3943.3519016786995</v>
      </c>
      <c r="M35" s="35">
        <v>0</v>
      </c>
      <c r="N35" s="38">
        <f t="shared" si="0"/>
        <v>5013.3450960205646</v>
      </c>
      <c r="O35" s="33"/>
      <c r="P35" s="33"/>
    </row>
    <row r="36" spans="1:16" ht="28.8" x14ac:dyDescent="0.3">
      <c r="A36" s="9" t="s">
        <v>68</v>
      </c>
      <c r="B36" s="10" t="s">
        <v>69</v>
      </c>
      <c r="C36" s="35">
        <v>29665.245195151703</v>
      </c>
      <c r="D36" s="36">
        <v>0</v>
      </c>
      <c r="E36" s="37">
        <v>29665.245195151703</v>
      </c>
      <c r="F36" s="36">
        <v>0</v>
      </c>
      <c r="G36" s="35">
        <v>0</v>
      </c>
      <c r="H36" s="36">
        <v>0</v>
      </c>
      <c r="I36" s="37">
        <v>0</v>
      </c>
      <c r="J36" s="36">
        <v>0</v>
      </c>
      <c r="K36" s="35">
        <v>0</v>
      </c>
      <c r="L36" s="35">
        <v>0</v>
      </c>
      <c r="M36" s="35">
        <v>0</v>
      </c>
      <c r="N36" s="38">
        <f t="shared" si="0"/>
        <v>29665.245195151703</v>
      </c>
      <c r="O36" s="33"/>
      <c r="P36" s="33"/>
    </row>
    <row r="37" spans="1:16" x14ac:dyDescent="0.3">
      <c r="A37" s="9" t="s">
        <v>70</v>
      </c>
      <c r="B37" s="10" t="s">
        <v>71</v>
      </c>
      <c r="C37" s="35">
        <v>2842.0350258073222</v>
      </c>
      <c r="D37" s="36">
        <v>0</v>
      </c>
      <c r="E37" s="37">
        <v>2842.0350258073222</v>
      </c>
      <c r="F37" s="36">
        <v>0</v>
      </c>
      <c r="G37" s="35">
        <v>0</v>
      </c>
      <c r="H37" s="36">
        <v>0</v>
      </c>
      <c r="I37" s="37">
        <v>0</v>
      </c>
      <c r="J37" s="36">
        <v>0</v>
      </c>
      <c r="K37" s="35">
        <v>0</v>
      </c>
      <c r="L37" s="35">
        <v>2319.9844532547095</v>
      </c>
      <c r="M37" s="35">
        <v>0</v>
      </c>
      <c r="N37" s="38">
        <f t="shared" si="0"/>
        <v>5162.0194790620317</v>
      </c>
      <c r="O37" s="33"/>
      <c r="P37" s="33"/>
    </row>
    <row r="38" spans="1:16" x14ac:dyDescent="0.3">
      <c r="A38" s="9" t="s">
        <v>72</v>
      </c>
      <c r="B38" s="10" t="s">
        <v>73</v>
      </c>
      <c r="C38" s="35">
        <v>332.57150982823106</v>
      </c>
      <c r="D38" s="36">
        <v>0</v>
      </c>
      <c r="E38" s="37">
        <v>332.57150982823106</v>
      </c>
      <c r="F38" s="36">
        <v>0</v>
      </c>
      <c r="G38" s="35">
        <v>0</v>
      </c>
      <c r="H38" s="36">
        <v>0</v>
      </c>
      <c r="I38" s="37">
        <v>0</v>
      </c>
      <c r="J38" s="36">
        <v>0</v>
      </c>
      <c r="K38" s="35">
        <v>0</v>
      </c>
      <c r="L38" s="35">
        <v>0</v>
      </c>
      <c r="M38" s="35">
        <v>0</v>
      </c>
      <c r="N38" s="38">
        <f t="shared" si="0"/>
        <v>332.57150982823106</v>
      </c>
      <c r="O38" s="33"/>
      <c r="P38" s="33"/>
    </row>
    <row r="39" spans="1:16" x14ac:dyDescent="0.3">
      <c r="A39" s="9" t="s">
        <v>74</v>
      </c>
      <c r="B39" s="10" t="s">
        <v>75</v>
      </c>
      <c r="C39" s="35">
        <v>1905.1734215070608</v>
      </c>
      <c r="D39" s="36">
        <v>0</v>
      </c>
      <c r="E39" s="37">
        <v>1905.1734215070608</v>
      </c>
      <c r="F39" s="36">
        <v>0</v>
      </c>
      <c r="G39" s="35">
        <v>0</v>
      </c>
      <c r="H39" s="36">
        <v>0</v>
      </c>
      <c r="I39" s="37">
        <v>0</v>
      </c>
      <c r="J39" s="36">
        <v>0</v>
      </c>
      <c r="K39" s="35">
        <v>0</v>
      </c>
      <c r="L39" s="35">
        <v>17.256041882577982</v>
      </c>
      <c r="M39" s="35">
        <v>0</v>
      </c>
      <c r="N39" s="38">
        <f t="shared" si="0"/>
        <v>1922.4294633896388</v>
      </c>
      <c r="O39" s="33"/>
      <c r="P39" s="33"/>
    </row>
    <row r="40" spans="1:16" x14ac:dyDescent="0.3">
      <c r="A40" s="9" t="s">
        <v>76</v>
      </c>
      <c r="B40" s="10" t="s">
        <v>77</v>
      </c>
      <c r="C40" s="35">
        <v>7356.123467917525</v>
      </c>
      <c r="D40" s="36">
        <v>0</v>
      </c>
      <c r="E40" s="37">
        <v>7356.123467917525</v>
      </c>
      <c r="F40" s="36">
        <v>0</v>
      </c>
      <c r="G40" s="35">
        <v>0</v>
      </c>
      <c r="H40" s="36">
        <v>0</v>
      </c>
      <c r="I40" s="37">
        <v>0</v>
      </c>
      <c r="J40" s="36">
        <v>0</v>
      </c>
      <c r="K40" s="35">
        <v>0</v>
      </c>
      <c r="L40" s="35">
        <v>9248.2561017545922</v>
      </c>
      <c r="M40" s="35">
        <v>0</v>
      </c>
      <c r="N40" s="38">
        <f t="shared" ref="N40:N42" si="1">+C40+G40+K40+L40+M40</f>
        <v>16604.379569672117</v>
      </c>
      <c r="O40" s="33"/>
      <c r="P40" s="33"/>
    </row>
    <row r="41" spans="1:16" x14ac:dyDescent="0.3">
      <c r="A41" s="9" t="s">
        <v>78</v>
      </c>
      <c r="B41" s="10" t="s">
        <v>79</v>
      </c>
      <c r="C41" s="35">
        <v>71.365140191837995</v>
      </c>
      <c r="D41" s="36">
        <v>0</v>
      </c>
      <c r="E41" s="37">
        <v>71.365140191837995</v>
      </c>
      <c r="F41" s="36">
        <v>0</v>
      </c>
      <c r="G41" s="35">
        <v>0</v>
      </c>
      <c r="H41" s="36">
        <v>0</v>
      </c>
      <c r="I41" s="37">
        <v>0</v>
      </c>
      <c r="J41" s="36">
        <v>0</v>
      </c>
      <c r="K41" s="35">
        <v>0</v>
      </c>
      <c r="L41" s="35">
        <v>30.049220257031656</v>
      </c>
      <c r="M41" s="35">
        <v>0</v>
      </c>
      <c r="N41" s="38">
        <f t="shared" si="1"/>
        <v>101.41436044886964</v>
      </c>
      <c r="O41" s="33"/>
      <c r="P41" s="33"/>
    </row>
    <row r="42" spans="1:16" x14ac:dyDescent="0.3">
      <c r="A42" s="9" t="s">
        <v>80</v>
      </c>
      <c r="B42" s="10" t="s">
        <v>81</v>
      </c>
      <c r="C42" s="35">
        <v>560.54235651945999</v>
      </c>
      <c r="D42" s="36">
        <v>0</v>
      </c>
      <c r="E42" s="37">
        <v>310.61624667946</v>
      </c>
      <c r="F42" s="36">
        <v>249.92610984000001</v>
      </c>
      <c r="G42" s="35">
        <v>0</v>
      </c>
      <c r="H42" s="36">
        <v>0</v>
      </c>
      <c r="I42" s="37">
        <v>0</v>
      </c>
      <c r="J42" s="36">
        <v>0</v>
      </c>
      <c r="K42" s="35">
        <v>0</v>
      </c>
      <c r="L42" s="35">
        <v>0</v>
      </c>
      <c r="M42" s="35">
        <v>0</v>
      </c>
      <c r="N42" s="38">
        <f t="shared" si="1"/>
        <v>560.54235651945999</v>
      </c>
      <c r="O42" s="33"/>
      <c r="P42" s="33"/>
    </row>
    <row r="43" spans="1:16" ht="43.2" x14ac:dyDescent="0.3">
      <c r="A43" s="9" t="s">
        <v>347</v>
      </c>
      <c r="B43" s="10" t="s">
        <v>348</v>
      </c>
      <c r="C43" s="35">
        <v>114543.29540020926</v>
      </c>
      <c r="D43" s="36">
        <v>0</v>
      </c>
      <c r="E43" s="37">
        <v>48972.631538557791</v>
      </c>
      <c r="F43" s="36">
        <v>65570.663861651468</v>
      </c>
      <c r="G43" s="35">
        <v>0</v>
      </c>
      <c r="H43" s="36">
        <v>0</v>
      </c>
      <c r="I43" s="37">
        <v>0</v>
      </c>
      <c r="J43" s="36">
        <v>0</v>
      </c>
      <c r="K43" s="35">
        <v>0</v>
      </c>
      <c r="L43" s="35">
        <v>5703.9627176802896</v>
      </c>
      <c r="M43" s="35">
        <v>0</v>
      </c>
      <c r="N43" s="38">
        <f>(+C43+G43+K43+L43+M43)</f>
        <v>120247.25811788955</v>
      </c>
      <c r="O43" s="33"/>
      <c r="P43" s="33"/>
    </row>
    <row r="44" spans="1:16" ht="28.8" x14ac:dyDescent="0.3">
      <c r="A44" s="9" t="s">
        <v>82</v>
      </c>
      <c r="B44" s="10" t="s">
        <v>83</v>
      </c>
      <c r="C44" s="35">
        <v>23698.098914685455</v>
      </c>
      <c r="D44" s="36">
        <v>0</v>
      </c>
      <c r="E44" s="37">
        <v>20506.249937545454</v>
      </c>
      <c r="F44" s="36">
        <v>3191.84897714</v>
      </c>
      <c r="G44" s="35">
        <v>0</v>
      </c>
      <c r="H44" s="36">
        <v>0</v>
      </c>
      <c r="I44" s="37">
        <v>0</v>
      </c>
      <c r="J44" s="36">
        <v>0</v>
      </c>
      <c r="K44" s="35">
        <v>0</v>
      </c>
      <c r="L44" s="35">
        <v>0</v>
      </c>
      <c r="M44" s="35">
        <v>0</v>
      </c>
      <c r="N44" s="38">
        <f t="shared" ref="N44:N53" si="2">+C44+G44+K44+L44+M44</f>
        <v>23698.098914685455</v>
      </c>
      <c r="O44" s="33"/>
      <c r="P44" s="33"/>
    </row>
    <row r="45" spans="1:16" x14ac:dyDescent="0.3">
      <c r="A45" s="9" t="s">
        <v>84</v>
      </c>
      <c r="B45" s="10" t="s">
        <v>85</v>
      </c>
      <c r="C45" s="35">
        <v>72437.372647893601</v>
      </c>
      <c r="D45" s="36">
        <v>0</v>
      </c>
      <c r="E45" s="37">
        <v>38323.270268182954</v>
      </c>
      <c r="F45" s="36">
        <v>34114.102379710646</v>
      </c>
      <c r="G45" s="35">
        <v>0</v>
      </c>
      <c r="H45" s="36">
        <v>0</v>
      </c>
      <c r="I45" s="37">
        <v>0</v>
      </c>
      <c r="J45" s="36">
        <v>0</v>
      </c>
      <c r="K45" s="35">
        <v>0</v>
      </c>
      <c r="L45" s="35">
        <v>9717.4872055425622</v>
      </c>
      <c r="M45" s="35">
        <v>0</v>
      </c>
      <c r="N45" s="38">
        <f t="shared" si="2"/>
        <v>82154.859853436166</v>
      </c>
      <c r="O45" s="33"/>
      <c r="P45" s="33"/>
    </row>
    <row r="46" spans="1:16" x14ac:dyDescent="0.3">
      <c r="A46" s="9" t="s">
        <v>86</v>
      </c>
      <c r="B46" s="10" t="s">
        <v>87</v>
      </c>
      <c r="C46" s="35">
        <v>21396.243584312033</v>
      </c>
      <c r="D46" s="36">
        <v>0</v>
      </c>
      <c r="E46" s="37">
        <v>8053.9125953124412</v>
      </c>
      <c r="F46" s="36">
        <v>13342.330988999593</v>
      </c>
      <c r="G46" s="35">
        <v>0</v>
      </c>
      <c r="H46" s="36">
        <v>0</v>
      </c>
      <c r="I46" s="37">
        <v>0</v>
      </c>
      <c r="J46" s="36">
        <v>0</v>
      </c>
      <c r="K46" s="35">
        <v>0</v>
      </c>
      <c r="L46" s="35">
        <v>239.29246054026032</v>
      </c>
      <c r="M46" s="35">
        <v>0</v>
      </c>
      <c r="N46" s="38">
        <f t="shared" ref="N46:N48" si="3">+C46+G46+K46+L46+M46</f>
        <v>21635.536044852292</v>
      </c>
      <c r="O46" s="33"/>
      <c r="P46" s="33"/>
    </row>
    <row r="47" spans="1:16" x14ac:dyDescent="0.3">
      <c r="A47" s="9" t="s">
        <v>88</v>
      </c>
      <c r="B47" s="10" t="s">
        <v>89</v>
      </c>
      <c r="C47" s="35">
        <v>91143.269432138899</v>
      </c>
      <c r="D47" s="36">
        <v>0</v>
      </c>
      <c r="E47" s="37">
        <v>78478.773745294675</v>
      </c>
      <c r="F47" s="36">
        <v>12664.495686844226</v>
      </c>
      <c r="G47" s="35">
        <v>0</v>
      </c>
      <c r="H47" s="36">
        <v>0</v>
      </c>
      <c r="I47" s="37">
        <v>0</v>
      </c>
      <c r="J47" s="36">
        <v>0</v>
      </c>
      <c r="K47" s="35">
        <v>0</v>
      </c>
      <c r="L47" s="35">
        <v>1224.190858919613</v>
      </c>
      <c r="M47" s="35">
        <v>0</v>
      </c>
      <c r="N47" s="38">
        <f t="shared" si="3"/>
        <v>92367.460291058509</v>
      </c>
      <c r="O47" s="33"/>
      <c r="P47" s="33"/>
    </row>
    <row r="48" spans="1:16" x14ac:dyDescent="0.3">
      <c r="A48" s="9" t="s">
        <v>90</v>
      </c>
      <c r="B48" s="34" t="s">
        <v>91</v>
      </c>
      <c r="C48" s="35">
        <v>9768.1742950974131</v>
      </c>
      <c r="D48" s="36">
        <v>0</v>
      </c>
      <c r="E48" s="37">
        <v>8626.4289386216478</v>
      </c>
      <c r="F48" s="36">
        <v>1141.7453564757648</v>
      </c>
      <c r="G48" s="35">
        <v>0</v>
      </c>
      <c r="H48" s="36">
        <v>0</v>
      </c>
      <c r="I48" s="37">
        <v>0</v>
      </c>
      <c r="J48" s="36">
        <v>0</v>
      </c>
      <c r="K48" s="35">
        <v>0</v>
      </c>
      <c r="L48" s="35">
        <v>0</v>
      </c>
      <c r="M48" s="35">
        <v>0</v>
      </c>
      <c r="N48" s="38">
        <f t="shared" si="3"/>
        <v>9768.1742950974131</v>
      </c>
      <c r="O48" s="33"/>
      <c r="P48" s="33"/>
    </row>
    <row r="49" spans="1:16" ht="43.2" x14ac:dyDescent="0.3">
      <c r="A49" s="9" t="s">
        <v>357</v>
      </c>
      <c r="B49" s="10" t="s">
        <v>358</v>
      </c>
      <c r="C49" s="35">
        <v>34312.081806968068</v>
      </c>
      <c r="D49" s="36">
        <v>0</v>
      </c>
      <c r="E49" s="37">
        <v>28166.971379250535</v>
      </c>
      <c r="F49" s="36">
        <v>6145.1104277175273</v>
      </c>
      <c r="G49" s="35">
        <v>0</v>
      </c>
      <c r="H49" s="36">
        <v>0</v>
      </c>
      <c r="I49" s="37">
        <v>0</v>
      </c>
      <c r="J49" s="36">
        <v>0</v>
      </c>
      <c r="K49" s="35">
        <v>0</v>
      </c>
      <c r="L49" s="35">
        <v>0</v>
      </c>
      <c r="M49" s="35">
        <v>0</v>
      </c>
      <c r="N49" s="38">
        <f t="shared" ref="N49" si="4">+C49+G49+K49+L49+M49</f>
        <v>34312.081806968068</v>
      </c>
      <c r="O49" s="33"/>
      <c r="P49" s="33"/>
    </row>
    <row r="50" spans="1:16" x14ac:dyDescent="0.3">
      <c r="A50" s="9" t="s">
        <v>92</v>
      </c>
      <c r="B50" s="10" t="s">
        <v>93</v>
      </c>
      <c r="C50" s="35">
        <v>82281.050002315751</v>
      </c>
      <c r="D50" s="36">
        <v>0</v>
      </c>
      <c r="E50" s="37">
        <v>48819.052621200855</v>
      </c>
      <c r="F50" s="36">
        <v>33461.997381114896</v>
      </c>
      <c r="G50" s="35">
        <v>0</v>
      </c>
      <c r="H50" s="36">
        <v>0</v>
      </c>
      <c r="I50" s="37">
        <v>0</v>
      </c>
      <c r="J50" s="36">
        <v>0</v>
      </c>
      <c r="K50" s="35">
        <v>0</v>
      </c>
      <c r="L50" s="35">
        <v>5336.9525534137247</v>
      </c>
      <c r="M50" s="35">
        <v>0</v>
      </c>
      <c r="N50" s="38">
        <f t="shared" si="2"/>
        <v>87618.002555729472</v>
      </c>
      <c r="O50" s="33"/>
      <c r="P50" s="33"/>
    </row>
    <row r="51" spans="1:16" x14ac:dyDescent="0.3">
      <c r="A51" s="9" t="s">
        <v>94</v>
      </c>
      <c r="B51" s="10" t="s">
        <v>95</v>
      </c>
      <c r="C51" s="35">
        <v>39459.603427840753</v>
      </c>
      <c r="D51" s="36">
        <v>0</v>
      </c>
      <c r="E51" s="37">
        <v>21441.253522012579</v>
      </c>
      <c r="F51" s="36">
        <v>18018.349905828174</v>
      </c>
      <c r="G51" s="35">
        <v>0</v>
      </c>
      <c r="H51" s="36">
        <v>0</v>
      </c>
      <c r="I51" s="37">
        <v>0</v>
      </c>
      <c r="J51" s="36">
        <v>0</v>
      </c>
      <c r="K51" s="35">
        <v>0</v>
      </c>
      <c r="L51" s="35">
        <v>0</v>
      </c>
      <c r="M51" s="35">
        <v>0</v>
      </c>
      <c r="N51" s="38">
        <f t="shared" ref="N51:N52" si="5">+C51+G51+K51+L51+M51</f>
        <v>39459.603427840753</v>
      </c>
      <c r="O51" s="33"/>
      <c r="P51" s="33"/>
    </row>
    <row r="52" spans="1:16" x14ac:dyDescent="0.3">
      <c r="A52" s="9" t="s">
        <v>96</v>
      </c>
      <c r="B52" s="10" t="s">
        <v>97</v>
      </c>
      <c r="C52" s="35">
        <v>5860.0514620353033</v>
      </c>
      <c r="D52" s="36">
        <v>0</v>
      </c>
      <c r="E52" s="37">
        <v>3498.4280148702592</v>
      </c>
      <c r="F52" s="36">
        <v>2361.6234471650441</v>
      </c>
      <c r="G52" s="35">
        <v>0</v>
      </c>
      <c r="H52" s="36">
        <v>0</v>
      </c>
      <c r="I52" s="37">
        <v>0</v>
      </c>
      <c r="J52" s="36">
        <v>0</v>
      </c>
      <c r="K52" s="35">
        <v>0</v>
      </c>
      <c r="L52" s="35">
        <v>293.15179324108772</v>
      </c>
      <c r="M52" s="35">
        <v>0</v>
      </c>
      <c r="N52" s="38">
        <f t="shared" si="5"/>
        <v>6153.2032552763912</v>
      </c>
      <c r="O52" s="33"/>
      <c r="P52" s="33"/>
    </row>
    <row r="53" spans="1:16" x14ac:dyDescent="0.3">
      <c r="A53" s="9" t="s">
        <v>98</v>
      </c>
      <c r="B53" s="10" t="s">
        <v>99</v>
      </c>
      <c r="C53" s="35">
        <v>11104.745341227739</v>
      </c>
      <c r="D53" s="36">
        <v>0</v>
      </c>
      <c r="E53" s="37">
        <v>8851.288984011635</v>
      </c>
      <c r="F53" s="36">
        <v>2253.4563572161042</v>
      </c>
      <c r="G53" s="35">
        <v>0</v>
      </c>
      <c r="H53" s="36">
        <v>0</v>
      </c>
      <c r="I53" s="37">
        <v>0</v>
      </c>
      <c r="J53" s="36">
        <v>0</v>
      </c>
      <c r="K53" s="35">
        <v>0</v>
      </c>
      <c r="L53" s="35">
        <v>0</v>
      </c>
      <c r="M53" s="35">
        <v>0</v>
      </c>
      <c r="N53" s="38">
        <f t="shared" si="2"/>
        <v>11104.745341227739</v>
      </c>
      <c r="O53" s="33"/>
      <c r="P53" s="33"/>
    </row>
    <row r="54" spans="1:16" x14ac:dyDescent="0.3">
      <c r="A54" s="9" t="s">
        <v>100</v>
      </c>
      <c r="B54" s="10" t="s">
        <v>101</v>
      </c>
      <c r="C54" s="35">
        <v>5562.9813779903479</v>
      </c>
      <c r="D54" s="36">
        <v>0</v>
      </c>
      <c r="E54" s="37">
        <v>1705.9093758663378</v>
      </c>
      <c r="F54" s="36">
        <v>3857.0720021240104</v>
      </c>
      <c r="G54" s="35">
        <v>0</v>
      </c>
      <c r="H54" s="36">
        <v>0</v>
      </c>
      <c r="I54" s="37">
        <v>0</v>
      </c>
      <c r="J54" s="36">
        <v>0</v>
      </c>
      <c r="K54" s="35">
        <v>0</v>
      </c>
      <c r="L54" s="35">
        <v>0</v>
      </c>
      <c r="M54" s="35">
        <v>0</v>
      </c>
      <c r="N54" s="38">
        <f t="shared" ref="N54:N56" si="6">+C54+G54+K54+L54+M54</f>
        <v>5562.9813779903479</v>
      </c>
      <c r="O54" s="33"/>
      <c r="P54" s="33"/>
    </row>
    <row r="55" spans="1:16" ht="28.8" x14ac:dyDescent="0.3">
      <c r="A55" s="9" t="s">
        <v>102</v>
      </c>
      <c r="B55" s="34" t="s">
        <v>103</v>
      </c>
      <c r="C55" s="35">
        <v>54453.200239728147</v>
      </c>
      <c r="D55" s="36">
        <v>0</v>
      </c>
      <c r="E55" s="37">
        <v>22199.291848856828</v>
      </c>
      <c r="F55" s="36">
        <v>32253.908390871315</v>
      </c>
      <c r="G55" s="35">
        <v>0</v>
      </c>
      <c r="H55" s="36">
        <v>0</v>
      </c>
      <c r="I55" s="37">
        <v>0</v>
      </c>
      <c r="J55" s="36">
        <v>0</v>
      </c>
      <c r="K55" s="35">
        <v>0</v>
      </c>
      <c r="L55" s="35">
        <v>2818.0297966651051</v>
      </c>
      <c r="M55" s="35">
        <v>0</v>
      </c>
      <c r="N55" s="38">
        <f t="shared" si="6"/>
        <v>57271.230036393252</v>
      </c>
      <c r="O55" s="33"/>
      <c r="P55" s="33"/>
    </row>
    <row r="56" spans="1:16" x14ac:dyDescent="0.3">
      <c r="A56" s="9" t="s">
        <v>104</v>
      </c>
      <c r="B56" s="10" t="s">
        <v>105</v>
      </c>
      <c r="C56" s="35">
        <v>21603.893078464858</v>
      </c>
      <c r="D56" s="36">
        <v>0</v>
      </c>
      <c r="E56" s="37">
        <v>21603.893078464858</v>
      </c>
      <c r="F56" s="36">
        <v>0</v>
      </c>
      <c r="G56" s="35">
        <v>0</v>
      </c>
      <c r="H56" s="36">
        <v>0</v>
      </c>
      <c r="I56" s="37">
        <v>0</v>
      </c>
      <c r="J56" s="36">
        <v>0</v>
      </c>
      <c r="K56" s="35">
        <v>0</v>
      </c>
      <c r="L56" s="35">
        <v>0</v>
      </c>
      <c r="M56" s="35">
        <v>0</v>
      </c>
      <c r="N56" s="38">
        <f t="shared" si="6"/>
        <v>21603.893078464858</v>
      </c>
      <c r="O56" s="33"/>
      <c r="P56" s="33"/>
    </row>
    <row r="57" spans="1:16" ht="57.75" customHeight="1" x14ac:dyDescent="0.3">
      <c r="A57" s="9" t="s">
        <v>359</v>
      </c>
      <c r="B57" s="10" t="s">
        <v>360</v>
      </c>
      <c r="C57" s="35">
        <v>42974.904357997264</v>
      </c>
      <c r="D57" s="36">
        <v>1163.5527972899999</v>
      </c>
      <c r="E57" s="37">
        <v>14475.670831656298</v>
      </c>
      <c r="F57" s="36">
        <v>27335.680729050957</v>
      </c>
      <c r="G57" s="35">
        <v>0</v>
      </c>
      <c r="H57" s="36">
        <v>0</v>
      </c>
      <c r="I57" s="37">
        <v>0</v>
      </c>
      <c r="J57" s="36">
        <v>0</v>
      </c>
      <c r="K57" s="35">
        <v>0</v>
      </c>
      <c r="L57" s="35">
        <v>0</v>
      </c>
      <c r="M57" s="35">
        <v>0</v>
      </c>
      <c r="N57" s="38">
        <f>((+C57+G57+K57+L57+M57))</f>
        <v>42974.904357997264</v>
      </c>
      <c r="O57" s="33"/>
      <c r="P57" s="33"/>
    </row>
    <row r="58" spans="1:16" x14ac:dyDescent="0.3">
      <c r="A58" s="9" t="s">
        <v>106</v>
      </c>
      <c r="B58" s="10" t="s">
        <v>107</v>
      </c>
      <c r="C58" s="35">
        <v>10107.271347288421</v>
      </c>
      <c r="D58" s="36">
        <v>0</v>
      </c>
      <c r="E58" s="37">
        <v>5858.0626297184208</v>
      </c>
      <c r="F58" s="36">
        <v>4249.2087175699999</v>
      </c>
      <c r="G58" s="35">
        <v>0</v>
      </c>
      <c r="H58" s="36">
        <v>0</v>
      </c>
      <c r="I58" s="37">
        <v>0</v>
      </c>
      <c r="J58" s="36">
        <v>0</v>
      </c>
      <c r="K58" s="35">
        <v>0</v>
      </c>
      <c r="L58" s="35">
        <v>3444.0639570927492</v>
      </c>
      <c r="M58" s="35">
        <v>0</v>
      </c>
      <c r="N58" s="38">
        <f t="shared" ref="N58:N68" si="7">+C58+G58+K58+L58+M58</f>
        <v>13551.335304381169</v>
      </c>
      <c r="O58" s="33"/>
      <c r="P58" s="33"/>
    </row>
    <row r="59" spans="1:16" x14ac:dyDescent="0.3">
      <c r="A59" s="9" t="s">
        <v>108</v>
      </c>
      <c r="B59" s="10" t="s">
        <v>109</v>
      </c>
      <c r="C59" s="35">
        <v>12912.488646287356</v>
      </c>
      <c r="D59" s="36">
        <v>0</v>
      </c>
      <c r="E59" s="37">
        <v>12703.738633457357</v>
      </c>
      <c r="F59" s="36">
        <v>208.75001283</v>
      </c>
      <c r="G59" s="35">
        <v>0</v>
      </c>
      <c r="H59" s="36">
        <v>0</v>
      </c>
      <c r="I59" s="37">
        <v>0</v>
      </c>
      <c r="J59" s="36">
        <v>0</v>
      </c>
      <c r="K59" s="35">
        <v>0</v>
      </c>
      <c r="L59" s="35">
        <v>1961.3170309517061</v>
      </c>
      <c r="M59" s="35">
        <v>0</v>
      </c>
      <c r="N59" s="38">
        <f t="shared" si="7"/>
        <v>14873.805677239063</v>
      </c>
      <c r="O59" s="33"/>
      <c r="P59" s="33"/>
    </row>
    <row r="60" spans="1:16" x14ac:dyDescent="0.3">
      <c r="A60" s="9" t="s">
        <v>110</v>
      </c>
      <c r="B60" s="10" t="s">
        <v>111</v>
      </c>
      <c r="C60" s="35">
        <v>1537.2420103567761</v>
      </c>
      <c r="D60" s="36">
        <v>0</v>
      </c>
      <c r="E60" s="37">
        <v>419.32500222442468</v>
      </c>
      <c r="F60" s="36">
        <v>1117.9170081323514</v>
      </c>
      <c r="G60" s="35">
        <v>0</v>
      </c>
      <c r="H60" s="36">
        <v>0</v>
      </c>
      <c r="I60" s="37">
        <v>0</v>
      </c>
      <c r="J60" s="36">
        <v>0</v>
      </c>
      <c r="K60" s="35">
        <v>0</v>
      </c>
      <c r="L60" s="35">
        <v>334.51539422551514</v>
      </c>
      <c r="M60" s="35">
        <v>0</v>
      </c>
      <c r="N60" s="38">
        <f t="shared" si="7"/>
        <v>1871.7574045822912</v>
      </c>
      <c r="O60" s="33"/>
      <c r="P60" s="33"/>
    </row>
    <row r="61" spans="1:16" x14ac:dyDescent="0.3">
      <c r="A61" s="9" t="s">
        <v>112</v>
      </c>
      <c r="B61" s="34" t="s">
        <v>113</v>
      </c>
      <c r="C61" s="35">
        <v>490.13419026424936</v>
      </c>
      <c r="D61" s="36">
        <v>0</v>
      </c>
      <c r="E61" s="37">
        <v>490.13419026424936</v>
      </c>
      <c r="F61" s="36">
        <v>0</v>
      </c>
      <c r="G61" s="35">
        <v>0</v>
      </c>
      <c r="H61" s="36">
        <v>0</v>
      </c>
      <c r="I61" s="37">
        <v>0</v>
      </c>
      <c r="J61" s="36">
        <v>0</v>
      </c>
      <c r="K61" s="35">
        <v>0</v>
      </c>
      <c r="L61" s="35">
        <v>471.84877016902357</v>
      </c>
      <c r="M61" s="35">
        <v>0</v>
      </c>
      <c r="N61" s="38">
        <f t="shared" si="7"/>
        <v>961.98296043327286</v>
      </c>
      <c r="O61" s="33"/>
      <c r="P61" s="33"/>
    </row>
    <row r="62" spans="1:16" ht="43.2" x14ac:dyDescent="0.3">
      <c r="A62" s="9" t="s">
        <v>114</v>
      </c>
      <c r="B62" s="34" t="s">
        <v>115</v>
      </c>
      <c r="C62" s="35">
        <v>23521.674247983916</v>
      </c>
      <c r="D62" s="36">
        <v>0</v>
      </c>
      <c r="E62" s="37">
        <v>21610.095062307555</v>
      </c>
      <c r="F62" s="36">
        <v>1911.579185676361</v>
      </c>
      <c r="G62" s="35">
        <v>0</v>
      </c>
      <c r="H62" s="36">
        <v>0</v>
      </c>
      <c r="I62" s="37">
        <v>0</v>
      </c>
      <c r="J62" s="36">
        <v>0</v>
      </c>
      <c r="K62" s="35">
        <v>0</v>
      </c>
      <c r="L62" s="35">
        <v>873.21362027512237</v>
      </c>
      <c r="M62" s="35">
        <v>0</v>
      </c>
      <c r="N62" s="38">
        <f t="shared" si="7"/>
        <v>24394.887868259037</v>
      </c>
      <c r="O62" s="33"/>
      <c r="P62" s="33"/>
    </row>
    <row r="63" spans="1:16" x14ac:dyDescent="0.3">
      <c r="A63" s="9" t="s">
        <v>116</v>
      </c>
      <c r="B63" s="10" t="s">
        <v>117</v>
      </c>
      <c r="C63" s="35">
        <v>42852.561853184867</v>
      </c>
      <c r="D63" s="36">
        <v>0</v>
      </c>
      <c r="E63" s="37">
        <v>23455.262933704988</v>
      </c>
      <c r="F63" s="36">
        <v>19397.298919479879</v>
      </c>
      <c r="G63" s="35">
        <v>0</v>
      </c>
      <c r="H63" s="36">
        <v>0</v>
      </c>
      <c r="I63" s="37">
        <v>0</v>
      </c>
      <c r="J63" s="36">
        <v>0</v>
      </c>
      <c r="K63" s="35">
        <v>0</v>
      </c>
      <c r="L63" s="35">
        <v>0</v>
      </c>
      <c r="M63" s="35">
        <v>0</v>
      </c>
      <c r="N63" s="38">
        <f t="shared" si="7"/>
        <v>42852.561853184867</v>
      </c>
      <c r="O63" s="33"/>
      <c r="P63" s="33"/>
    </row>
    <row r="64" spans="1:16" ht="28.8" x14ac:dyDescent="0.3">
      <c r="A64" s="9" t="s">
        <v>118</v>
      </c>
      <c r="B64" s="10" t="s">
        <v>119</v>
      </c>
      <c r="C64" s="35">
        <v>25368.164381182451</v>
      </c>
      <c r="D64" s="36">
        <v>6.3269827800000007</v>
      </c>
      <c r="E64" s="37">
        <v>22561.761003004976</v>
      </c>
      <c r="F64" s="36">
        <v>2800.0763953974733</v>
      </c>
      <c r="G64" s="35">
        <v>0</v>
      </c>
      <c r="H64" s="36">
        <v>0</v>
      </c>
      <c r="I64" s="37">
        <v>0</v>
      </c>
      <c r="J64" s="36">
        <v>0</v>
      </c>
      <c r="K64" s="35">
        <v>0</v>
      </c>
      <c r="L64" s="35">
        <v>12285.447260449862</v>
      </c>
      <c r="M64" s="35">
        <v>0</v>
      </c>
      <c r="N64" s="38">
        <f t="shared" ref="N64:N66" si="8">+C64+G64+K64+L64+M64</f>
        <v>37653.611641632313</v>
      </c>
      <c r="O64" s="33"/>
      <c r="P64" s="33"/>
    </row>
    <row r="65" spans="1:16" ht="28.8" x14ac:dyDescent="0.3">
      <c r="A65" s="9" t="s">
        <v>303</v>
      </c>
      <c r="B65" s="10" t="s">
        <v>280</v>
      </c>
      <c r="C65" s="35">
        <v>0</v>
      </c>
      <c r="D65" s="36">
        <v>0</v>
      </c>
      <c r="E65" s="37">
        <v>0</v>
      </c>
      <c r="F65" s="36">
        <v>0</v>
      </c>
      <c r="G65" s="35">
        <v>0</v>
      </c>
      <c r="H65" s="36">
        <v>0</v>
      </c>
      <c r="I65" s="37">
        <v>0</v>
      </c>
      <c r="J65" s="36">
        <v>0</v>
      </c>
      <c r="K65" s="35">
        <v>0</v>
      </c>
      <c r="L65" s="35">
        <v>0</v>
      </c>
      <c r="M65" s="35">
        <v>0</v>
      </c>
      <c r="N65" s="38">
        <f t="shared" si="8"/>
        <v>0</v>
      </c>
      <c r="O65" s="33"/>
      <c r="P65" s="33"/>
    </row>
    <row r="66" spans="1:16" ht="43.2" x14ac:dyDescent="0.3">
      <c r="A66" s="9" t="s">
        <v>304</v>
      </c>
      <c r="B66" s="10" t="s">
        <v>281</v>
      </c>
      <c r="C66" s="35">
        <v>35535.303620840612</v>
      </c>
      <c r="D66" s="36">
        <v>0</v>
      </c>
      <c r="E66" s="37">
        <v>19886.2530063622</v>
      </c>
      <c r="F66" s="36">
        <v>15649.050614478416</v>
      </c>
      <c r="G66" s="35">
        <v>0</v>
      </c>
      <c r="H66" s="36">
        <v>0</v>
      </c>
      <c r="I66" s="37">
        <v>0</v>
      </c>
      <c r="J66" s="36">
        <v>0</v>
      </c>
      <c r="K66" s="35">
        <v>0</v>
      </c>
      <c r="L66" s="35">
        <v>0</v>
      </c>
      <c r="M66" s="35">
        <v>0</v>
      </c>
      <c r="N66" s="38">
        <f t="shared" si="8"/>
        <v>35535.303620840612</v>
      </c>
      <c r="O66" s="33"/>
      <c r="P66" s="33"/>
    </row>
    <row r="67" spans="1:16" ht="28.8" x14ac:dyDescent="0.3">
      <c r="A67" s="9" t="s">
        <v>353</v>
      </c>
      <c r="B67" s="10" t="s">
        <v>354</v>
      </c>
      <c r="C67" s="35">
        <v>72181.994112045257</v>
      </c>
      <c r="D67" s="36">
        <v>0</v>
      </c>
      <c r="E67" s="37">
        <v>34796.241265032033</v>
      </c>
      <c r="F67" s="36">
        <v>37385.752847013224</v>
      </c>
      <c r="G67" s="35">
        <v>0</v>
      </c>
      <c r="H67" s="36">
        <v>0</v>
      </c>
      <c r="I67" s="37">
        <v>0</v>
      </c>
      <c r="J67" s="36">
        <v>0</v>
      </c>
      <c r="K67" s="35">
        <v>0</v>
      </c>
      <c r="L67" s="35">
        <v>0</v>
      </c>
      <c r="M67" s="35">
        <v>0</v>
      </c>
      <c r="N67" s="38">
        <f t="shared" ref="N67" si="9">+C67+G67+K67+L67+M67</f>
        <v>72181.994112045257</v>
      </c>
      <c r="O67" s="33"/>
      <c r="P67" s="33"/>
    </row>
    <row r="68" spans="1:16" ht="28.8" x14ac:dyDescent="0.3">
      <c r="A68" s="9" t="s">
        <v>120</v>
      </c>
      <c r="B68" s="10" t="s">
        <v>122</v>
      </c>
      <c r="C68" s="35">
        <v>26422.350811923068</v>
      </c>
      <c r="D68" s="36">
        <v>0</v>
      </c>
      <c r="E68" s="37">
        <v>5703.1967111455224</v>
      </c>
      <c r="F68" s="36">
        <v>20719.154100777545</v>
      </c>
      <c r="G68" s="35">
        <v>0</v>
      </c>
      <c r="H68" s="36">
        <v>0</v>
      </c>
      <c r="I68" s="37">
        <v>0</v>
      </c>
      <c r="J68" s="36">
        <v>0</v>
      </c>
      <c r="K68" s="35">
        <v>0</v>
      </c>
      <c r="L68" s="35">
        <v>0</v>
      </c>
      <c r="M68" s="35">
        <v>0</v>
      </c>
      <c r="N68" s="38">
        <f t="shared" si="7"/>
        <v>26422.350811923068</v>
      </c>
      <c r="O68" s="33"/>
      <c r="P68" s="33"/>
    </row>
    <row r="69" spans="1:16" ht="28.8" x14ac:dyDescent="0.3">
      <c r="A69" s="9" t="s">
        <v>121</v>
      </c>
      <c r="B69" s="10" t="s">
        <v>124</v>
      </c>
      <c r="C69" s="35">
        <v>28240.104997530703</v>
      </c>
      <c r="D69" s="36">
        <v>0</v>
      </c>
      <c r="E69" s="37">
        <v>23088.709905476531</v>
      </c>
      <c r="F69" s="36">
        <v>5151.3950920541711</v>
      </c>
      <c r="G69" s="35">
        <v>0</v>
      </c>
      <c r="H69" s="36">
        <v>0</v>
      </c>
      <c r="I69" s="37">
        <v>0</v>
      </c>
      <c r="J69" s="36">
        <v>0</v>
      </c>
      <c r="K69" s="35">
        <v>0</v>
      </c>
      <c r="L69" s="35">
        <v>0</v>
      </c>
      <c r="M69" s="35">
        <v>0</v>
      </c>
      <c r="N69" s="38">
        <f t="shared" ref="N69:N129" si="10">+C69+G69+K69+L69+M69</f>
        <v>28240.104997530703</v>
      </c>
      <c r="O69" s="33"/>
      <c r="P69" s="33"/>
    </row>
    <row r="70" spans="1:16" ht="28.8" x14ac:dyDescent="0.3">
      <c r="A70" s="9" t="s">
        <v>123</v>
      </c>
      <c r="B70" s="10" t="s">
        <v>282</v>
      </c>
      <c r="C70" s="35">
        <v>1514.7763465470086</v>
      </c>
      <c r="D70" s="36">
        <v>0</v>
      </c>
      <c r="E70" s="37">
        <v>1320.7968696370087</v>
      </c>
      <c r="F70" s="36">
        <v>193.97947690999999</v>
      </c>
      <c r="G70" s="35">
        <v>0</v>
      </c>
      <c r="H70" s="36">
        <v>0</v>
      </c>
      <c r="I70" s="37">
        <v>0</v>
      </c>
      <c r="J70" s="36">
        <v>0</v>
      </c>
      <c r="K70" s="35">
        <v>0</v>
      </c>
      <c r="L70" s="35">
        <v>0</v>
      </c>
      <c r="M70" s="35">
        <v>0</v>
      </c>
      <c r="N70" s="38">
        <f t="shared" ref="N70:N72" si="11">+C70+G70+K70+L70+M70</f>
        <v>1514.7763465470086</v>
      </c>
      <c r="O70" s="33"/>
      <c r="P70" s="33"/>
    </row>
    <row r="71" spans="1:16" ht="28.8" x14ac:dyDescent="0.3">
      <c r="A71" s="9" t="s">
        <v>305</v>
      </c>
      <c r="B71" s="10" t="s">
        <v>126</v>
      </c>
      <c r="C71" s="35">
        <v>31582.726717691334</v>
      </c>
      <c r="D71" s="36">
        <v>0</v>
      </c>
      <c r="E71" s="37">
        <v>26263.077663399479</v>
      </c>
      <c r="F71" s="36">
        <v>5319.6490542918546</v>
      </c>
      <c r="G71" s="35">
        <v>0</v>
      </c>
      <c r="H71" s="36">
        <v>0</v>
      </c>
      <c r="I71" s="37">
        <v>0</v>
      </c>
      <c r="J71" s="36">
        <v>0</v>
      </c>
      <c r="K71" s="35">
        <v>0</v>
      </c>
      <c r="L71" s="35">
        <v>0</v>
      </c>
      <c r="M71" s="35">
        <v>0</v>
      </c>
      <c r="N71" s="38">
        <f t="shared" si="11"/>
        <v>31582.726717691334</v>
      </c>
      <c r="O71" s="33"/>
      <c r="P71" s="33"/>
    </row>
    <row r="72" spans="1:16" x14ac:dyDescent="0.3">
      <c r="A72" s="9" t="s">
        <v>125</v>
      </c>
      <c r="B72" s="10" t="s">
        <v>127</v>
      </c>
      <c r="C72" s="35">
        <v>29031.856778921414</v>
      </c>
      <c r="D72" s="36">
        <v>0</v>
      </c>
      <c r="E72" s="37">
        <v>13925.864671525578</v>
      </c>
      <c r="F72" s="36">
        <v>15105.992107395838</v>
      </c>
      <c r="G72" s="35">
        <v>0</v>
      </c>
      <c r="H72" s="36">
        <v>0</v>
      </c>
      <c r="I72" s="37">
        <v>0</v>
      </c>
      <c r="J72" s="36">
        <v>0</v>
      </c>
      <c r="K72" s="35">
        <v>0</v>
      </c>
      <c r="L72" s="35">
        <v>0</v>
      </c>
      <c r="M72" s="35">
        <v>0</v>
      </c>
      <c r="N72" s="38">
        <f t="shared" si="11"/>
        <v>29031.856778921414</v>
      </c>
      <c r="O72" s="33"/>
      <c r="P72" s="33"/>
    </row>
    <row r="73" spans="1:16" x14ac:dyDescent="0.3">
      <c r="A73" s="9" t="s">
        <v>306</v>
      </c>
      <c r="B73" s="10" t="s">
        <v>129</v>
      </c>
      <c r="C73" s="35">
        <v>6275.4106137377503</v>
      </c>
      <c r="D73" s="36">
        <v>0</v>
      </c>
      <c r="E73" s="37">
        <v>614.04814113396503</v>
      </c>
      <c r="F73" s="36">
        <v>5661.3624726037851</v>
      </c>
      <c r="G73" s="35">
        <v>0</v>
      </c>
      <c r="H73" s="36">
        <v>0</v>
      </c>
      <c r="I73" s="37">
        <v>0</v>
      </c>
      <c r="J73" s="36">
        <v>0</v>
      </c>
      <c r="K73" s="35">
        <v>0</v>
      </c>
      <c r="L73" s="35">
        <v>0</v>
      </c>
      <c r="M73" s="35">
        <v>0</v>
      </c>
      <c r="N73" s="38">
        <f t="shared" si="10"/>
        <v>6275.4106137377503</v>
      </c>
      <c r="O73" s="33"/>
      <c r="P73" s="33"/>
    </row>
    <row r="74" spans="1:16" ht="28.8" x14ac:dyDescent="0.3">
      <c r="A74" s="9" t="s">
        <v>128</v>
      </c>
      <c r="B74" s="10" t="s">
        <v>131</v>
      </c>
      <c r="C74" s="35">
        <v>8433.0575163425237</v>
      </c>
      <c r="D74" s="36">
        <v>0</v>
      </c>
      <c r="E74" s="37">
        <v>8433.0575163425237</v>
      </c>
      <c r="F74" s="36">
        <v>0</v>
      </c>
      <c r="G74" s="35">
        <v>0</v>
      </c>
      <c r="H74" s="36">
        <v>0</v>
      </c>
      <c r="I74" s="37">
        <v>0</v>
      </c>
      <c r="J74" s="36">
        <v>0</v>
      </c>
      <c r="K74" s="35">
        <v>0</v>
      </c>
      <c r="L74" s="35">
        <v>9.1623222435061287</v>
      </c>
      <c r="M74" s="35">
        <v>0</v>
      </c>
      <c r="N74" s="38">
        <f t="shared" si="10"/>
        <v>8442.2198385860302</v>
      </c>
      <c r="O74" s="33"/>
      <c r="P74" s="33"/>
    </row>
    <row r="75" spans="1:16" ht="28.8" x14ac:dyDescent="0.3">
      <c r="A75" s="9" t="s">
        <v>130</v>
      </c>
      <c r="B75" s="10" t="s">
        <v>133</v>
      </c>
      <c r="C75" s="35">
        <v>43159.772785586785</v>
      </c>
      <c r="D75" s="36">
        <v>0</v>
      </c>
      <c r="E75" s="37">
        <v>27949.914335595302</v>
      </c>
      <c r="F75" s="36">
        <v>15209.858449991483</v>
      </c>
      <c r="G75" s="35">
        <v>0</v>
      </c>
      <c r="H75" s="36">
        <v>0</v>
      </c>
      <c r="I75" s="37">
        <v>0</v>
      </c>
      <c r="J75" s="36">
        <v>0</v>
      </c>
      <c r="K75" s="35">
        <v>0</v>
      </c>
      <c r="L75" s="35">
        <v>0</v>
      </c>
      <c r="M75" s="35">
        <v>0</v>
      </c>
      <c r="N75" s="38">
        <f t="shared" si="10"/>
        <v>43159.772785586785</v>
      </c>
      <c r="O75" s="33"/>
      <c r="P75" s="33"/>
    </row>
    <row r="76" spans="1:16" x14ac:dyDescent="0.3">
      <c r="A76" s="9" t="s">
        <v>132</v>
      </c>
      <c r="B76" s="10" t="s">
        <v>135</v>
      </c>
      <c r="C76" s="35">
        <v>22887.162895982994</v>
      </c>
      <c r="D76" s="36">
        <v>0</v>
      </c>
      <c r="E76" s="37">
        <v>8941.9514208994424</v>
      </c>
      <c r="F76" s="36">
        <v>13945.211475083552</v>
      </c>
      <c r="G76" s="35">
        <v>0</v>
      </c>
      <c r="H76" s="36">
        <v>0</v>
      </c>
      <c r="I76" s="37">
        <v>0</v>
      </c>
      <c r="J76" s="36">
        <v>0</v>
      </c>
      <c r="K76" s="35">
        <v>0</v>
      </c>
      <c r="L76" s="35">
        <v>0</v>
      </c>
      <c r="M76" s="35">
        <v>0</v>
      </c>
      <c r="N76" s="38">
        <f t="shared" si="10"/>
        <v>22887.162895982994</v>
      </c>
      <c r="O76" s="33"/>
      <c r="P76" s="33"/>
    </row>
    <row r="77" spans="1:16" ht="28.8" x14ac:dyDescent="0.3">
      <c r="A77" s="9" t="s">
        <v>134</v>
      </c>
      <c r="B77" s="10" t="s">
        <v>137</v>
      </c>
      <c r="C77" s="35">
        <v>47221.64336708669</v>
      </c>
      <c r="D77" s="36">
        <v>0</v>
      </c>
      <c r="E77" s="37">
        <v>31581.60191964871</v>
      </c>
      <c r="F77" s="36">
        <v>15640.041447437981</v>
      </c>
      <c r="G77" s="35">
        <v>0</v>
      </c>
      <c r="H77" s="36">
        <v>0</v>
      </c>
      <c r="I77" s="37">
        <v>0</v>
      </c>
      <c r="J77" s="36">
        <v>0</v>
      </c>
      <c r="K77" s="35">
        <v>0</v>
      </c>
      <c r="L77" s="35">
        <v>7598.3881374228731</v>
      </c>
      <c r="M77" s="35">
        <v>0</v>
      </c>
      <c r="N77" s="38">
        <f t="shared" si="10"/>
        <v>54820.031504509563</v>
      </c>
      <c r="O77" s="33"/>
      <c r="P77" s="33"/>
    </row>
    <row r="78" spans="1:16" ht="28.8" x14ac:dyDescent="0.3">
      <c r="A78" s="9" t="s">
        <v>136</v>
      </c>
      <c r="B78" s="10" t="s">
        <v>139</v>
      </c>
      <c r="C78" s="35">
        <v>6897.8309442751461</v>
      </c>
      <c r="D78" s="36">
        <v>0</v>
      </c>
      <c r="E78" s="37">
        <v>1383.443783575146</v>
      </c>
      <c r="F78" s="36">
        <v>5514.3871607000001</v>
      </c>
      <c r="G78" s="35">
        <v>0</v>
      </c>
      <c r="H78" s="36">
        <v>0</v>
      </c>
      <c r="I78" s="37">
        <v>0</v>
      </c>
      <c r="J78" s="36">
        <v>0</v>
      </c>
      <c r="K78" s="35">
        <v>0</v>
      </c>
      <c r="L78" s="35">
        <v>0</v>
      </c>
      <c r="M78" s="35">
        <v>0</v>
      </c>
      <c r="N78" s="38">
        <f t="shared" ref="N78:N80" si="12">+C78+G78+K78+L78+M78</f>
        <v>6897.8309442751461</v>
      </c>
      <c r="O78" s="33"/>
      <c r="P78" s="33"/>
    </row>
    <row r="79" spans="1:16" x14ac:dyDescent="0.3">
      <c r="A79" s="9" t="s">
        <v>138</v>
      </c>
      <c r="B79" s="10" t="s">
        <v>141</v>
      </c>
      <c r="C79" s="35">
        <v>11808.385296950359</v>
      </c>
      <c r="D79" s="36">
        <v>0</v>
      </c>
      <c r="E79" s="37">
        <v>702.42630309035769</v>
      </c>
      <c r="F79" s="36">
        <v>11105.95899386</v>
      </c>
      <c r="G79" s="35">
        <v>0</v>
      </c>
      <c r="H79" s="36">
        <v>0</v>
      </c>
      <c r="I79" s="37">
        <v>0</v>
      </c>
      <c r="J79" s="36">
        <v>0</v>
      </c>
      <c r="K79" s="35">
        <v>0</v>
      </c>
      <c r="L79" s="35">
        <v>0</v>
      </c>
      <c r="M79" s="35">
        <v>0</v>
      </c>
      <c r="N79" s="38">
        <f t="shared" si="12"/>
        <v>11808.385296950359</v>
      </c>
      <c r="O79" s="33"/>
      <c r="P79" s="33"/>
    </row>
    <row r="80" spans="1:16" x14ac:dyDescent="0.3">
      <c r="A80" s="9" t="s">
        <v>140</v>
      </c>
      <c r="B80" s="10" t="s">
        <v>142</v>
      </c>
      <c r="C80" s="35">
        <v>67816.988522363419</v>
      </c>
      <c r="D80" s="36">
        <v>0</v>
      </c>
      <c r="E80" s="37">
        <v>10936.775955222551</v>
      </c>
      <c r="F80" s="36">
        <v>56880.212567140872</v>
      </c>
      <c r="G80" s="35">
        <v>0</v>
      </c>
      <c r="H80" s="36">
        <v>0</v>
      </c>
      <c r="I80" s="37">
        <v>0</v>
      </c>
      <c r="J80" s="36">
        <v>0</v>
      </c>
      <c r="K80" s="35">
        <v>0</v>
      </c>
      <c r="L80" s="35">
        <v>0</v>
      </c>
      <c r="M80" s="35">
        <v>0</v>
      </c>
      <c r="N80" s="38">
        <f t="shared" si="12"/>
        <v>67816.988522363419</v>
      </c>
      <c r="O80" s="33"/>
      <c r="P80" s="33"/>
    </row>
    <row r="81" spans="1:16" ht="43.2" x14ac:dyDescent="0.3">
      <c r="A81" s="9" t="s">
        <v>355</v>
      </c>
      <c r="B81" s="10" t="s">
        <v>356</v>
      </c>
      <c r="C81" s="35">
        <v>7918.4944801240918</v>
      </c>
      <c r="D81" s="36">
        <v>0</v>
      </c>
      <c r="E81" s="37">
        <v>3684.707408322141</v>
      </c>
      <c r="F81" s="36">
        <v>4233.7870718019503</v>
      </c>
      <c r="G81" s="35">
        <v>0</v>
      </c>
      <c r="H81" s="36">
        <v>0</v>
      </c>
      <c r="I81" s="37">
        <v>0</v>
      </c>
      <c r="J81" s="36">
        <v>0</v>
      </c>
      <c r="K81" s="35">
        <v>0</v>
      </c>
      <c r="L81" s="35">
        <v>0</v>
      </c>
      <c r="M81" s="35">
        <v>0</v>
      </c>
      <c r="N81" s="38">
        <f t="shared" ref="N81" si="13">+C81+G81+K81+L81+M81</f>
        <v>7918.4944801240918</v>
      </c>
      <c r="O81" s="33"/>
      <c r="P81" s="33"/>
    </row>
    <row r="82" spans="1:16" x14ac:dyDescent="0.3">
      <c r="A82" s="9" t="s">
        <v>307</v>
      </c>
      <c r="B82" s="10" t="s">
        <v>144</v>
      </c>
      <c r="C82" s="35">
        <v>26537.965307105187</v>
      </c>
      <c r="D82" s="36">
        <v>0</v>
      </c>
      <c r="E82" s="37">
        <v>23438.899946421549</v>
      </c>
      <c r="F82" s="36">
        <v>3099.0653606836381</v>
      </c>
      <c r="G82" s="35">
        <v>0</v>
      </c>
      <c r="H82" s="36">
        <v>0</v>
      </c>
      <c r="I82" s="37">
        <v>0</v>
      </c>
      <c r="J82" s="36">
        <v>0</v>
      </c>
      <c r="K82" s="35">
        <v>0</v>
      </c>
      <c r="L82" s="35">
        <v>10131.385669919026</v>
      </c>
      <c r="M82" s="35">
        <v>0</v>
      </c>
      <c r="N82" s="38">
        <f t="shared" si="10"/>
        <v>36669.350977024209</v>
      </c>
      <c r="O82" s="33"/>
      <c r="P82" s="33"/>
    </row>
    <row r="83" spans="1:16" x14ac:dyDescent="0.3">
      <c r="A83" s="9" t="s">
        <v>143</v>
      </c>
      <c r="B83" s="10" t="s">
        <v>146</v>
      </c>
      <c r="C83" s="35">
        <v>371381.08385018312</v>
      </c>
      <c r="D83" s="36">
        <v>0</v>
      </c>
      <c r="E83" s="37">
        <v>2933.8281118830296</v>
      </c>
      <c r="F83" s="36">
        <v>368447.2557383001</v>
      </c>
      <c r="G83" s="35">
        <v>0</v>
      </c>
      <c r="H83" s="36">
        <v>0</v>
      </c>
      <c r="I83" s="37">
        <v>0</v>
      </c>
      <c r="J83" s="36">
        <v>0</v>
      </c>
      <c r="K83" s="35">
        <v>0</v>
      </c>
      <c r="L83" s="35">
        <v>0</v>
      </c>
      <c r="M83" s="35">
        <v>0</v>
      </c>
      <c r="N83" s="38">
        <f t="shared" si="10"/>
        <v>371381.08385018312</v>
      </c>
      <c r="O83" s="33"/>
      <c r="P83" s="33"/>
    </row>
    <row r="84" spans="1:16" x14ac:dyDescent="0.3">
      <c r="A84" s="9" t="s">
        <v>145</v>
      </c>
      <c r="B84" s="10" t="s">
        <v>148</v>
      </c>
      <c r="C84" s="35">
        <v>17254.998112711528</v>
      </c>
      <c r="D84" s="36">
        <v>0</v>
      </c>
      <c r="E84" s="37">
        <v>12882.778108661529</v>
      </c>
      <c r="F84" s="36">
        <v>4372.2200040499993</v>
      </c>
      <c r="G84" s="35">
        <v>0</v>
      </c>
      <c r="H84" s="36">
        <v>0</v>
      </c>
      <c r="I84" s="37">
        <v>0</v>
      </c>
      <c r="J84" s="36">
        <v>0</v>
      </c>
      <c r="K84" s="35">
        <v>0</v>
      </c>
      <c r="L84" s="35">
        <v>26219.744730452585</v>
      </c>
      <c r="M84" s="35">
        <v>0</v>
      </c>
      <c r="N84" s="38">
        <f t="shared" si="10"/>
        <v>43474.742843164116</v>
      </c>
      <c r="O84" s="33"/>
      <c r="P84" s="33"/>
    </row>
    <row r="85" spans="1:16" x14ac:dyDescent="0.3">
      <c r="A85" s="9" t="s">
        <v>147</v>
      </c>
      <c r="B85" s="10" t="s">
        <v>150</v>
      </c>
      <c r="C85" s="35">
        <v>46808.842716837797</v>
      </c>
      <c r="D85" s="36">
        <v>0</v>
      </c>
      <c r="E85" s="37">
        <v>46132.249641086295</v>
      </c>
      <c r="F85" s="36">
        <v>676.59307575149955</v>
      </c>
      <c r="G85" s="35">
        <v>0</v>
      </c>
      <c r="H85" s="36">
        <v>0</v>
      </c>
      <c r="I85" s="37">
        <v>0</v>
      </c>
      <c r="J85" s="36">
        <v>0</v>
      </c>
      <c r="K85" s="35">
        <v>0</v>
      </c>
      <c r="L85" s="35">
        <v>637.02811628073334</v>
      </c>
      <c r="M85" s="35">
        <v>0</v>
      </c>
      <c r="N85" s="38">
        <f t="shared" si="10"/>
        <v>47445.870833118533</v>
      </c>
      <c r="O85" s="33"/>
      <c r="P85" s="33"/>
    </row>
    <row r="86" spans="1:16" x14ac:dyDescent="0.3">
      <c r="A86" s="9" t="s">
        <v>149</v>
      </c>
      <c r="B86" s="10" t="s">
        <v>152</v>
      </c>
      <c r="C86" s="35">
        <v>236957.12774960251</v>
      </c>
      <c r="D86" s="36">
        <v>209040.49273786906</v>
      </c>
      <c r="E86" s="37">
        <v>25757.227402240896</v>
      </c>
      <c r="F86" s="36">
        <v>2159.4076094925485</v>
      </c>
      <c r="G86" s="35">
        <v>0</v>
      </c>
      <c r="H86" s="36">
        <v>0</v>
      </c>
      <c r="I86" s="37">
        <v>0</v>
      </c>
      <c r="J86" s="36">
        <v>0</v>
      </c>
      <c r="K86" s="35">
        <v>0</v>
      </c>
      <c r="L86" s="35">
        <v>0</v>
      </c>
      <c r="M86" s="35">
        <v>0</v>
      </c>
      <c r="N86" s="38">
        <f t="shared" si="10"/>
        <v>236957.12774960251</v>
      </c>
      <c r="O86" s="33"/>
      <c r="P86" s="33"/>
    </row>
    <row r="87" spans="1:16" x14ac:dyDescent="0.3">
      <c r="A87" s="9" t="s">
        <v>151</v>
      </c>
      <c r="B87" s="10" t="s">
        <v>283</v>
      </c>
      <c r="C87" s="35">
        <v>62181.251284230682</v>
      </c>
      <c r="D87" s="36">
        <v>46498.978087716714</v>
      </c>
      <c r="E87" s="37">
        <v>15682.273196513968</v>
      </c>
      <c r="F87" s="36">
        <v>0</v>
      </c>
      <c r="G87" s="35">
        <v>0</v>
      </c>
      <c r="H87" s="36">
        <v>0</v>
      </c>
      <c r="I87" s="37">
        <v>0</v>
      </c>
      <c r="J87" s="36">
        <v>0</v>
      </c>
      <c r="K87" s="35">
        <v>0</v>
      </c>
      <c r="L87" s="35">
        <v>0</v>
      </c>
      <c r="M87" s="35">
        <v>0</v>
      </c>
      <c r="N87" s="38">
        <f t="shared" si="10"/>
        <v>62181.251284230682</v>
      </c>
      <c r="O87" s="33"/>
      <c r="P87" s="33"/>
    </row>
    <row r="88" spans="1:16" x14ac:dyDescent="0.3">
      <c r="A88" s="9" t="s">
        <v>153</v>
      </c>
      <c r="B88" s="10" t="s">
        <v>284</v>
      </c>
      <c r="C88" s="35">
        <v>4896.0365383713151</v>
      </c>
      <c r="D88" s="36">
        <v>4307.342764730859</v>
      </c>
      <c r="E88" s="37">
        <v>588.69377364045602</v>
      </c>
      <c r="F88" s="36">
        <v>0</v>
      </c>
      <c r="G88" s="35">
        <v>0</v>
      </c>
      <c r="H88" s="36">
        <v>0</v>
      </c>
      <c r="I88" s="37">
        <v>0</v>
      </c>
      <c r="J88" s="36">
        <v>0</v>
      </c>
      <c r="K88" s="35">
        <v>0</v>
      </c>
      <c r="L88" s="35">
        <v>797.09028901717738</v>
      </c>
      <c r="M88" s="35">
        <v>0</v>
      </c>
      <c r="N88" s="38">
        <f t="shared" si="10"/>
        <v>5693.1268273884925</v>
      </c>
      <c r="O88" s="33"/>
      <c r="P88" s="33"/>
    </row>
    <row r="89" spans="1:16" x14ac:dyDescent="0.3">
      <c r="A89" s="9" t="s">
        <v>154</v>
      </c>
      <c r="B89" s="10" t="s">
        <v>285</v>
      </c>
      <c r="C89" s="35">
        <v>20478.767726403996</v>
      </c>
      <c r="D89" s="36">
        <v>192.97111927749387</v>
      </c>
      <c r="E89" s="37">
        <v>15486.291636259737</v>
      </c>
      <c r="F89" s="36">
        <v>4799.5049708667648</v>
      </c>
      <c r="G89" s="35">
        <v>0</v>
      </c>
      <c r="H89" s="36">
        <v>0</v>
      </c>
      <c r="I89" s="37">
        <v>0</v>
      </c>
      <c r="J89" s="36">
        <v>0</v>
      </c>
      <c r="K89" s="35">
        <v>0</v>
      </c>
      <c r="L89" s="35">
        <v>0</v>
      </c>
      <c r="M89" s="35">
        <v>0</v>
      </c>
      <c r="N89" s="38">
        <f t="shared" si="10"/>
        <v>20478.767726403996</v>
      </c>
      <c r="O89" s="33"/>
      <c r="P89" s="33"/>
    </row>
    <row r="90" spans="1:16" x14ac:dyDescent="0.3">
      <c r="A90" s="9" t="s">
        <v>155</v>
      </c>
      <c r="B90" s="10" t="s">
        <v>286</v>
      </c>
      <c r="C90" s="35">
        <v>194720.23605250873</v>
      </c>
      <c r="D90" s="36">
        <v>0</v>
      </c>
      <c r="E90" s="37">
        <v>194720.23605250873</v>
      </c>
      <c r="F90" s="36">
        <v>0</v>
      </c>
      <c r="G90" s="35">
        <v>0</v>
      </c>
      <c r="H90" s="36">
        <v>0</v>
      </c>
      <c r="I90" s="37">
        <v>0</v>
      </c>
      <c r="J90" s="36">
        <v>0</v>
      </c>
      <c r="K90" s="35">
        <v>0</v>
      </c>
      <c r="L90" s="35">
        <v>30512.323638753209</v>
      </c>
      <c r="M90" s="35">
        <v>0</v>
      </c>
      <c r="N90" s="38">
        <f t="shared" si="10"/>
        <v>225232.55969126194</v>
      </c>
      <c r="O90" s="33"/>
      <c r="P90" s="33"/>
    </row>
    <row r="91" spans="1:16" x14ac:dyDescent="0.3">
      <c r="A91" s="9" t="s">
        <v>156</v>
      </c>
      <c r="B91" s="10" t="s">
        <v>287</v>
      </c>
      <c r="C91" s="35">
        <v>140906.29258911649</v>
      </c>
      <c r="D91" s="36">
        <v>0</v>
      </c>
      <c r="E91" s="37">
        <v>140906.29258911649</v>
      </c>
      <c r="F91" s="36">
        <v>0</v>
      </c>
      <c r="G91" s="35">
        <v>0</v>
      </c>
      <c r="H91" s="36">
        <v>0</v>
      </c>
      <c r="I91" s="37">
        <v>0</v>
      </c>
      <c r="J91" s="36">
        <v>0</v>
      </c>
      <c r="K91" s="35">
        <v>0</v>
      </c>
      <c r="L91" s="35">
        <v>8713.720084566221</v>
      </c>
      <c r="M91" s="35">
        <v>0</v>
      </c>
      <c r="N91" s="38">
        <f t="shared" si="10"/>
        <v>149620.01267368271</v>
      </c>
      <c r="O91" s="33"/>
      <c r="P91" s="33"/>
    </row>
    <row r="92" spans="1:16" x14ac:dyDescent="0.3">
      <c r="A92" s="9" t="s">
        <v>158</v>
      </c>
      <c r="B92" s="10" t="s">
        <v>157</v>
      </c>
      <c r="C92" s="35">
        <v>37591.796992503747</v>
      </c>
      <c r="D92" s="36">
        <v>0</v>
      </c>
      <c r="E92" s="37">
        <v>37591.796992503747</v>
      </c>
      <c r="F92" s="36">
        <v>0</v>
      </c>
      <c r="G92" s="35">
        <v>0</v>
      </c>
      <c r="H92" s="36">
        <v>0</v>
      </c>
      <c r="I92" s="37">
        <v>0</v>
      </c>
      <c r="J92" s="36">
        <v>0</v>
      </c>
      <c r="K92" s="35">
        <v>0</v>
      </c>
      <c r="L92" s="35">
        <v>0</v>
      </c>
      <c r="M92" s="35">
        <v>0</v>
      </c>
      <c r="N92" s="38">
        <f t="shared" si="10"/>
        <v>37591.796992503747</v>
      </c>
      <c r="O92" s="33"/>
      <c r="P92" s="33"/>
    </row>
    <row r="93" spans="1:16" ht="28.8" x14ac:dyDescent="0.3">
      <c r="A93" s="9" t="s">
        <v>308</v>
      </c>
      <c r="B93" s="10" t="s">
        <v>159</v>
      </c>
      <c r="C93" s="35">
        <v>40017.827324189624</v>
      </c>
      <c r="D93" s="36">
        <v>0</v>
      </c>
      <c r="E93" s="37">
        <v>22936.740302100072</v>
      </c>
      <c r="F93" s="36">
        <v>17081.087022089549</v>
      </c>
      <c r="G93" s="35">
        <v>0</v>
      </c>
      <c r="H93" s="36">
        <v>0</v>
      </c>
      <c r="I93" s="37">
        <v>0</v>
      </c>
      <c r="J93" s="36">
        <v>0</v>
      </c>
      <c r="K93" s="35">
        <v>0</v>
      </c>
      <c r="L93" s="35">
        <v>0</v>
      </c>
      <c r="M93" s="35">
        <v>0</v>
      </c>
      <c r="N93" s="38">
        <f t="shared" si="10"/>
        <v>40017.827324189624</v>
      </c>
      <c r="O93" s="33"/>
      <c r="P93" s="33"/>
    </row>
    <row r="94" spans="1:16" x14ac:dyDescent="0.3">
      <c r="A94" s="9" t="s">
        <v>161</v>
      </c>
      <c r="B94" s="10" t="s">
        <v>160</v>
      </c>
      <c r="C94" s="35">
        <v>86893.767398404918</v>
      </c>
      <c r="D94" s="36">
        <v>0</v>
      </c>
      <c r="E94" s="37">
        <v>64299.765998562827</v>
      </c>
      <c r="F94" s="36">
        <v>22594.001399842095</v>
      </c>
      <c r="G94" s="35">
        <v>0</v>
      </c>
      <c r="H94" s="36">
        <v>0</v>
      </c>
      <c r="I94" s="37">
        <v>0</v>
      </c>
      <c r="J94" s="36">
        <v>0</v>
      </c>
      <c r="K94" s="35">
        <v>3705.0337761154251</v>
      </c>
      <c r="L94" s="35">
        <v>32205.015643654784</v>
      </c>
      <c r="M94" s="35">
        <v>0</v>
      </c>
      <c r="N94" s="38">
        <f t="shared" si="10"/>
        <v>122803.81681817512</v>
      </c>
      <c r="O94" s="33"/>
      <c r="P94" s="33"/>
    </row>
    <row r="95" spans="1:16" x14ac:dyDescent="0.3">
      <c r="A95" s="9" t="s">
        <v>163</v>
      </c>
      <c r="B95" s="10" t="s">
        <v>162</v>
      </c>
      <c r="C95" s="35">
        <v>1247297.9448964989</v>
      </c>
      <c r="D95" s="36">
        <v>40435.450397879991</v>
      </c>
      <c r="E95" s="37">
        <v>794842.17862913874</v>
      </c>
      <c r="F95" s="36">
        <v>412020.31586948026</v>
      </c>
      <c r="G95" s="35">
        <v>0</v>
      </c>
      <c r="H95" s="36">
        <v>0</v>
      </c>
      <c r="I95" s="37">
        <v>0</v>
      </c>
      <c r="J95" s="36">
        <v>0</v>
      </c>
      <c r="K95" s="35">
        <v>0</v>
      </c>
      <c r="L95" s="35">
        <v>189571.62675735352</v>
      </c>
      <c r="M95" s="35">
        <v>0</v>
      </c>
      <c r="N95" s="38">
        <f t="shared" si="10"/>
        <v>1436869.5716538525</v>
      </c>
      <c r="O95" s="33"/>
      <c r="P95" s="33"/>
    </row>
    <row r="96" spans="1:16" x14ac:dyDescent="0.3">
      <c r="A96" s="9" t="s">
        <v>165</v>
      </c>
      <c r="B96" s="10" t="s">
        <v>164</v>
      </c>
      <c r="C96" s="35">
        <v>39841.687621229496</v>
      </c>
      <c r="D96" s="36">
        <v>0</v>
      </c>
      <c r="E96" s="37">
        <v>39540.854704522484</v>
      </c>
      <c r="F96" s="36">
        <v>300.83291670701402</v>
      </c>
      <c r="G96" s="35">
        <v>0</v>
      </c>
      <c r="H96" s="36">
        <v>0</v>
      </c>
      <c r="I96" s="37">
        <v>0</v>
      </c>
      <c r="J96" s="36">
        <v>0</v>
      </c>
      <c r="K96" s="35">
        <v>0</v>
      </c>
      <c r="L96" s="35">
        <v>64464.265112996036</v>
      </c>
      <c r="M96" s="35">
        <v>0</v>
      </c>
      <c r="N96" s="38">
        <f t="shared" si="10"/>
        <v>104305.95273422553</v>
      </c>
      <c r="O96" s="33"/>
      <c r="P96" s="33"/>
    </row>
    <row r="97" spans="1:16" x14ac:dyDescent="0.3">
      <c r="A97" s="9" t="s">
        <v>168</v>
      </c>
      <c r="B97" s="10" t="s">
        <v>167</v>
      </c>
      <c r="C97" s="35">
        <v>42763.262168006142</v>
      </c>
      <c r="D97" s="36">
        <v>0</v>
      </c>
      <c r="E97" s="37">
        <v>42763.262168006142</v>
      </c>
      <c r="F97" s="36">
        <v>0</v>
      </c>
      <c r="G97" s="35">
        <v>0</v>
      </c>
      <c r="H97" s="36">
        <v>0</v>
      </c>
      <c r="I97" s="37">
        <v>0</v>
      </c>
      <c r="J97" s="36">
        <v>0</v>
      </c>
      <c r="K97" s="35">
        <v>0</v>
      </c>
      <c r="L97" s="35">
        <v>2993.2706175439889</v>
      </c>
      <c r="M97" s="35">
        <v>0</v>
      </c>
      <c r="N97" s="38">
        <f t="shared" si="10"/>
        <v>45756.532785550131</v>
      </c>
      <c r="O97" s="33"/>
      <c r="P97" s="33"/>
    </row>
    <row r="98" spans="1:16" x14ac:dyDescent="0.3">
      <c r="A98" s="9" t="s">
        <v>170</v>
      </c>
      <c r="B98" s="10" t="s">
        <v>169</v>
      </c>
      <c r="C98" s="35">
        <v>79.302684338036997</v>
      </c>
      <c r="D98" s="36">
        <v>0</v>
      </c>
      <c r="E98" s="37">
        <v>79.302684338036997</v>
      </c>
      <c r="F98" s="36">
        <v>0</v>
      </c>
      <c r="G98" s="35">
        <v>0</v>
      </c>
      <c r="H98" s="36">
        <v>0</v>
      </c>
      <c r="I98" s="37">
        <v>0</v>
      </c>
      <c r="J98" s="36">
        <v>0</v>
      </c>
      <c r="K98" s="35">
        <v>0</v>
      </c>
      <c r="L98" s="35">
        <v>49707.863674838882</v>
      </c>
      <c r="M98" s="35">
        <v>0</v>
      </c>
      <c r="N98" s="38">
        <f t="shared" si="10"/>
        <v>49787.166359176917</v>
      </c>
      <c r="O98" s="33"/>
      <c r="P98" s="33"/>
    </row>
    <row r="99" spans="1:16" x14ac:dyDescent="0.3">
      <c r="A99" s="9" t="s">
        <v>171</v>
      </c>
      <c r="B99" s="10" t="s">
        <v>288</v>
      </c>
      <c r="C99" s="35">
        <v>74320.553080552825</v>
      </c>
      <c r="D99" s="36">
        <v>0</v>
      </c>
      <c r="E99" s="37">
        <v>58416.421029460042</v>
      </c>
      <c r="F99" s="36">
        <v>15904.132051092782</v>
      </c>
      <c r="G99" s="35">
        <v>0</v>
      </c>
      <c r="H99" s="36">
        <v>0</v>
      </c>
      <c r="I99" s="37">
        <v>0</v>
      </c>
      <c r="J99" s="36">
        <v>0</v>
      </c>
      <c r="K99" s="35">
        <v>0</v>
      </c>
      <c r="L99" s="35">
        <v>27999.741292876861</v>
      </c>
      <c r="M99" s="35">
        <v>0</v>
      </c>
      <c r="N99" s="38">
        <f t="shared" si="10"/>
        <v>102320.29437342969</v>
      </c>
      <c r="O99" s="33"/>
      <c r="P99" s="33"/>
    </row>
    <row r="100" spans="1:16" x14ac:dyDescent="0.3">
      <c r="A100" s="9" t="s">
        <v>173</v>
      </c>
      <c r="B100" s="10" t="s">
        <v>289</v>
      </c>
      <c r="C100" s="35">
        <v>15598.653322530738</v>
      </c>
      <c r="D100" s="36">
        <v>0</v>
      </c>
      <c r="E100" s="37">
        <v>800.61686979202079</v>
      </c>
      <c r="F100" s="36">
        <v>14798.036452738717</v>
      </c>
      <c r="G100" s="35">
        <v>0</v>
      </c>
      <c r="H100" s="36">
        <v>0</v>
      </c>
      <c r="I100" s="37">
        <v>0</v>
      </c>
      <c r="J100" s="36">
        <v>0</v>
      </c>
      <c r="K100" s="35">
        <v>0</v>
      </c>
      <c r="L100" s="35">
        <v>527.25133173269967</v>
      </c>
      <c r="M100" s="35">
        <v>0</v>
      </c>
      <c r="N100" s="38">
        <f t="shared" si="10"/>
        <v>16125.904654263437</v>
      </c>
      <c r="O100" s="33"/>
      <c r="P100" s="33"/>
    </row>
    <row r="101" spans="1:16" x14ac:dyDescent="0.3">
      <c r="A101" s="9" t="s">
        <v>174</v>
      </c>
      <c r="B101" s="10" t="s">
        <v>172</v>
      </c>
      <c r="C101" s="35">
        <v>18110.550535088722</v>
      </c>
      <c r="D101" s="36">
        <v>430.64923938226298</v>
      </c>
      <c r="E101" s="37">
        <v>11816.37157418579</v>
      </c>
      <c r="F101" s="36">
        <v>5863.5297215206674</v>
      </c>
      <c r="G101" s="35">
        <v>0</v>
      </c>
      <c r="H101" s="36">
        <v>0</v>
      </c>
      <c r="I101" s="37">
        <v>0</v>
      </c>
      <c r="J101" s="36">
        <v>0</v>
      </c>
      <c r="K101" s="35">
        <v>0</v>
      </c>
      <c r="L101" s="35">
        <v>0</v>
      </c>
      <c r="M101" s="35">
        <v>0</v>
      </c>
      <c r="N101" s="38">
        <f t="shared" si="10"/>
        <v>18110.550535088722</v>
      </c>
      <c r="O101" s="33"/>
      <c r="P101" s="33"/>
    </row>
    <row r="102" spans="1:16" x14ac:dyDescent="0.3">
      <c r="A102" s="9" t="s">
        <v>175</v>
      </c>
      <c r="B102" s="10" t="s">
        <v>290</v>
      </c>
      <c r="C102" s="35">
        <v>152687.31644110542</v>
      </c>
      <c r="D102" s="36">
        <v>22624.601505375002</v>
      </c>
      <c r="E102" s="37">
        <v>53475.500921141742</v>
      </c>
      <c r="F102" s="36">
        <v>76587.214014588666</v>
      </c>
      <c r="G102" s="35">
        <v>0</v>
      </c>
      <c r="H102" s="36">
        <v>0</v>
      </c>
      <c r="I102" s="37">
        <v>0</v>
      </c>
      <c r="J102" s="36">
        <v>0</v>
      </c>
      <c r="K102" s="35">
        <v>0</v>
      </c>
      <c r="L102" s="35">
        <v>657.23260504738516</v>
      </c>
      <c r="M102" s="35">
        <v>0</v>
      </c>
      <c r="N102" s="38">
        <f t="shared" si="10"/>
        <v>153344.5490461528</v>
      </c>
      <c r="O102" s="33"/>
      <c r="P102" s="33"/>
    </row>
    <row r="103" spans="1:16" x14ac:dyDescent="0.3">
      <c r="A103" s="9" t="s">
        <v>177</v>
      </c>
      <c r="B103" s="10" t="s">
        <v>176</v>
      </c>
      <c r="C103" s="35">
        <v>55129.638127956816</v>
      </c>
      <c r="D103" s="36">
        <v>15205.358049977691</v>
      </c>
      <c r="E103" s="37">
        <v>23770.951549403289</v>
      </c>
      <c r="F103" s="36">
        <v>16153.328528575837</v>
      </c>
      <c r="G103" s="35">
        <v>0</v>
      </c>
      <c r="H103" s="36">
        <v>0</v>
      </c>
      <c r="I103" s="37">
        <v>0</v>
      </c>
      <c r="J103" s="36">
        <v>0</v>
      </c>
      <c r="K103" s="35">
        <v>0</v>
      </c>
      <c r="L103" s="35">
        <v>0</v>
      </c>
      <c r="M103" s="35">
        <v>0</v>
      </c>
      <c r="N103" s="38">
        <f t="shared" si="10"/>
        <v>55129.638127956816</v>
      </c>
      <c r="O103" s="33"/>
      <c r="P103" s="33"/>
    </row>
    <row r="104" spans="1:16" x14ac:dyDescent="0.3">
      <c r="A104" s="9" t="s">
        <v>179</v>
      </c>
      <c r="B104" s="10" t="s">
        <v>178</v>
      </c>
      <c r="C104" s="35">
        <v>131599.41994197981</v>
      </c>
      <c r="D104" s="36">
        <v>0</v>
      </c>
      <c r="E104" s="37">
        <v>91981.181730621262</v>
      </c>
      <c r="F104" s="36">
        <v>39618.238211358548</v>
      </c>
      <c r="G104" s="35">
        <v>0</v>
      </c>
      <c r="H104" s="36">
        <v>0</v>
      </c>
      <c r="I104" s="37">
        <v>0</v>
      </c>
      <c r="J104" s="36">
        <v>0</v>
      </c>
      <c r="K104" s="35">
        <v>0</v>
      </c>
      <c r="L104" s="35">
        <v>2710.6203538891882</v>
      </c>
      <c r="M104" s="35">
        <v>0</v>
      </c>
      <c r="N104" s="38">
        <f t="shared" si="10"/>
        <v>134310.040295869</v>
      </c>
      <c r="O104" s="33"/>
      <c r="P104" s="33"/>
    </row>
    <row r="105" spans="1:16" x14ac:dyDescent="0.3">
      <c r="A105" s="9" t="s">
        <v>181</v>
      </c>
      <c r="B105" s="10" t="s">
        <v>180</v>
      </c>
      <c r="C105" s="35">
        <v>135286.08845761936</v>
      </c>
      <c r="D105" s="36">
        <v>0</v>
      </c>
      <c r="E105" s="37">
        <v>108294.15722377429</v>
      </c>
      <c r="F105" s="36">
        <v>26991.931233845055</v>
      </c>
      <c r="G105" s="35">
        <v>0</v>
      </c>
      <c r="H105" s="36">
        <v>0</v>
      </c>
      <c r="I105" s="37">
        <v>0</v>
      </c>
      <c r="J105" s="36">
        <v>0</v>
      </c>
      <c r="K105" s="35">
        <v>0</v>
      </c>
      <c r="L105" s="35">
        <v>47203.045994761545</v>
      </c>
      <c r="M105" s="35">
        <v>0</v>
      </c>
      <c r="N105" s="38">
        <f t="shared" si="10"/>
        <v>182489.13445238091</v>
      </c>
      <c r="O105" s="33"/>
      <c r="P105" s="33"/>
    </row>
    <row r="106" spans="1:16" ht="43.2" x14ac:dyDescent="0.3">
      <c r="A106" s="9" t="s">
        <v>183</v>
      </c>
      <c r="B106" s="10" t="s">
        <v>182</v>
      </c>
      <c r="C106" s="35">
        <v>31756.010089405463</v>
      </c>
      <c r="D106" s="36">
        <v>0</v>
      </c>
      <c r="E106" s="37">
        <v>24316.611144705461</v>
      </c>
      <c r="F106" s="36">
        <v>7439.3989447000004</v>
      </c>
      <c r="G106" s="35">
        <v>0</v>
      </c>
      <c r="H106" s="36">
        <v>0</v>
      </c>
      <c r="I106" s="37">
        <v>0</v>
      </c>
      <c r="J106" s="36">
        <v>0</v>
      </c>
      <c r="K106" s="35">
        <v>0</v>
      </c>
      <c r="L106" s="35">
        <v>0</v>
      </c>
      <c r="M106" s="35">
        <v>0</v>
      </c>
      <c r="N106" s="38">
        <f t="shared" si="10"/>
        <v>31756.010089405463</v>
      </c>
      <c r="O106" s="33"/>
      <c r="P106" s="33"/>
    </row>
    <row r="107" spans="1:16" x14ac:dyDescent="0.3">
      <c r="A107" s="9" t="s">
        <v>185</v>
      </c>
      <c r="B107" s="10" t="s">
        <v>184</v>
      </c>
      <c r="C107" s="35">
        <v>202334.27962450151</v>
      </c>
      <c r="D107" s="36">
        <v>149791.44694901165</v>
      </c>
      <c r="E107" s="37">
        <v>29183.324431536166</v>
      </c>
      <c r="F107" s="36">
        <v>23359.508243953685</v>
      </c>
      <c r="G107" s="35">
        <v>0</v>
      </c>
      <c r="H107" s="36">
        <v>0</v>
      </c>
      <c r="I107" s="37">
        <v>0</v>
      </c>
      <c r="J107" s="36">
        <v>0</v>
      </c>
      <c r="K107" s="35">
        <v>0</v>
      </c>
      <c r="L107" s="35">
        <v>0</v>
      </c>
      <c r="M107" s="35">
        <v>0</v>
      </c>
      <c r="N107" s="38">
        <f t="shared" si="10"/>
        <v>202334.27962450151</v>
      </c>
      <c r="O107" s="33"/>
      <c r="P107" s="33"/>
    </row>
    <row r="108" spans="1:16" ht="28.8" x14ac:dyDescent="0.3">
      <c r="A108" s="9" t="s">
        <v>187</v>
      </c>
      <c r="B108" s="10" t="s">
        <v>186</v>
      </c>
      <c r="C108" s="35">
        <v>615887.10469704459</v>
      </c>
      <c r="D108" s="36">
        <v>1320.4906659622111</v>
      </c>
      <c r="E108" s="37">
        <v>203529.75844287203</v>
      </c>
      <c r="F108" s="36">
        <v>411036.85558821034</v>
      </c>
      <c r="G108" s="35">
        <v>0</v>
      </c>
      <c r="H108" s="36">
        <v>0</v>
      </c>
      <c r="I108" s="37">
        <v>0</v>
      </c>
      <c r="J108" s="36">
        <v>0</v>
      </c>
      <c r="K108" s="35">
        <v>0</v>
      </c>
      <c r="L108" s="35">
        <v>29954.047596000852</v>
      </c>
      <c r="M108" s="35">
        <v>0</v>
      </c>
      <c r="N108" s="38">
        <f t="shared" si="10"/>
        <v>645841.15229304542</v>
      </c>
      <c r="O108" s="33"/>
      <c r="P108" s="33"/>
    </row>
    <row r="109" spans="1:16" x14ac:dyDescent="0.3">
      <c r="A109" s="9" t="s">
        <v>188</v>
      </c>
      <c r="B109" s="10" t="s">
        <v>291</v>
      </c>
      <c r="C109" s="35">
        <v>0</v>
      </c>
      <c r="D109" s="36">
        <v>0</v>
      </c>
      <c r="E109" s="37">
        <v>0</v>
      </c>
      <c r="F109" s="36">
        <v>0</v>
      </c>
      <c r="G109" s="35">
        <v>34324.445961373312</v>
      </c>
      <c r="H109" s="36">
        <v>34324.445961373312</v>
      </c>
      <c r="I109" s="37">
        <v>0</v>
      </c>
      <c r="J109" s="36">
        <v>0</v>
      </c>
      <c r="K109" s="35">
        <v>0</v>
      </c>
      <c r="L109" s="35">
        <v>0</v>
      </c>
      <c r="M109" s="35">
        <v>0</v>
      </c>
      <c r="N109" s="38">
        <f t="shared" si="10"/>
        <v>34324.445961373312</v>
      </c>
      <c r="O109" s="33"/>
      <c r="P109" s="33"/>
    </row>
    <row r="110" spans="1:16" x14ac:dyDescent="0.3">
      <c r="A110" s="9" t="s">
        <v>190</v>
      </c>
      <c r="B110" s="10" t="s">
        <v>292</v>
      </c>
      <c r="C110" s="35">
        <v>0</v>
      </c>
      <c r="D110" s="36">
        <v>0</v>
      </c>
      <c r="E110" s="37">
        <v>0</v>
      </c>
      <c r="F110" s="36">
        <v>0</v>
      </c>
      <c r="G110" s="35">
        <v>623652.56643106299</v>
      </c>
      <c r="H110" s="36">
        <v>300321.58499158465</v>
      </c>
      <c r="I110" s="37">
        <v>142829.80489472926</v>
      </c>
      <c r="J110" s="36">
        <v>180501.17654474903</v>
      </c>
      <c r="K110" s="35">
        <v>0</v>
      </c>
      <c r="L110" s="35">
        <v>0</v>
      </c>
      <c r="M110" s="35">
        <v>0</v>
      </c>
      <c r="N110" s="38">
        <f t="shared" si="10"/>
        <v>623652.56643106299</v>
      </c>
      <c r="O110" s="33"/>
      <c r="P110" s="33"/>
    </row>
    <row r="111" spans="1:16" ht="28.8" x14ac:dyDescent="0.3">
      <c r="A111" s="9" t="s">
        <v>192</v>
      </c>
      <c r="B111" s="10" t="s">
        <v>189</v>
      </c>
      <c r="C111" s="35">
        <v>0</v>
      </c>
      <c r="D111" s="36">
        <v>0</v>
      </c>
      <c r="E111" s="37">
        <v>0</v>
      </c>
      <c r="F111" s="36">
        <v>0</v>
      </c>
      <c r="G111" s="35">
        <v>40721.750726343307</v>
      </c>
      <c r="H111" s="36">
        <v>3549.5590906914895</v>
      </c>
      <c r="I111" s="37">
        <v>21268.323493670123</v>
      </c>
      <c r="J111" s="36">
        <v>15903.868141981697</v>
      </c>
      <c r="K111" s="35">
        <v>0</v>
      </c>
      <c r="L111" s="35">
        <v>0</v>
      </c>
      <c r="M111" s="35">
        <v>650.47285706424714</v>
      </c>
      <c r="N111" s="38">
        <f t="shared" si="10"/>
        <v>41372.223583407555</v>
      </c>
      <c r="O111" s="33"/>
      <c r="P111" s="33"/>
    </row>
    <row r="112" spans="1:16" ht="28.8" x14ac:dyDescent="0.3">
      <c r="A112" s="9" t="s">
        <v>309</v>
      </c>
      <c r="B112" s="10" t="s">
        <v>191</v>
      </c>
      <c r="C112" s="35">
        <v>0</v>
      </c>
      <c r="D112" s="36">
        <v>0</v>
      </c>
      <c r="E112" s="37">
        <v>0</v>
      </c>
      <c r="F112" s="36">
        <v>0</v>
      </c>
      <c r="G112" s="35">
        <v>106150.98291814016</v>
      </c>
      <c r="H112" s="36">
        <v>90698.700880175427</v>
      </c>
      <c r="I112" s="37">
        <v>1286.7282013685185</v>
      </c>
      <c r="J112" s="36">
        <v>14165.553836596198</v>
      </c>
      <c r="K112" s="35">
        <v>0</v>
      </c>
      <c r="L112" s="35">
        <v>0</v>
      </c>
      <c r="M112" s="35">
        <v>0</v>
      </c>
      <c r="N112" s="38">
        <f t="shared" si="10"/>
        <v>106150.98291814016</v>
      </c>
      <c r="O112" s="33"/>
      <c r="P112" s="33"/>
    </row>
    <row r="113" spans="1:16" ht="28.8" x14ac:dyDescent="0.3">
      <c r="A113" s="9" t="s">
        <v>194</v>
      </c>
      <c r="B113" s="10" t="s">
        <v>193</v>
      </c>
      <c r="C113" s="35">
        <v>0</v>
      </c>
      <c r="D113" s="36">
        <v>0</v>
      </c>
      <c r="E113" s="37">
        <v>0</v>
      </c>
      <c r="F113" s="36">
        <v>0</v>
      </c>
      <c r="G113" s="35">
        <v>77754.956387832382</v>
      </c>
      <c r="H113" s="36">
        <v>38917.912613915389</v>
      </c>
      <c r="I113" s="37">
        <v>23826.023969526683</v>
      </c>
      <c r="J113" s="36">
        <v>15011.019804390311</v>
      </c>
      <c r="K113" s="35">
        <v>0</v>
      </c>
      <c r="L113" s="35">
        <v>2981.3834193947482</v>
      </c>
      <c r="M113" s="35">
        <v>0</v>
      </c>
      <c r="N113" s="38">
        <f t="shared" si="10"/>
        <v>80736.339807227137</v>
      </c>
      <c r="O113" s="33"/>
      <c r="P113" s="33"/>
    </row>
    <row r="114" spans="1:16" x14ac:dyDescent="0.3">
      <c r="A114" s="9" t="s">
        <v>310</v>
      </c>
      <c r="B114" s="10" t="s">
        <v>293</v>
      </c>
      <c r="C114" s="35">
        <v>117771.92020894166</v>
      </c>
      <c r="D114" s="36">
        <v>0</v>
      </c>
      <c r="E114" s="37">
        <v>107380.32018642101</v>
      </c>
      <c r="F114" s="36">
        <v>10391.60002252065</v>
      </c>
      <c r="G114" s="35">
        <v>0</v>
      </c>
      <c r="H114" s="36">
        <v>0</v>
      </c>
      <c r="I114" s="37">
        <v>0</v>
      </c>
      <c r="J114" s="36">
        <v>0</v>
      </c>
      <c r="K114" s="35">
        <v>0</v>
      </c>
      <c r="L114" s="35">
        <v>4012.6183459499603</v>
      </c>
      <c r="M114" s="35">
        <v>0</v>
      </c>
      <c r="N114" s="38">
        <f t="shared" si="10"/>
        <v>121784.53855489162</v>
      </c>
      <c r="O114" s="33"/>
      <c r="P114" s="33"/>
    </row>
    <row r="115" spans="1:16" x14ac:dyDescent="0.3">
      <c r="A115" s="9" t="s">
        <v>197</v>
      </c>
      <c r="B115" s="10" t="s">
        <v>195</v>
      </c>
      <c r="C115" s="35">
        <v>38913.742230806158</v>
      </c>
      <c r="D115" s="36">
        <v>0</v>
      </c>
      <c r="E115" s="37">
        <v>36362.302178716156</v>
      </c>
      <c r="F115" s="36">
        <v>2551.4400520899999</v>
      </c>
      <c r="G115" s="35">
        <v>0</v>
      </c>
      <c r="H115" s="36">
        <v>0</v>
      </c>
      <c r="I115" s="37">
        <v>0</v>
      </c>
      <c r="J115" s="36">
        <v>0</v>
      </c>
      <c r="K115" s="35">
        <v>0</v>
      </c>
      <c r="L115" s="35">
        <v>13692.7228008692</v>
      </c>
      <c r="M115" s="35">
        <v>0</v>
      </c>
      <c r="N115" s="38">
        <f t="shared" si="10"/>
        <v>52606.465031675354</v>
      </c>
      <c r="O115" s="33"/>
      <c r="P115" s="33"/>
    </row>
    <row r="116" spans="1:16" ht="28.8" x14ac:dyDescent="0.3">
      <c r="A116" s="9" t="s">
        <v>198</v>
      </c>
      <c r="B116" s="10" t="s">
        <v>196</v>
      </c>
      <c r="C116" s="35">
        <v>70988.590721045941</v>
      </c>
      <c r="D116" s="36">
        <v>0</v>
      </c>
      <c r="E116" s="37">
        <v>66838.00220547081</v>
      </c>
      <c r="F116" s="36">
        <v>4150.5885155751248</v>
      </c>
      <c r="G116" s="35">
        <v>0</v>
      </c>
      <c r="H116" s="36">
        <v>0</v>
      </c>
      <c r="I116" s="37">
        <v>0</v>
      </c>
      <c r="J116" s="36">
        <v>0</v>
      </c>
      <c r="K116" s="35">
        <v>0</v>
      </c>
      <c r="L116" s="35">
        <v>8870.1004697242279</v>
      </c>
      <c r="M116" s="35">
        <v>0</v>
      </c>
      <c r="N116" s="38">
        <f t="shared" si="10"/>
        <v>79858.691190770172</v>
      </c>
      <c r="O116" s="33"/>
      <c r="P116" s="33"/>
    </row>
    <row r="117" spans="1:16" ht="28.8" x14ac:dyDescent="0.3">
      <c r="A117" s="9" t="s">
        <v>311</v>
      </c>
      <c r="B117" s="10" t="s">
        <v>294</v>
      </c>
      <c r="C117" s="35">
        <v>1021881.4385061028</v>
      </c>
      <c r="D117" s="36">
        <v>433.68079840952868</v>
      </c>
      <c r="E117" s="37">
        <v>72369.630664377313</v>
      </c>
      <c r="F117" s="36">
        <v>949078.12704331591</v>
      </c>
      <c r="G117" s="35">
        <v>0</v>
      </c>
      <c r="H117" s="36">
        <v>0</v>
      </c>
      <c r="I117" s="37">
        <v>0</v>
      </c>
      <c r="J117" s="36">
        <v>0</v>
      </c>
      <c r="K117" s="35">
        <v>0</v>
      </c>
      <c r="L117" s="35">
        <v>274.283969971121</v>
      </c>
      <c r="M117" s="35">
        <v>0</v>
      </c>
      <c r="N117" s="38">
        <f t="shared" si="10"/>
        <v>1022155.7224760739</v>
      </c>
      <c r="O117" s="33"/>
      <c r="P117" s="33"/>
    </row>
    <row r="118" spans="1:16" ht="28.8" x14ac:dyDescent="0.3">
      <c r="A118" s="9" t="s">
        <v>201</v>
      </c>
      <c r="B118" s="10" t="s">
        <v>199</v>
      </c>
      <c r="C118" s="35">
        <v>133096.4432592552</v>
      </c>
      <c r="D118" s="36">
        <v>0</v>
      </c>
      <c r="E118" s="37">
        <v>103041.83317089616</v>
      </c>
      <c r="F118" s="36">
        <v>30054.610088359055</v>
      </c>
      <c r="G118" s="35">
        <v>0</v>
      </c>
      <c r="H118" s="36">
        <v>0</v>
      </c>
      <c r="I118" s="37">
        <v>0</v>
      </c>
      <c r="J118" s="36">
        <v>0</v>
      </c>
      <c r="K118" s="35">
        <v>0</v>
      </c>
      <c r="L118" s="35">
        <v>15422.759215875749</v>
      </c>
      <c r="M118" s="35">
        <v>0</v>
      </c>
      <c r="N118" s="38">
        <f t="shared" si="10"/>
        <v>148519.20247513097</v>
      </c>
      <c r="O118" s="33"/>
      <c r="P118" s="33"/>
    </row>
    <row r="119" spans="1:16" x14ac:dyDescent="0.3">
      <c r="A119" s="9" t="s">
        <v>312</v>
      </c>
      <c r="B119" s="10" t="s">
        <v>200</v>
      </c>
      <c r="C119" s="35">
        <v>102579.10589812708</v>
      </c>
      <c r="D119" s="36">
        <v>0</v>
      </c>
      <c r="E119" s="37">
        <v>18247.931725187074</v>
      </c>
      <c r="F119" s="36">
        <v>84331.174172939995</v>
      </c>
      <c r="G119" s="35">
        <v>0</v>
      </c>
      <c r="H119" s="36">
        <v>0</v>
      </c>
      <c r="I119" s="37">
        <v>0</v>
      </c>
      <c r="J119" s="36">
        <v>0</v>
      </c>
      <c r="K119" s="35">
        <v>0</v>
      </c>
      <c r="L119" s="35">
        <v>0</v>
      </c>
      <c r="M119" s="35">
        <v>0</v>
      </c>
      <c r="N119" s="38">
        <f t="shared" si="10"/>
        <v>102579.10589812708</v>
      </c>
      <c r="O119" s="33"/>
      <c r="P119" s="33"/>
    </row>
    <row r="120" spans="1:16" x14ac:dyDescent="0.3">
      <c r="A120" s="9" t="s">
        <v>204</v>
      </c>
      <c r="B120" s="10" t="s">
        <v>202</v>
      </c>
      <c r="C120" s="35">
        <v>116278.11960706144</v>
      </c>
      <c r="D120" s="36">
        <v>0</v>
      </c>
      <c r="E120" s="37">
        <v>70760.451255743406</v>
      </c>
      <c r="F120" s="36">
        <v>45517.668351318032</v>
      </c>
      <c r="G120" s="35">
        <v>0</v>
      </c>
      <c r="H120" s="36">
        <v>0</v>
      </c>
      <c r="I120" s="37">
        <v>0</v>
      </c>
      <c r="J120" s="36">
        <v>0</v>
      </c>
      <c r="K120" s="35">
        <v>0</v>
      </c>
      <c r="L120" s="35">
        <v>10439.58701102715</v>
      </c>
      <c r="M120" s="35">
        <v>0</v>
      </c>
      <c r="N120" s="38">
        <f t="shared" si="10"/>
        <v>126717.70661808859</v>
      </c>
      <c r="O120" s="33"/>
      <c r="P120" s="33"/>
    </row>
    <row r="121" spans="1:16" x14ac:dyDescent="0.3">
      <c r="A121" s="9" t="s">
        <v>206</v>
      </c>
      <c r="B121" s="10" t="s">
        <v>203</v>
      </c>
      <c r="C121" s="35">
        <v>121964.50791391949</v>
      </c>
      <c r="D121" s="36">
        <v>0</v>
      </c>
      <c r="E121" s="37">
        <v>25384.51479889614</v>
      </c>
      <c r="F121" s="36">
        <v>96579.993115023346</v>
      </c>
      <c r="G121" s="35">
        <v>0</v>
      </c>
      <c r="H121" s="36">
        <v>0</v>
      </c>
      <c r="I121" s="37">
        <v>0</v>
      </c>
      <c r="J121" s="36">
        <v>0</v>
      </c>
      <c r="K121" s="35">
        <v>0</v>
      </c>
      <c r="L121" s="35">
        <v>12922.934573096867</v>
      </c>
      <c r="M121" s="35">
        <v>0</v>
      </c>
      <c r="N121" s="38">
        <f t="shared" si="10"/>
        <v>134887.44248701635</v>
      </c>
      <c r="O121" s="33"/>
      <c r="P121" s="33"/>
    </row>
    <row r="122" spans="1:16" x14ac:dyDescent="0.3">
      <c r="A122" s="9" t="s">
        <v>207</v>
      </c>
      <c r="B122" s="10" t="s">
        <v>205</v>
      </c>
      <c r="C122" s="35">
        <v>11615.491758069413</v>
      </c>
      <c r="D122" s="36">
        <v>0</v>
      </c>
      <c r="E122" s="37">
        <v>11615.491758069413</v>
      </c>
      <c r="F122" s="36">
        <v>0</v>
      </c>
      <c r="G122" s="35">
        <v>0</v>
      </c>
      <c r="H122" s="36">
        <v>0</v>
      </c>
      <c r="I122" s="37">
        <v>0</v>
      </c>
      <c r="J122" s="36">
        <v>0</v>
      </c>
      <c r="K122" s="35">
        <v>0</v>
      </c>
      <c r="L122" s="35">
        <v>2166.059390253582</v>
      </c>
      <c r="M122" s="35">
        <v>0</v>
      </c>
      <c r="N122" s="38">
        <f t="shared" si="10"/>
        <v>13781.551148322995</v>
      </c>
      <c r="O122" s="33"/>
      <c r="P122" s="33"/>
    </row>
    <row r="123" spans="1:16" x14ac:dyDescent="0.3">
      <c r="A123" s="9" t="s">
        <v>209</v>
      </c>
      <c r="B123" s="10" t="s">
        <v>295</v>
      </c>
      <c r="C123" s="35">
        <v>12610.712851429424</v>
      </c>
      <c r="D123" s="36">
        <v>0</v>
      </c>
      <c r="E123" s="37">
        <v>10377.833787503085</v>
      </c>
      <c r="F123" s="36">
        <v>2232.8790639263389</v>
      </c>
      <c r="G123" s="35">
        <v>0</v>
      </c>
      <c r="H123" s="36">
        <v>0</v>
      </c>
      <c r="I123" s="37">
        <v>0</v>
      </c>
      <c r="J123" s="36">
        <v>0</v>
      </c>
      <c r="K123" s="35">
        <v>0</v>
      </c>
      <c r="L123" s="35">
        <v>2872.7059387185682</v>
      </c>
      <c r="M123" s="35">
        <v>0</v>
      </c>
      <c r="N123" s="38">
        <f t="shared" si="10"/>
        <v>15483.418790147993</v>
      </c>
      <c r="O123" s="33"/>
      <c r="P123" s="33"/>
    </row>
    <row r="124" spans="1:16" ht="28.8" x14ac:dyDescent="0.3">
      <c r="A124" s="9" t="s">
        <v>211</v>
      </c>
      <c r="B124" s="10" t="s">
        <v>296</v>
      </c>
      <c r="C124" s="35">
        <v>3180.8697048898275</v>
      </c>
      <c r="D124" s="36">
        <v>0</v>
      </c>
      <c r="E124" s="37">
        <v>3180.8697048898275</v>
      </c>
      <c r="F124" s="36">
        <v>0</v>
      </c>
      <c r="G124" s="35">
        <v>0</v>
      </c>
      <c r="H124" s="36">
        <v>0</v>
      </c>
      <c r="I124" s="37">
        <v>0</v>
      </c>
      <c r="J124" s="36">
        <v>0</v>
      </c>
      <c r="K124" s="35">
        <v>0</v>
      </c>
      <c r="L124" s="35">
        <v>522.85738179008513</v>
      </c>
      <c r="M124" s="35">
        <v>0</v>
      </c>
      <c r="N124" s="38">
        <f t="shared" si="10"/>
        <v>3703.7270866799126</v>
      </c>
      <c r="O124" s="33"/>
      <c r="P124" s="33"/>
    </row>
    <row r="125" spans="1:16" ht="28.8" x14ac:dyDescent="0.3">
      <c r="A125" s="9" t="s">
        <v>213</v>
      </c>
      <c r="B125" s="10" t="s">
        <v>297</v>
      </c>
      <c r="C125" s="35">
        <v>20850.02509089862</v>
      </c>
      <c r="D125" s="36">
        <v>1206.5497528099042</v>
      </c>
      <c r="E125" s="37">
        <v>18664.393168973656</v>
      </c>
      <c r="F125" s="36">
        <v>979.0821691150594</v>
      </c>
      <c r="G125" s="35">
        <v>0</v>
      </c>
      <c r="H125" s="36">
        <v>0</v>
      </c>
      <c r="I125" s="37">
        <v>0</v>
      </c>
      <c r="J125" s="36">
        <v>0</v>
      </c>
      <c r="K125" s="35">
        <v>0</v>
      </c>
      <c r="L125" s="35">
        <v>2543.7513814284885</v>
      </c>
      <c r="M125" s="35">
        <v>0</v>
      </c>
      <c r="N125" s="38">
        <f t="shared" si="10"/>
        <v>23393.77647232711</v>
      </c>
      <c r="O125" s="33"/>
      <c r="P125" s="33"/>
    </row>
    <row r="126" spans="1:16" ht="43.2" x14ac:dyDescent="0.3">
      <c r="A126" s="9" t="s">
        <v>215</v>
      </c>
      <c r="B126" s="10" t="s">
        <v>298</v>
      </c>
      <c r="C126" s="35">
        <v>219.93885129507098</v>
      </c>
      <c r="D126" s="36">
        <v>0</v>
      </c>
      <c r="E126" s="37">
        <v>219.93885129507098</v>
      </c>
      <c r="F126" s="36">
        <v>0</v>
      </c>
      <c r="G126" s="35">
        <v>0</v>
      </c>
      <c r="H126" s="36">
        <v>0</v>
      </c>
      <c r="I126" s="37">
        <v>0</v>
      </c>
      <c r="J126" s="36">
        <v>0</v>
      </c>
      <c r="K126" s="35">
        <v>0</v>
      </c>
      <c r="L126" s="35">
        <v>0</v>
      </c>
      <c r="M126" s="35">
        <v>0</v>
      </c>
      <c r="N126" s="38">
        <f t="shared" si="10"/>
        <v>219.93885129507098</v>
      </c>
      <c r="O126" s="33"/>
      <c r="P126" s="33"/>
    </row>
    <row r="127" spans="1:16" x14ac:dyDescent="0.3">
      <c r="A127" s="9" t="s">
        <v>239</v>
      </c>
      <c r="B127" s="10" t="s">
        <v>208</v>
      </c>
      <c r="C127" s="35">
        <v>128187.3665499271</v>
      </c>
      <c r="D127" s="36">
        <v>0</v>
      </c>
      <c r="E127" s="37">
        <v>95263.614528243692</v>
      </c>
      <c r="F127" s="36">
        <v>32923.752021683409</v>
      </c>
      <c r="G127" s="35">
        <v>0</v>
      </c>
      <c r="H127" s="36">
        <v>0</v>
      </c>
      <c r="I127" s="37">
        <v>0</v>
      </c>
      <c r="J127" s="36">
        <v>0</v>
      </c>
      <c r="K127" s="35">
        <v>0</v>
      </c>
      <c r="L127" s="35">
        <v>0</v>
      </c>
      <c r="M127" s="35">
        <v>0</v>
      </c>
      <c r="N127" s="38">
        <f t="shared" si="10"/>
        <v>128187.3665499271</v>
      </c>
      <c r="O127" s="33"/>
      <c r="P127" s="33"/>
    </row>
    <row r="128" spans="1:16" ht="28.8" x14ac:dyDescent="0.3">
      <c r="A128" s="9" t="s">
        <v>241</v>
      </c>
      <c r="B128" s="10" t="s">
        <v>210</v>
      </c>
      <c r="C128" s="35">
        <v>29082.502737529419</v>
      </c>
      <c r="D128" s="36">
        <v>0</v>
      </c>
      <c r="E128" s="37">
        <v>23810.561343314981</v>
      </c>
      <c r="F128" s="36">
        <v>5271.9413942144374</v>
      </c>
      <c r="G128" s="35">
        <v>0</v>
      </c>
      <c r="H128" s="36">
        <v>0</v>
      </c>
      <c r="I128" s="37">
        <v>0</v>
      </c>
      <c r="J128" s="36">
        <v>0</v>
      </c>
      <c r="K128" s="35">
        <v>0</v>
      </c>
      <c r="L128" s="35">
        <v>655.40700528756895</v>
      </c>
      <c r="M128" s="35">
        <v>0</v>
      </c>
      <c r="N128" s="38">
        <f t="shared" si="10"/>
        <v>29737.909742816988</v>
      </c>
      <c r="O128" s="33"/>
      <c r="P128" s="33"/>
    </row>
    <row r="129" spans="1:16" x14ac:dyDescent="0.3">
      <c r="A129" s="9" t="s">
        <v>243</v>
      </c>
      <c r="B129" s="10" t="s">
        <v>212</v>
      </c>
      <c r="C129" s="35">
        <v>189011.08996462333</v>
      </c>
      <c r="D129" s="36">
        <v>0</v>
      </c>
      <c r="E129" s="37">
        <v>159114.71475348488</v>
      </c>
      <c r="F129" s="36">
        <v>29896.375211138438</v>
      </c>
      <c r="G129" s="35">
        <v>0</v>
      </c>
      <c r="H129" s="36">
        <v>0</v>
      </c>
      <c r="I129" s="37">
        <v>0</v>
      </c>
      <c r="J129" s="36">
        <v>0</v>
      </c>
      <c r="K129" s="35">
        <v>0</v>
      </c>
      <c r="L129" s="35">
        <v>603.8248036554113</v>
      </c>
      <c r="M129" s="35">
        <v>0</v>
      </c>
      <c r="N129" s="38">
        <f t="shared" si="10"/>
        <v>189614.91476827874</v>
      </c>
      <c r="O129" s="33"/>
      <c r="P129" s="33"/>
    </row>
    <row r="130" spans="1:16" x14ac:dyDescent="0.3">
      <c r="A130" s="9" t="s">
        <v>313</v>
      </c>
      <c r="B130" s="10" t="s">
        <v>214</v>
      </c>
      <c r="C130" s="35">
        <v>98615.582539985888</v>
      </c>
      <c r="D130" s="36">
        <v>0</v>
      </c>
      <c r="E130" s="37">
        <v>85587.717527890811</v>
      </c>
      <c r="F130" s="36">
        <v>13027.865012095077</v>
      </c>
      <c r="G130" s="35">
        <v>0</v>
      </c>
      <c r="H130" s="36">
        <v>0</v>
      </c>
      <c r="I130" s="37">
        <v>0</v>
      </c>
      <c r="J130" s="36">
        <v>0</v>
      </c>
      <c r="K130" s="35">
        <v>0</v>
      </c>
      <c r="L130" s="35">
        <v>5419.9866103597797</v>
      </c>
      <c r="M130" s="35">
        <v>0</v>
      </c>
      <c r="N130" s="38">
        <f t="shared" ref="N130:N139" si="14">+C130+G130+K130+L130+M130</f>
        <v>104035.56915034566</v>
      </c>
      <c r="O130" s="33"/>
      <c r="P130" s="33"/>
    </row>
    <row r="131" spans="1:16" ht="28.8" x14ac:dyDescent="0.3">
      <c r="A131" s="9" t="s">
        <v>314</v>
      </c>
      <c r="B131" s="10" t="s">
        <v>216</v>
      </c>
      <c r="C131" s="35">
        <v>406070.89806621941</v>
      </c>
      <c r="D131" s="36">
        <v>13345.28182681</v>
      </c>
      <c r="E131" s="37">
        <v>136853.16054538905</v>
      </c>
      <c r="F131" s="36">
        <v>255872.45569402038</v>
      </c>
      <c r="G131" s="35">
        <v>0</v>
      </c>
      <c r="H131" s="36">
        <v>0</v>
      </c>
      <c r="I131" s="37">
        <v>0</v>
      </c>
      <c r="J131" s="36">
        <v>0</v>
      </c>
      <c r="K131" s="35">
        <v>0</v>
      </c>
      <c r="L131" s="35">
        <v>5034.3947918247422</v>
      </c>
      <c r="M131" s="35">
        <v>0</v>
      </c>
      <c r="N131" s="38">
        <f t="shared" si="14"/>
        <v>411105.29285804415</v>
      </c>
      <c r="O131" s="33"/>
      <c r="P131" s="33"/>
    </row>
    <row r="132" spans="1:16" x14ac:dyDescent="0.3">
      <c r="A132" s="9" t="s">
        <v>315</v>
      </c>
      <c r="B132" s="10" t="s">
        <v>217</v>
      </c>
      <c r="C132" s="35">
        <v>389054.6679862648</v>
      </c>
      <c r="D132" s="36">
        <v>0</v>
      </c>
      <c r="E132" s="37">
        <v>349196.98453011661</v>
      </c>
      <c r="F132" s="36">
        <v>39857.68345614821</v>
      </c>
      <c r="G132" s="35">
        <v>0</v>
      </c>
      <c r="H132" s="36">
        <v>0</v>
      </c>
      <c r="I132" s="37">
        <v>0</v>
      </c>
      <c r="J132" s="36">
        <v>0</v>
      </c>
      <c r="K132" s="35">
        <v>0</v>
      </c>
      <c r="L132" s="35">
        <v>112055.00779795719</v>
      </c>
      <c r="M132" s="35">
        <v>0</v>
      </c>
      <c r="N132" s="38">
        <f t="shared" si="14"/>
        <v>501109.67578422197</v>
      </c>
      <c r="O132" s="33"/>
      <c r="P132" s="33"/>
    </row>
    <row r="133" spans="1:16" x14ac:dyDescent="0.3">
      <c r="A133" s="9" t="s">
        <v>316</v>
      </c>
      <c r="B133" s="10" t="s">
        <v>218</v>
      </c>
      <c r="C133" s="35">
        <v>241828.02437215211</v>
      </c>
      <c r="D133" s="36">
        <v>26504.453597608674</v>
      </c>
      <c r="E133" s="37">
        <v>194777.96164396234</v>
      </c>
      <c r="F133" s="36">
        <v>20545.60913058111</v>
      </c>
      <c r="G133" s="35">
        <v>10160.889905139999</v>
      </c>
      <c r="H133" s="36">
        <v>10160.889905139999</v>
      </c>
      <c r="I133" s="37">
        <v>0</v>
      </c>
      <c r="J133" s="36">
        <v>0</v>
      </c>
      <c r="K133" s="35">
        <v>0</v>
      </c>
      <c r="L133" s="35">
        <v>50669.762792722518</v>
      </c>
      <c r="M133" s="35">
        <v>0</v>
      </c>
      <c r="N133" s="38">
        <f t="shared" si="14"/>
        <v>302658.67707001464</v>
      </c>
      <c r="O133" s="33"/>
      <c r="P133" s="33"/>
    </row>
    <row r="134" spans="1:16" x14ac:dyDescent="0.3">
      <c r="A134" s="9" t="s">
        <v>225</v>
      </c>
      <c r="B134" s="10" t="s">
        <v>299</v>
      </c>
      <c r="C134" s="35">
        <v>4037.2031794942322</v>
      </c>
      <c r="D134" s="36">
        <v>0</v>
      </c>
      <c r="E134" s="37">
        <v>4033.1808070869579</v>
      </c>
      <c r="F134" s="36">
        <v>4.022372407274486</v>
      </c>
      <c r="G134" s="35">
        <v>0</v>
      </c>
      <c r="H134" s="36">
        <v>0</v>
      </c>
      <c r="I134" s="37">
        <v>0</v>
      </c>
      <c r="J134" s="36">
        <v>0</v>
      </c>
      <c r="K134" s="35">
        <v>0</v>
      </c>
      <c r="L134" s="35">
        <v>592.28709064157761</v>
      </c>
      <c r="M134" s="35">
        <v>0</v>
      </c>
      <c r="N134" s="38">
        <f t="shared" si="14"/>
        <v>4629.4902701358096</v>
      </c>
      <c r="O134" s="33"/>
      <c r="P134" s="33"/>
    </row>
    <row r="135" spans="1:16" ht="28.8" x14ac:dyDescent="0.3">
      <c r="A135" s="9" t="s">
        <v>227</v>
      </c>
      <c r="B135" s="10" t="s">
        <v>300</v>
      </c>
      <c r="C135" s="35">
        <v>6720.1898744849095</v>
      </c>
      <c r="D135" s="36">
        <v>0</v>
      </c>
      <c r="E135" s="37">
        <v>6600.9272115911899</v>
      </c>
      <c r="F135" s="36">
        <v>119.26266289371999</v>
      </c>
      <c r="G135" s="35">
        <v>0</v>
      </c>
      <c r="H135" s="36">
        <v>0</v>
      </c>
      <c r="I135" s="37">
        <v>0</v>
      </c>
      <c r="J135" s="36">
        <v>0</v>
      </c>
      <c r="K135" s="35">
        <v>0</v>
      </c>
      <c r="L135" s="35">
        <v>49.767138173022467</v>
      </c>
      <c r="M135" s="35">
        <v>0</v>
      </c>
      <c r="N135" s="38">
        <f t="shared" si="14"/>
        <v>6769.957012657932</v>
      </c>
      <c r="O135" s="33"/>
      <c r="P135" s="33"/>
    </row>
    <row r="136" spans="1:16" x14ac:dyDescent="0.3">
      <c r="A136" s="9" t="s">
        <v>234</v>
      </c>
      <c r="B136" s="10" t="s">
        <v>301</v>
      </c>
      <c r="C136" s="35">
        <v>24202.227915070216</v>
      </c>
      <c r="D136" s="36">
        <v>11967.886170320509</v>
      </c>
      <c r="E136" s="37">
        <v>10434.563048424174</v>
      </c>
      <c r="F136" s="36">
        <v>1799.778696325531</v>
      </c>
      <c r="G136" s="35">
        <v>0</v>
      </c>
      <c r="H136" s="36">
        <v>0</v>
      </c>
      <c r="I136" s="37">
        <v>0</v>
      </c>
      <c r="J136" s="36">
        <v>0</v>
      </c>
      <c r="K136" s="35">
        <v>0</v>
      </c>
      <c r="L136" s="35">
        <v>1853.8307620340154</v>
      </c>
      <c r="M136" s="35">
        <v>0</v>
      </c>
      <c r="N136" s="38">
        <f t="shared" si="14"/>
        <v>26056.058677104233</v>
      </c>
      <c r="O136" s="33"/>
      <c r="P136" s="33"/>
    </row>
    <row r="137" spans="1:16" x14ac:dyDescent="0.3">
      <c r="A137" s="9" t="s">
        <v>317</v>
      </c>
      <c r="B137" s="10" t="s">
        <v>302</v>
      </c>
      <c r="C137" s="35">
        <v>43755.787636188026</v>
      </c>
      <c r="D137" s="36">
        <v>0</v>
      </c>
      <c r="E137" s="37">
        <v>42939.015616247925</v>
      </c>
      <c r="F137" s="36">
        <v>816.77201994009806</v>
      </c>
      <c r="G137" s="35">
        <v>0</v>
      </c>
      <c r="H137" s="36">
        <v>0</v>
      </c>
      <c r="I137" s="37">
        <v>0</v>
      </c>
      <c r="J137" s="36">
        <v>0</v>
      </c>
      <c r="K137" s="35">
        <v>0</v>
      </c>
      <c r="L137" s="35">
        <v>9356.7760529459811</v>
      </c>
      <c r="M137" s="35">
        <v>0</v>
      </c>
      <c r="N137" s="38">
        <f t="shared" si="14"/>
        <v>53112.563689134011</v>
      </c>
      <c r="O137" s="33"/>
      <c r="P137" s="33"/>
    </row>
    <row r="138" spans="1:16" x14ac:dyDescent="0.3">
      <c r="A138" s="9" t="s">
        <v>318</v>
      </c>
      <c r="B138" s="10" t="s">
        <v>220</v>
      </c>
      <c r="C138" s="35">
        <v>13077.116703811565</v>
      </c>
      <c r="D138" s="36">
        <v>0</v>
      </c>
      <c r="E138" s="37">
        <v>13077.116703811565</v>
      </c>
      <c r="F138" s="36">
        <v>0</v>
      </c>
      <c r="G138" s="35">
        <v>1163.0637949142128</v>
      </c>
      <c r="H138" s="36">
        <v>0</v>
      </c>
      <c r="I138" s="37">
        <v>1163.0637949142128</v>
      </c>
      <c r="J138" s="36">
        <v>0</v>
      </c>
      <c r="K138" s="35">
        <v>0</v>
      </c>
      <c r="L138" s="35">
        <v>0</v>
      </c>
      <c r="M138" s="35">
        <v>0</v>
      </c>
      <c r="N138" s="38">
        <f t="shared" si="14"/>
        <v>14240.180498725778</v>
      </c>
      <c r="O138" s="33"/>
      <c r="P138" s="33"/>
    </row>
    <row r="139" spans="1:16" ht="28.8" x14ac:dyDescent="0.3">
      <c r="A139" s="9" t="s">
        <v>319</v>
      </c>
      <c r="B139" s="10" t="s">
        <v>222</v>
      </c>
      <c r="C139" s="35">
        <v>48594.291682732801</v>
      </c>
      <c r="D139" s="36">
        <v>0</v>
      </c>
      <c r="E139" s="37">
        <v>27594.295200102362</v>
      </c>
      <c r="F139" s="36">
        <v>20999.996482630435</v>
      </c>
      <c r="G139" s="35">
        <v>0</v>
      </c>
      <c r="H139" s="36">
        <v>0</v>
      </c>
      <c r="I139" s="37">
        <v>0</v>
      </c>
      <c r="J139" s="36">
        <v>0</v>
      </c>
      <c r="K139" s="35">
        <v>0</v>
      </c>
      <c r="L139" s="35">
        <v>8112.4444379509041</v>
      </c>
      <c r="M139" s="35">
        <v>0</v>
      </c>
      <c r="N139" s="38">
        <f t="shared" si="14"/>
        <v>56706.736120683709</v>
      </c>
      <c r="O139" s="33"/>
      <c r="P139" s="33"/>
    </row>
    <row r="140" spans="1:16" ht="28.8" x14ac:dyDescent="0.3">
      <c r="A140" s="9" t="s">
        <v>320</v>
      </c>
      <c r="B140" s="10" t="s">
        <v>223</v>
      </c>
      <c r="C140" s="35">
        <v>5200.6306891720542</v>
      </c>
      <c r="D140" s="36">
        <v>0</v>
      </c>
      <c r="E140" s="37">
        <v>4383.4204846120538</v>
      </c>
      <c r="F140" s="36">
        <v>817.21020455999997</v>
      </c>
      <c r="G140" s="35">
        <v>0</v>
      </c>
      <c r="H140" s="36">
        <v>0</v>
      </c>
      <c r="I140" s="37">
        <v>0</v>
      </c>
      <c r="J140" s="36">
        <v>0</v>
      </c>
      <c r="K140" s="35">
        <v>0</v>
      </c>
      <c r="L140" s="35">
        <v>66.18557210970836</v>
      </c>
      <c r="M140" s="35">
        <v>0</v>
      </c>
      <c r="N140" s="38">
        <f t="shared" ref="N140:N143" si="15">+C140+G140+K140+L140+M140</f>
        <v>5266.8162612817623</v>
      </c>
      <c r="O140" s="33"/>
      <c r="P140" s="33"/>
    </row>
    <row r="141" spans="1:16" x14ac:dyDescent="0.3">
      <c r="A141" s="9" t="s">
        <v>321</v>
      </c>
      <c r="B141" s="10" t="s">
        <v>224</v>
      </c>
      <c r="C141" s="35">
        <v>12644.846251057066</v>
      </c>
      <c r="D141" s="36">
        <v>0</v>
      </c>
      <c r="E141" s="37">
        <v>12644.846251057066</v>
      </c>
      <c r="F141" s="36">
        <v>0</v>
      </c>
      <c r="G141" s="35">
        <v>0</v>
      </c>
      <c r="H141" s="36">
        <v>0</v>
      </c>
      <c r="I141" s="37">
        <v>0</v>
      </c>
      <c r="J141" s="36">
        <v>0</v>
      </c>
      <c r="K141" s="35">
        <v>0</v>
      </c>
      <c r="L141" s="35">
        <v>8734.8100759802091</v>
      </c>
      <c r="M141" s="35">
        <v>0</v>
      </c>
      <c r="N141" s="38">
        <f t="shared" si="15"/>
        <v>21379.656327037275</v>
      </c>
      <c r="O141" s="33"/>
      <c r="P141" s="33"/>
    </row>
    <row r="142" spans="1:16" x14ac:dyDescent="0.3">
      <c r="A142" s="9" t="s">
        <v>322</v>
      </c>
      <c r="B142" s="10" t="s">
        <v>226</v>
      </c>
      <c r="C142" s="35">
        <v>6174.1162529087742</v>
      </c>
      <c r="D142" s="36">
        <v>0</v>
      </c>
      <c r="E142" s="37">
        <v>6174.1162529087742</v>
      </c>
      <c r="F142" s="36">
        <v>0</v>
      </c>
      <c r="G142" s="35">
        <v>0</v>
      </c>
      <c r="H142" s="36">
        <v>0</v>
      </c>
      <c r="I142" s="37">
        <v>0</v>
      </c>
      <c r="J142" s="36">
        <v>0</v>
      </c>
      <c r="K142" s="35">
        <v>0</v>
      </c>
      <c r="L142" s="35">
        <v>0</v>
      </c>
      <c r="M142" s="35">
        <v>0</v>
      </c>
      <c r="N142" s="38">
        <f t="shared" si="15"/>
        <v>6174.1162529087742</v>
      </c>
      <c r="O142" s="33"/>
      <c r="P142" s="33"/>
    </row>
    <row r="143" spans="1:16" ht="14.25" customHeight="1" x14ac:dyDescent="0.3">
      <c r="A143" s="9" t="s">
        <v>323</v>
      </c>
      <c r="B143" s="10" t="s">
        <v>228</v>
      </c>
      <c r="C143" s="35">
        <v>6914.9200186153139</v>
      </c>
      <c r="D143" s="36">
        <v>0</v>
      </c>
      <c r="E143" s="37">
        <v>6914.9200186153139</v>
      </c>
      <c r="F143" s="36">
        <v>0</v>
      </c>
      <c r="G143" s="35">
        <v>0</v>
      </c>
      <c r="H143" s="36">
        <v>0</v>
      </c>
      <c r="I143" s="37">
        <v>0</v>
      </c>
      <c r="J143" s="36">
        <v>0</v>
      </c>
      <c r="K143" s="35">
        <v>0</v>
      </c>
      <c r="L143" s="35">
        <v>897.67884238221609</v>
      </c>
      <c r="M143" s="35">
        <v>0</v>
      </c>
      <c r="N143" s="38">
        <f t="shared" si="15"/>
        <v>7812.5988609975302</v>
      </c>
      <c r="O143" s="33"/>
      <c r="P143" s="33"/>
    </row>
    <row r="144" spans="1:16" x14ac:dyDescent="0.3">
      <c r="A144" s="9"/>
      <c r="B144" s="10"/>
      <c r="C144" s="35"/>
      <c r="D144" s="44"/>
      <c r="E144" s="82"/>
      <c r="F144" s="36"/>
      <c r="G144" s="35"/>
      <c r="H144" s="44"/>
      <c r="I144" s="82"/>
      <c r="J144" s="36"/>
      <c r="K144" s="35"/>
      <c r="L144" s="35"/>
      <c r="M144" s="35"/>
      <c r="N144" s="38"/>
      <c r="O144" s="33"/>
      <c r="P144" s="33"/>
    </row>
    <row r="145" spans="1:16" x14ac:dyDescent="0.3">
      <c r="A145" s="11"/>
      <c r="B145" s="12" t="s">
        <v>229</v>
      </c>
      <c r="C145" s="45">
        <f t="shared" ref="C145:M145" si="16">SUM(C11:C144)</f>
        <v>9203950.1442700401</v>
      </c>
      <c r="D145" s="45">
        <f t="shared" si="16"/>
        <v>544475.51344321156</v>
      </c>
      <c r="E145" s="83">
        <f t="shared" si="16"/>
        <v>4850331.4877085546</v>
      </c>
      <c r="F145" s="45">
        <f t="shared" si="16"/>
        <v>3809143.1431182711</v>
      </c>
      <c r="G145" s="45">
        <f t="shared" si="16"/>
        <v>893928.65612480626</v>
      </c>
      <c r="H145" s="45">
        <f t="shared" si="16"/>
        <v>477973.09344288026</v>
      </c>
      <c r="I145" s="83">
        <f t="shared" si="16"/>
        <v>190373.94435420883</v>
      </c>
      <c r="J145" s="45">
        <f t="shared" si="16"/>
        <v>225581.61832771724</v>
      </c>
      <c r="K145" s="45">
        <f t="shared" si="16"/>
        <v>3705.0337761154251</v>
      </c>
      <c r="L145" s="45">
        <f t="shared" si="16"/>
        <v>1029387.7450381332</v>
      </c>
      <c r="M145" s="45">
        <f t="shared" si="16"/>
        <v>650.47285706424714</v>
      </c>
      <c r="N145" s="45">
        <f t="shared" ref="N145" si="17">+C145+G145+K145+L145+M145</f>
        <v>11131622.052066159</v>
      </c>
      <c r="O145" s="33"/>
      <c r="P145" s="33"/>
    </row>
    <row r="146" spans="1:16" x14ac:dyDescent="0.3">
      <c r="A146" s="13" t="s">
        <v>230</v>
      </c>
      <c r="B146" s="14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33"/>
      <c r="P146" s="33"/>
    </row>
    <row r="147" spans="1:16" x14ac:dyDescent="0.3">
      <c r="A147" s="9" t="s">
        <v>231</v>
      </c>
      <c r="B147" s="15" t="s">
        <v>286</v>
      </c>
      <c r="C147" s="35">
        <v>0</v>
      </c>
      <c r="D147" s="40">
        <v>0</v>
      </c>
      <c r="E147" s="36">
        <v>0</v>
      </c>
      <c r="F147" s="36">
        <v>0</v>
      </c>
      <c r="G147" s="35">
        <v>0</v>
      </c>
      <c r="H147" s="40">
        <v>0</v>
      </c>
      <c r="I147" s="36">
        <v>0</v>
      </c>
      <c r="J147" s="36">
        <v>0</v>
      </c>
      <c r="K147" s="35">
        <v>0</v>
      </c>
      <c r="L147" s="35">
        <v>2003.2139032766245</v>
      </c>
      <c r="M147" s="35">
        <v>0</v>
      </c>
      <c r="N147" s="38">
        <f t="shared" ref="N147:N153" si="18">+C147+G147+K147+L147+M147</f>
        <v>2003.2139032766245</v>
      </c>
      <c r="O147" s="33"/>
      <c r="P147" s="33"/>
    </row>
    <row r="148" spans="1:16" x14ac:dyDescent="0.3">
      <c r="A148" s="9" t="s">
        <v>232</v>
      </c>
      <c r="B148" s="15" t="s">
        <v>287</v>
      </c>
      <c r="C148" s="35">
        <v>1898.156531550891</v>
      </c>
      <c r="D148" s="40">
        <v>1898.156531550891</v>
      </c>
      <c r="E148" s="36">
        <v>0</v>
      </c>
      <c r="F148" s="36">
        <v>0</v>
      </c>
      <c r="G148" s="35">
        <v>0</v>
      </c>
      <c r="H148" s="40">
        <v>0</v>
      </c>
      <c r="I148" s="36">
        <v>0</v>
      </c>
      <c r="J148" s="36">
        <v>0</v>
      </c>
      <c r="K148" s="35">
        <v>0</v>
      </c>
      <c r="L148" s="35">
        <v>0</v>
      </c>
      <c r="M148" s="35">
        <v>0</v>
      </c>
      <c r="N148" s="38">
        <f t="shared" si="18"/>
        <v>1898.156531550891</v>
      </c>
      <c r="O148" s="33"/>
      <c r="P148" s="33"/>
    </row>
    <row r="149" spans="1:16" x14ac:dyDescent="0.3">
      <c r="A149" s="9" t="s">
        <v>233</v>
      </c>
      <c r="B149" s="15" t="s">
        <v>157</v>
      </c>
      <c r="C149" s="35">
        <v>0</v>
      </c>
      <c r="D149" s="40">
        <v>0</v>
      </c>
      <c r="E149" s="36">
        <v>0</v>
      </c>
      <c r="F149" s="36">
        <v>0</v>
      </c>
      <c r="G149" s="35">
        <v>0</v>
      </c>
      <c r="H149" s="40">
        <v>0</v>
      </c>
      <c r="I149" s="36">
        <v>0</v>
      </c>
      <c r="J149" s="36">
        <v>0</v>
      </c>
      <c r="K149" s="35">
        <v>35220.112339049418</v>
      </c>
      <c r="L149" s="35">
        <v>0</v>
      </c>
      <c r="M149" s="35">
        <v>0</v>
      </c>
      <c r="N149" s="38">
        <f t="shared" si="18"/>
        <v>35220.112339049418</v>
      </c>
      <c r="O149" s="33"/>
      <c r="P149" s="33"/>
    </row>
    <row r="150" spans="1:16" x14ac:dyDescent="0.3">
      <c r="A150" s="9" t="s">
        <v>324</v>
      </c>
      <c r="B150" s="16" t="s">
        <v>159</v>
      </c>
      <c r="C150" s="35">
        <v>25323.210460439444</v>
      </c>
      <c r="D150" s="40">
        <v>25323.210460439444</v>
      </c>
      <c r="E150" s="36">
        <v>0</v>
      </c>
      <c r="F150" s="36">
        <v>0</v>
      </c>
      <c r="G150" s="35">
        <v>0</v>
      </c>
      <c r="H150" s="40">
        <v>0</v>
      </c>
      <c r="I150" s="36">
        <v>0</v>
      </c>
      <c r="J150" s="36">
        <v>0</v>
      </c>
      <c r="K150" s="35">
        <v>13504.142434533658</v>
      </c>
      <c r="L150" s="35">
        <v>0</v>
      </c>
      <c r="M150" s="35">
        <v>0</v>
      </c>
      <c r="N150" s="38">
        <f t="shared" si="18"/>
        <v>38827.352894973104</v>
      </c>
      <c r="O150" s="33"/>
      <c r="P150" s="33"/>
    </row>
    <row r="151" spans="1:16" x14ac:dyDescent="0.3">
      <c r="A151" s="9" t="s">
        <v>325</v>
      </c>
      <c r="B151" s="15" t="s">
        <v>293</v>
      </c>
      <c r="C151" s="35">
        <v>0</v>
      </c>
      <c r="D151" s="40">
        <v>0</v>
      </c>
      <c r="E151" s="36">
        <v>0</v>
      </c>
      <c r="F151" s="36">
        <v>0</v>
      </c>
      <c r="G151" s="35">
        <v>0</v>
      </c>
      <c r="H151" s="40">
        <v>0</v>
      </c>
      <c r="I151" s="36">
        <v>0</v>
      </c>
      <c r="J151" s="36">
        <v>0</v>
      </c>
      <c r="K151" s="35">
        <v>0</v>
      </c>
      <c r="L151" s="35">
        <v>0</v>
      </c>
      <c r="M151" s="35">
        <v>0</v>
      </c>
      <c r="N151" s="38">
        <f t="shared" si="18"/>
        <v>0</v>
      </c>
      <c r="O151" s="33"/>
      <c r="P151" s="33"/>
    </row>
    <row r="152" spans="1:16" x14ac:dyDescent="0.3">
      <c r="A152" s="9" t="s">
        <v>326</v>
      </c>
      <c r="B152" s="17" t="s">
        <v>200</v>
      </c>
      <c r="C152" s="35">
        <v>0</v>
      </c>
      <c r="D152" s="40">
        <v>0</v>
      </c>
      <c r="E152" s="36">
        <v>0</v>
      </c>
      <c r="F152" s="36">
        <v>0</v>
      </c>
      <c r="G152" s="35">
        <v>0</v>
      </c>
      <c r="H152" s="40">
        <v>0</v>
      </c>
      <c r="I152" s="36">
        <v>0</v>
      </c>
      <c r="J152" s="36">
        <v>0</v>
      </c>
      <c r="K152" s="35">
        <v>41533.551692793306</v>
      </c>
      <c r="L152" s="35">
        <v>0</v>
      </c>
      <c r="M152" s="35">
        <v>0</v>
      </c>
      <c r="N152" s="38">
        <f t="shared" si="18"/>
        <v>41533.551692793306</v>
      </c>
      <c r="O152" s="33"/>
      <c r="P152" s="33"/>
    </row>
    <row r="153" spans="1:16" ht="28.8" x14ac:dyDescent="0.3">
      <c r="A153" s="9" t="s">
        <v>327</v>
      </c>
      <c r="B153" s="18" t="s">
        <v>235</v>
      </c>
      <c r="C153" s="35">
        <v>0</v>
      </c>
      <c r="D153" s="40">
        <v>0</v>
      </c>
      <c r="E153" s="36">
        <v>0</v>
      </c>
      <c r="F153" s="36">
        <v>0</v>
      </c>
      <c r="G153" s="35">
        <v>0</v>
      </c>
      <c r="H153" s="40">
        <v>0</v>
      </c>
      <c r="I153" s="36">
        <v>0</v>
      </c>
      <c r="J153" s="36">
        <v>0</v>
      </c>
      <c r="K153" s="35">
        <v>0</v>
      </c>
      <c r="L153" s="35">
        <v>441556.7159248984</v>
      </c>
      <c r="M153" s="35">
        <v>0</v>
      </c>
      <c r="N153" s="38">
        <f t="shared" si="18"/>
        <v>441556.7159248984</v>
      </c>
      <c r="O153" s="33"/>
      <c r="P153" s="33"/>
    </row>
    <row r="154" spans="1:16" x14ac:dyDescent="0.3">
      <c r="A154" s="9"/>
      <c r="B154" s="18"/>
      <c r="C154" s="35"/>
      <c r="D154" s="40"/>
      <c r="E154" s="36"/>
      <c r="F154" s="36"/>
      <c r="G154" s="35"/>
      <c r="H154" s="40"/>
      <c r="I154" s="36"/>
      <c r="J154" s="36"/>
      <c r="K154" s="35"/>
      <c r="L154" s="35"/>
      <c r="M154" s="35"/>
      <c r="N154" s="38"/>
      <c r="O154" s="33"/>
      <c r="P154" s="33"/>
    </row>
    <row r="155" spans="1:16" x14ac:dyDescent="0.3">
      <c r="A155" s="11"/>
      <c r="B155" s="12" t="s">
        <v>236</v>
      </c>
      <c r="C155" s="46">
        <f t="shared" ref="C155:M155" si="19">SUM(C147:C154)</f>
        <v>27221.366991990337</v>
      </c>
      <c r="D155" s="46">
        <f t="shared" si="19"/>
        <v>27221.366991990337</v>
      </c>
      <c r="E155" s="46">
        <f t="shared" si="19"/>
        <v>0</v>
      </c>
      <c r="F155" s="46">
        <f t="shared" si="19"/>
        <v>0</v>
      </c>
      <c r="G155" s="46">
        <f t="shared" si="19"/>
        <v>0</v>
      </c>
      <c r="H155" s="46">
        <f t="shared" si="19"/>
        <v>0</v>
      </c>
      <c r="I155" s="46">
        <f t="shared" si="19"/>
        <v>0</v>
      </c>
      <c r="J155" s="46">
        <f t="shared" si="19"/>
        <v>0</v>
      </c>
      <c r="K155" s="46">
        <f t="shared" si="19"/>
        <v>90257.80646637638</v>
      </c>
      <c r="L155" s="46">
        <f t="shared" si="19"/>
        <v>443559.92982817499</v>
      </c>
      <c r="M155" s="46">
        <f t="shared" si="19"/>
        <v>0</v>
      </c>
      <c r="N155" s="46">
        <f t="shared" ref="N155" si="20">SUM(N147:N154)</f>
        <v>561039.10328654177</v>
      </c>
      <c r="O155" s="33"/>
      <c r="P155" s="33"/>
    </row>
    <row r="156" spans="1:16" ht="31.5" customHeight="1" x14ac:dyDescent="0.3">
      <c r="A156" s="13" t="s">
        <v>237</v>
      </c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33"/>
      <c r="P156" s="33"/>
    </row>
    <row r="157" spans="1:16" x14ac:dyDescent="0.3">
      <c r="A157" s="9" t="s">
        <v>238</v>
      </c>
      <c r="B157" s="39" t="s">
        <v>286</v>
      </c>
      <c r="C157" s="35">
        <v>0</v>
      </c>
      <c r="D157" s="40">
        <v>0</v>
      </c>
      <c r="E157" s="36">
        <v>0</v>
      </c>
      <c r="F157" s="36">
        <v>0</v>
      </c>
      <c r="G157" s="35">
        <v>0</v>
      </c>
      <c r="H157" s="40">
        <v>0</v>
      </c>
      <c r="I157" s="36">
        <v>0</v>
      </c>
      <c r="J157" s="36">
        <v>0</v>
      </c>
      <c r="K157" s="35">
        <v>0</v>
      </c>
      <c r="L157" s="35">
        <v>0</v>
      </c>
      <c r="M157" s="35">
        <v>928.06813738324331</v>
      </c>
      <c r="N157" s="38">
        <f>+C157+G157+K157+L157+M157</f>
        <v>928.06813738324331</v>
      </c>
      <c r="O157" s="33"/>
      <c r="P157" s="33"/>
    </row>
    <row r="158" spans="1:16" x14ac:dyDescent="0.3">
      <c r="A158" s="9" t="s">
        <v>328</v>
      </c>
      <c r="B158" s="39" t="s">
        <v>287</v>
      </c>
      <c r="C158" s="35">
        <v>0</v>
      </c>
      <c r="D158" s="40">
        <v>0</v>
      </c>
      <c r="E158" s="36">
        <v>0</v>
      </c>
      <c r="F158" s="36">
        <v>0</v>
      </c>
      <c r="G158" s="35">
        <v>0</v>
      </c>
      <c r="H158" s="40">
        <v>0</v>
      </c>
      <c r="I158" s="36">
        <v>0</v>
      </c>
      <c r="J158" s="36">
        <v>0</v>
      </c>
      <c r="K158" s="35">
        <v>0</v>
      </c>
      <c r="L158" s="35">
        <v>0</v>
      </c>
      <c r="M158" s="35">
        <v>0</v>
      </c>
      <c r="N158" s="38">
        <f t="shared" ref="N158:N166" si="21">+C158+G158+K158+L158+M158</f>
        <v>0</v>
      </c>
      <c r="O158" s="33"/>
      <c r="P158" s="33"/>
    </row>
    <row r="159" spans="1:16" x14ac:dyDescent="0.3">
      <c r="A159" s="9" t="s">
        <v>391</v>
      </c>
      <c r="B159" s="39" t="s">
        <v>166</v>
      </c>
      <c r="C159" s="35">
        <v>0</v>
      </c>
      <c r="D159" s="40">
        <v>0</v>
      </c>
      <c r="E159" s="36">
        <v>0</v>
      </c>
      <c r="F159" s="36">
        <v>0</v>
      </c>
      <c r="G159" s="35">
        <v>0</v>
      </c>
      <c r="H159" s="40">
        <v>0</v>
      </c>
      <c r="I159" s="36">
        <v>0</v>
      </c>
      <c r="J159" s="36">
        <v>0</v>
      </c>
      <c r="K159" s="35">
        <v>1080.3913518099998</v>
      </c>
      <c r="L159" s="35">
        <v>0</v>
      </c>
      <c r="M159" s="35">
        <v>0</v>
      </c>
      <c r="N159" s="38">
        <f t="shared" si="21"/>
        <v>1080.3913518099998</v>
      </c>
      <c r="O159" s="33"/>
      <c r="P159" s="33"/>
    </row>
    <row r="160" spans="1:16" x14ac:dyDescent="0.3">
      <c r="A160" s="9" t="s">
        <v>329</v>
      </c>
      <c r="B160" s="39" t="s">
        <v>200</v>
      </c>
      <c r="C160" s="35">
        <v>0</v>
      </c>
      <c r="D160" s="40">
        <v>0</v>
      </c>
      <c r="E160" s="36">
        <v>0</v>
      </c>
      <c r="F160" s="36">
        <v>0</v>
      </c>
      <c r="G160" s="35">
        <v>0</v>
      </c>
      <c r="H160" s="40">
        <v>0</v>
      </c>
      <c r="I160" s="36">
        <v>0</v>
      </c>
      <c r="J160" s="36">
        <v>0</v>
      </c>
      <c r="K160" s="35">
        <v>0</v>
      </c>
      <c r="L160" s="35">
        <v>0</v>
      </c>
      <c r="M160" s="35">
        <v>1035.2074258524772</v>
      </c>
      <c r="N160" s="38">
        <f t="shared" si="21"/>
        <v>1035.2074258524772</v>
      </c>
      <c r="O160" s="33"/>
      <c r="P160" s="33"/>
    </row>
    <row r="161" spans="1:16" ht="28.8" x14ac:dyDescent="0.3">
      <c r="A161" s="9" t="s">
        <v>219</v>
      </c>
      <c r="B161" s="39" t="s">
        <v>240</v>
      </c>
      <c r="C161" s="35">
        <v>0</v>
      </c>
      <c r="D161" s="40">
        <v>0</v>
      </c>
      <c r="E161" s="36">
        <v>0</v>
      </c>
      <c r="F161" s="36">
        <v>0</v>
      </c>
      <c r="G161" s="35">
        <v>0</v>
      </c>
      <c r="H161" s="40">
        <v>0</v>
      </c>
      <c r="I161" s="36">
        <v>0</v>
      </c>
      <c r="J161" s="36">
        <v>0</v>
      </c>
      <c r="K161" s="35">
        <v>767231.69833538984</v>
      </c>
      <c r="L161" s="35">
        <v>0</v>
      </c>
      <c r="M161" s="35">
        <v>0</v>
      </c>
      <c r="N161" s="38">
        <f t="shared" si="21"/>
        <v>767231.69833538984</v>
      </c>
      <c r="O161" s="33"/>
      <c r="P161" s="33"/>
    </row>
    <row r="162" spans="1:16" x14ac:dyDescent="0.3">
      <c r="A162" s="9" t="s">
        <v>330</v>
      </c>
      <c r="B162" s="39" t="s">
        <v>242</v>
      </c>
      <c r="C162" s="35">
        <v>0</v>
      </c>
      <c r="D162" s="40">
        <v>0</v>
      </c>
      <c r="E162" s="36">
        <v>0</v>
      </c>
      <c r="F162" s="36">
        <v>0</v>
      </c>
      <c r="G162" s="35">
        <v>0</v>
      </c>
      <c r="H162" s="40">
        <v>0</v>
      </c>
      <c r="I162" s="36">
        <v>0</v>
      </c>
      <c r="J162" s="36">
        <v>0</v>
      </c>
      <c r="K162" s="35">
        <v>753969.26469439082</v>
      </c>
      <c r="L162" s="35">
        <v>0</v>
      </c>
      <c r="M162" s="35">
        <v>0</v>
      </c>
      <c r="N162" s="38">
        <f t="shared" si="21"/>
        <v>753969.26469439082</v>
      </c>
      <c r="O162" s="33"/>
      <c r="P162" s="33"/>
    </row>
    <row r="163" spans="1:16" x14ac:dyDescent="0.3">
      <c r="A163" s="9" t="s">
        <v>221</v>
      </c>
      <c r="B163" s="39" t="s">
        <v>244</v>
      </c>
      <c r="C163" s="35">
        <v>0</v>
      </c>
      <c r="D163" s="40">
        <v>0</v>
      </c>
      <c r="E163" s="36">
        <v>0</v>
      </c>
      <c r="F163" s="36">
        <v>0</v>
      </c>
      <c r="G163" s="35">
        <v>0</v>
      </c>
      <c r="H163" s="40">
        <v>0</v>
      </c>
      <c r="I163" s="36">
        <v>0</v>
      </c>
      <c r="J163" s="36">
        <v>0</v>
      </c>
      <c r="K163" s="35">
        <v>14576.814494920027</v>
      </c>
      <c r="L163" s="35">
        <v>0</v>
      </c>
      <c r="M163" s="35">
        <v>0</v>
      </c>
      <c r="N163" s="38">
        <f t="shared" si="21"/>
        <v>14576.814494920027</v>
      </c>
      <c r="O163" s="33"/>
      <c r="P163" s="33"/>
    </row>
    <row r="164" spans="1:16" x14ac:dyDescent="0.3">
      <c r="A164" s="9" t="s">
        <v>331</v>
      </c>
      <c r="B164" s="39" t="s">
        <v>217</v>
      </c>
      <c r="C164" s="35">
        <v>0</v>
      </c>
      <c r="D164" s="40">
        <v>0</v>
      </c>
      <c r="E164" s="36">
        <v>0</v>
      </c>
      <c r="F164" s="36">
        <v>0</v>
      </c>
      <c r="G164" s="35">
        <v>0</v>
      </c>
      <c r="H164" s="40">
        <v>0</v>
      </c>
      <c r="I164" s="36">
        <v>0</v>
      </c>
      <c r="J164" s="36">
        <v>0</v>
      </c>
      <c r="K164" s="35">
        <v>1946231.0653877398</v>
      </c>
      <c r="L164" s="35">
        <v>0</v>
      </c>
      <c r="M164" s="35">
        <v>18117.504124719875</v>
      </c>
      <c r="N164" s="38">
        <f t="shared" si="21"/>
        <v>1964348.5695124597</v>
      </c>
      <c r="O164" s="33"/>
      <c r="P164" s="33"/>
    </row>
    <row r="165" spans="1:16" x14ac:dyDescent="0.3">
      <c r="A165" s="9" t="s">
        <v>332</v>
      </c>
      <c r="B165" s="39" t="s">
        <v>218</v>
      </c>
      <c r="C165" s="35">
        <v>0</v>
      </c>
      <c r="D165" s="40">
        <v>0</v>
      </c>
      <c r="E165" s="36">
        <v>0</v>
      </c>
      <c r="F165" s="36">
        <v>0</v>
      </c>
      <c r="G165" s="35">
        <v>0</v>
      </c>
      <c r="H165" s="40">
        <v>0</v>
      </c>
      <c r="I165" s="36">
        <v>0</v>
      </c>
      <c r="J165" s="36">
        <v>0</v>
      </c>
      <c r="K165" s="35">
        <v>1514106.6317509739</v>
      </c>
      <c r="L165" s="35">
        <v>0</v>
      </c>
      <c r="M165" s="35">
        <v>54645.690424836313</v>
      </c>
      <c r="N165" s="38">
        <f t="shared" si="21"/>
        <v>1568752.3221758101</v>
      </c>
      <c r="O165" s="33"/>
      <c r="P165" s="33"/>
    </row>
    <row r="166" spans="1:16" x14ac:dyDescent="0.3">
      <c r="A166" s="9" t="s">
        <v>333</v>
      </c>
      <c r="B166" s="18" t="s">
        <v>220</v>
      </c>
      <c r="C166" s="35">
        <v>0</v>
      </c>
      <c r="D166" s="40">
        <v>0</v>
      </c>
      <c r="E166" s="36">
        <v>0</v>
      </c>
      <c r="F166" s="36">
        <v>0</v>
      </c>
      <c r="G166" s="35">
        <v>0</v>
      </c>
      <c r="H166" s="40">
        <v>0</v>
      </c>
      <c r="I166" s="36">
        <v>0</v>
      </c>
      <c r="J166" s="36">
        <v>0</v>
      </c>
      <c r="K166" s="35">
        <v>0</v>
      </c>
      <c r="L166" s="35">
        <v>0</v>
      </c>
      <c r="M166" s="35">
        <v>83880.408696594313</v>
      </c>
      <c r="N166" s="38">
        <f t="shared" si="21"/>
        <v>83880.408696594313</v>
      </c>
      <c r="O166" s="33"/>
      <c r="P166" s="33"/>
    </row>
    <row r="167" spans="1:16" x14ac:dyDescent="0.3">
      <c r="A167" s="9"/>
      <c r="B167" s="18"/>
      <c r="C167" s="35"/>
      <c r="D167" s="40"/>
      <c r="E167" s="36"/>
      <c r="F167" s="36"/>
      <c r="G167" s="35"/>
      <c r="H167" s="40"/>
      <c r="I167" s="36"/>
      <c r="J167" s="36"/>
      <c r="K167" s="35"/>
      <c r="L167" s="35"/>
      <c r="M167" s="35"/>
      <c r="N167" s="38"/>
      <c r="O167" s="33"/>
      <c r="P167" s="33"/>
    </row>
    <row r="168" spans="1:16" x14ac:dyDescent="0.3">
      <c r="A168" s="19"/>
      <c r="B168" s="12" t="s">
        <v>245</v>
      </c>
      <c r="C168" s="45">
        <f t="shared" ref="C168:N168" si="22">SUM(C157:C167)</f>
        <v>0</v>
      </c>
      <c r="D168" s="45">
        <f t="shared" si="22"/>
        <v>0</v>
      </c>
      <c r="E168" s="45">
        <f t="shared" si="22"/>
        <v>0</v>
      </c>
      <c r="F168" s="45">
        <f t="shared" si="22"/>
        <v>0</v>
      </c>
      <c r="G168" s="45">
        <f t="shared" si="22"/>
        <v>0</v>
      </c>
      <c r="H168" s="45">
        <f t="shared" si="22"/>
        <v>0</v>
      </c>
      <c r="I168" s="45">
        <f t="shared" si="22"/>
        <v>0</v>
      </c>
      <c r="J168" s="45">
        <f t="shared" si="22"/>
        <v>0</v>
      </c>
      <c r="K168" s="45">
        <f t="shared" si="22"/>
        <v>4997195.8660152238</v>
      </c>
      <c r="L168" s="45">
        <f t="shared" si="22"/>
        <v>0</v>
      </c>
      <c r="M168" s="45">
        <f t="shared" si="22"/>
        <v>158606.87880938622</v>
      </c>
      <c r="N168" s="45">
        <f t="shared" si="22"/>
        <v>5155802.7448246107</v>
      </c>
      <c r="O168" s="33"/>
      <c r="P168" s="33"/>
    </row>
    <row r="169" spans="1:16" x14ac:dyDescent="0.3">
      <c r="A169" s="19" t="s">
        <v>337</v>
      </c>
      <c r="B169" s="20" t="s">
        <v>255</v>
      </c>
      <c r="C169" s="45">
        <f t="shared" ref="C169:M169" si="23">+C155+C168+C145</f>
        <v>9231171.5112620313</v>
      </c>
      <c r="D169" s="45">
        <f t="shared" si="23"/>
        <v>571696.88043520192</v>
      </c>
      <c r="E169" s="45">
        <f t="shared" si="23"/>
        <v>4850331.4877085546</v>
      </c>
      <c r="F169" s="45">
        <f t="shared" si="23"/>
        <v>3809143.1431182711</v>
      </c>
      <c r="G169" s="45">
        <f t="shared" si="23"/>
        <v>893928.65612480626</v>
      </c>
      <c r="H169" s="45">
        <f t="shared" si="23"/>
        <v>477973.09344288026</v>
      </c>
      <c r="I169" s="45">
        <f t="shared" si="23"/>
        <v>190373.94435420883</v>
      </c>
      <c r="J169" s="45">
        <f t="shared" si="23"/>
        <v>225581.61832771724</v>
      </c>
      <c r="K169" s="45">
        <f t="shared" si="23"/>
        <v>5091158.7062577158</v>
      </c>
      <c r="L169" s="45">
        <f t="shared" si="23"/>
        <v>1472947.6748663082</v>
      </c>
      <c r="M169" s="45">
        <f t="shared" si="23"/>
        <v>159257.35166645047</v>
      </c>
      <c r="N169" s="45">
        <f>+N155+N168+N145</f>
        <v>16848463.900177311</v>
      </c>
      <c r="O169" s="33"/>
      <c r="P169" s="33"/>
    </row>
    <row r="170" spans="1:16" x14ac:dyDescent="0.3">
      <c r="A170" t="s">
        <v>276</v>
      </c>
    </row>
    <row r="171" spans="1:16" x14ac:dyDescent="0.3">
      <c r="A171" s="28"/>
    </row>
    <row r="172" spans="1:16" x14ac:dyDescent="0.3"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</row>
    <row r="173" spans="1:16" x14ac:dyDescent="0.3"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</row>
    <row r="174" spans="1:16" x14ac:dyDescent="0.3"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</row>
    <row r="175" spans="1:16" hidden="1" x14ac:dyDescent="0.3"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</row>
    <row r="176" spans="1:16" hidden="1" x14ac:dyDescent="0.3"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</row>
    <row r="177" spans="3:14" hidden="1" x14ac:dyDescent="0.3"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</row>
  </sheetData>
  <mergeCells count="4">
    <mergeCell ref="B2:N2"/>
    <mergeCell ref="B3:N3"/>
    <mergeCell ref="B4:N4"/>
    <mergeCell ref="B5:N5"/>
  </mergeCells>
  <conditionalFormatting sqref="E157:E167">
    <cfRule type="cellIs" dxfId="53" priority="7" stopIfTrue="1" operator="lessThan">
      <formula>0</formula>
    </cfRule>
  </conditionalFormatting>
  <conditionalFormatting sqref="E147:E154">
    <cfRule type="cellIs" dxfId="52" priority="8" stopIfTrue="1" operator="lessThan">
      <formula>0</formula>
    </cfRule>
  </conditionalFormatting>
  <conditionalFormatting sqref="F157:F167">
    <cfRule type="cellIs" dxfId="51" priority="5" stopIfTrue="1" operator="lessThan">
      <formula>0</formula>
    </cfRule>
  </conditionalFormatting>
  <conditionalFormatting sqref="F147:F154">
    <cfRule type="cellIs" dxfId="50" priority="6" stopIfTrue="1" operator="lessThan">
      <formula>0</formula>
    </cfRule>
  </conditionalFormatting>
  <conditionalFormatting sqref="I157:I167">
    <cfRule type="cellIs" dxfId="49" priority="3" stopIfTrue="1" operator="lessThan">
      <formula>0</formula>
    </cfRule>
  </conditionalFormatting>
  <conditionalFormatting sqref="I147:I154">
    <cfRule type="cellIs" dxfId="48" priority="4" stopIfTrue="1" operator="lessThan">
      <formula>0</formula>
    </cfRule>
  </conditionalFormatting>
  <conditionalFormatting sqref="J157:J167">
    <cfRule type="cellIs" dxfId="47" priority="1" stopIfTrue="1" operator="lessThan">
      <formula>0</formula>
    </cfRule>
  </conditionalFormatting>
  <conditionalFormatting sqref="J147:J154">
    <cfRule type="cellIs" dxfId="46" priority="2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4" tint="0.79998168889431442"/>
  </sheetPr>
  <dimension ref="A1:R177"/>
  <sheetViews>
    <sheetView showGridLines="0" zoomScale="70" zoomScaleNormal="7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L6" sqref="L6"/>
    </sheetView>
  </sheetViews>
  <sheetFormatPr baseColWidth="10" defaultColWidth="0" defaultRowHeight="14.4" zeroHeight="1" outlineLevelCol="1" x14ac:dyDescent="0.3"/>
  <cols>
    <col min="1" max="1" width="23.6640625" customWidth="1"/>
    <col min="2" max="2" width="55.6640625" customWidth="1"/>
    <col min="3" max="3" width="15.6640625" customWidth="1"/>
    <col min="4" max="6" width="15.6640625" hidden="1" customWidth="1" outlineLevel="1"/>
    <col min="7" max="7" width="15.6640625" customWidth="1" collapsed="1"/>
    <col min="8" max="10" width="15.6640625" hidden="1" customWidth="1" outlineLevel="1"/>
    <col min="11" max="11" width="15.6640625" customWidth="1" collapsed="1"/>
    <col min="12" max="14" width="15.6640625" customWidth="1"/>
    <col min="15" max="15" width="14.5546875" bestFit="1" customWidth="1"/>
    <col min="16" max="16" width="12.6640625" bestFit="1" customWidth="1"/>
    <col min="19" max="16384" width="11.5546875" hidden="1"/>
  </cols>
  <sheetData>
    <row r="1" spans="1:18" x14ac:dyDescent="0.3"/>
    <row r="2" spans="1:18" ht="18" x14ac:dyDescent="0.35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8" ht="18" x14ac:dyDescent="0.35">
      <c r="B3" s="108" t="s">
        <v>338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8" ht="15.6" x14ac:dyDescent="0.3">
      <c r="B4" s="109" t="s">
        <v>573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8" ht="15.6" x14ac:dyDescent="0.3">
      <c r="B5" s="109" t="s">
        <v>1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</row>
    <row r="6" spans="1:18" x14ac:dyDescent="0.3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8" x14ac:dyDescent="0.3">
      <c r="A7" s="28" t="s">
        <v>335</v>
      </c>
      <c r="E7" s="27"/>
      <c r="F7" s="27"/>
    </row>
    <row r="8" spans="1:18" ht="15.6" x14ac:dyDescent="0.3">
      <c r="A8" s="2"/>
      <c r="B8" s="3"/>
      <c r="C8" s="4" t="s">
        <v>2</v>
      </c>
      <c r="D8" s="5" t="s">
        <v>3</v>
      </c>
      <c r="E8" s="5" t="s">
        <v>377</v>
      </c>
      <c r="F8" s="5" t="s">
        <v>378</v>
      </c>
      <c r="G8" s="5" t="s">
        <v>4</v>
      </c>
      <c r="H8" s="86" t="s">
        <v>382</v>
      </c>
      <c r="I8" s="86" t="s">
        <v>383</v>
      </c>
      <c r="J8" s="86" t="s">
        <v>384</v>
      </c>
      <c r="K8" s="5" t="s">
        <v>5</v>
      </c>
      <c r="L8" s="5" t="s">
        <v>6</v>
      </c>
      <c r="M8" s="5" t="s">
        <v>7</v>
      </c>
      <c r="N8" s="5" t="s">
        <v>18</v>
      </c>
    </row>
    <row r="9" spans="1:18" ht="95.4" x14ac:dyDescent="0.3">
      <c r="A9" s="6" t="s">
        <v>8</v>
      </c>
      <c r="B9" s="7" t="s">
        <v>9</v>
      </c>
      <c r="C9" s="7" t="s">
        <v>10</v>
      </c>
      <c r="D9" s="6" t="s">
        <v>11</v>
      </c>
      <c r="E9" s="6" t="s">
        <v>379</v>
      </c>
      <c r="F9" s="6" t="s">
        <v>380</v>
      </c>
      <c r="G9" s="6" t="s">
        <v>12</v>
      </c>
      <c r="H9" s="87" t="s">
        <v>385</v>
      </c>
      <c r="I9" s="87" t="s">
        <v>386</v>
      </c>
      <c r="J9" s="87" t="s">
        <v>387</v>
      </c>
      <c r="K9" s="6" t="s">
        <v>13</v>
      </c>
      <c r="L9" s="8" t="s">
        <v>14</v>
      </c>
      <c r="M9" s="6" t="s">
        <v>15</v>
      </c>
      <c r="N9" s="6" t="s">
        <v>19</v>
      </c>
    </row>
    <row r="10" spans="1:18" ht="29.25" customHeight="1" x14ac:dyDescent="0.3">
      <c r="A10" s="1" t="s">
        <v>16</v>
      </c>
      <c r="B10" s="1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8" x14ac:dyDescent="0.3">
      <c r="A11" s="9" t="s">
        <v>20</v>
      </c>
      <c r="B11" s="10" t="s">
        <v>21</v>
      </c>
      <c r="C11" s="35">
        <v>426.35340917368524</v>
      </c>
      <c r="D11" s="36">
        <v>0</v>
      </c>
      <c r="E11" s="37">
        <v>426.35340917368524</v>
      </c>
      <c r="F11" s="36">
        <v>0</v>
      </c>
      <c r="G11" s="35">
        <v>0</v>
      </c>
      <c r="H11" s="36">
        <v>0</v>
      </c>
      <c r="I11" s="37">
        <v>0</v>
      </c>
      <c r="J11" s="36">
        <v>0</v>
      </c>
      <c r="K11" s="35">
        <v>0</v>
      </c>
      <c r="L11" s="35">
        <v>3269.174071830214</v>
      </c>
      <c r="M11" s="35">
        <v>0</v>
      </c>
      <c r="N11" s="38">
        <f t="shared" ref="N11:N44" si="0">+C11+G11+K11+L11+M11</f>
        <v>3695.5274810038991</v>
      </c>
      <c r="O11" s="33"/>
      <c r="P11" s="33"/>
      <c r="Q11" s="27"/>
      <c r="R11" s="27"/>
    </row>
    <row r="12" spans="1:18" x14ac:dyDescent="0.3">
      <c r="A12" s="9" t="s">
        <v>22</v>
      </c>
      <c r="B12" s="10" t="s">
        <v>23</v>
      </c>
      <c r="C12" s="35">
        <v>69.238198272215271</v>
      </c>
      <c r="D12" s="36">
        <v>0</v>
      </c>
      <c r="E12" s="37">
        <v>69.238198272215271</v>
      </c>
      <c r="F12" s="36">
        <v>0</v>
      </c>
      <c r="G12" s="35">
        <v>0</v>
      </c>
      <c r="H12" s="36">
        <v>0</v>
      </c>
      <c r="I12" s="37">
        <v>0</v>
      </c>
      <c r="J12" s="36">
        <v>0</v>
      </c>
      <c r="K12" s="35">
        <v>0</v>
      </c>
      <c r="L12" s="35">
        <v>522.24339526130507</v>
      </c>
      <c r="M12" s="35">
        <v>0</v>
      </c>
      <c r="N12" s="38">
        <f t="shared" ref="N12:N42" si="1">+C12+G12+K12+L12+M12</f>
        <v>591.48159353352037</v>
      </c>
      <c r="O12" s="33"/>
      <c r="P12" s="33"/>
      <c r="Q12" s="27"/>
      <c r="R12" s="27"/>
    </row>
    <row r="13" spans="1:18" x14ac:dyDescent="0.3">
      <c r="A13" s="9" t="s">
        <v>24</v>
      </c>
      <c r="B13" s="10" t="s">
        <v>25</v>
      </c>
      <c r="C13" s="35">
        <v>950.65069369052435</v>
      </c>
      <c r="D13" s="36">
        <v>0</v>
      </c>
      <c r="E13" s="37">
        <v>950.65069369052435</v>
      </c>
      <c r="F13" s="36">
        <v>0</v>
      </c>
      <c r="G13" s="35">
        <v>0</v>
      </c>
      <c r="H13" s="36">
        <v>0</v>
      </c>
      <c r="I13" s="37">
        <v>0</v>
      </c>
      <c r="J13" s="36">
        <v>0</v>
      </c>
      <c r="K13" s="35">
        <v>0</v>
      </c>
      <c r="L13" s="35">
        <v>524.23293798369332</v>
      </c>
      <c r="M13" s="35">
        <v>0</v>
      </c>
      <c r="N13" s="38">
        <f t="shared" si="1"/>
        <v>1474.8836316742177</v>
      </c>
      <c r="O13" s="33"/>
      <c r="P13" s="33"/>
      <c r="Q13" s="27"/>
      <c r="R13" s="27"/>
    </row>
    <row r="14" spans="1:18" x14ac:dyDescent="0.3">
      <c r="A14" s="9" t="s">
        <v>26</v>
      </c>
      <c r="B14" s="10" t="s">
        <v>27</v>
      </c>
      <c r="C14" s="35">
        <v>1901.5001461407562</v>
      </c>
      <c r="D14" s="36">
        <v>0</v>
      </c>
      <c r="E14" s="37">
        <v>1901.5001461407562</v>
      </c>
      <c r="F14" s="36">
        <v>0</v>
      </c>
      <c r="G14" s="35">
        <v>0</v>
      </c>
      <c r="H14" s="36">
        <v>0</v>
      </c>
      <c r="I14" s="37">
        <v>0</v>
      </c>
      <c r="J14" s="36">
        <v>0</v>
      </c>
      <c r="K14" s="35">
        <v>0</v>
      </c>
      <c r="L14" s="35">
        <v>1376.7319514700148</v>
      </c>
      <c r="M14" s="35">
        <v>0</v>
      </c>
      <c r="N14" s="38">
        <f t="shared" si="1"/>
        <v>3278.2320976107712</v>
      </c>
      <c r="O14" s="33"/>
      <c r="P14" s="33"/>
      <c r="Q14" s="27"/>
      <c r="R14" s="27"/>
    </row>
    <row r="15" spans="1:18" x14ac:dyDescent="0.3">
      <c r="A15" s="9" t="s">
        <v>28</v>
      </c>
      <c r="B15" s="10" t="s">
        <v>30</v>
      </c>
      <c r="C15" s="35">
        <v>4724.4023298905668</v>
      </c>
      <c r="D15" s="36">
        <v>0</v>
      </c>
      <c r="E15" s="37">
        <v>2714.9861005839953</v>
      </c>
      <c r="F15" s="36">
        <v>2009.4162293065715</v>
      </c>
      <c r="G15" s="35">
        <v>0</v>
      </c>
      <c r="H15" s="36">
        <v>0</v>
      </c>
      <c r="I15" s="37">
        <v>0</v>
      </c>
      <c r="J15" s="36">
        <v>0</v>
      </c>
      <c r="K15" s="35">
        <v>0</v>
      </c>
      <c r="L15" s="35">
        <v>39.490132435035719</v>
      </c>
      <c r="M15" s="35">
        <v>0</v>
      </c>
      <c r="N15" s="38">
        <f t="shared" si="1"/>
        <v>4763.8924623256025</v>
      </c>
      <c r="O15" s="33"/>
      <c r="P15" s="33"/>
      <c r="Q15" s="27"/>
      <c r="R15" s="27"/>
    </row>
    <row r="16" spans="1:18" x14ac:dyDescent="0.3">
      <c r="A16" s="9" t="s">
        <v>29</v>
      </c>
      <c r="B16" s="10" t="s">
        <v>32</v>
      </c>
      <c r="C16" s="35">
        <v>456.06996124238151</v>
      </c>
      <c r="D16" s="36">
        <v>0</v>
      </c>
      <c r="E16" s="37">
        <v>456.06996124238151</v>
      </c>
      <c r="F16" s="36">
        <v>0</v>
      </c>
      <c r="G16" s="35">
        <v>0</v>
      </c>
      <c r="H16" s="36">
        <v>0</v>
      </c>
      <c r="I16" s="37">
        <v>0</v>
      </c>
      <c r="J16" s="36">
        <v>0</v>
      </c>
      <c r="K16" s="35">
        <v>0</v>
      </c>
      <c r="L16" s="35">
        <v>3182.9889292367743</v>
      </c>
      <c r="M16" s="35">
        <v>0</v>
      </c>
      <c r="N16" s="38">
        <f t="shared" si="1"/>
        <v>3639.0588904791557</v>
      </c>
      <c r="O16" s="33"/>
      <c r="P16" s="33"/>
      <c r="Q16" s="27"/>
      <c r="R16" s="27"/>
    </row>
    <row r="17" spans="1:18" x14ac:dyDescent="0.3">
      <c r="A17" s="9" t="s">
        <v>31</v>
      </c>
      <c r="B17" s="10" t="s">
        <v>34</v>
      </c>
      <c r="C17" s="35">
        <v>3171.7150086395268</v>
      </c>
      <c r="D17" s="36">
        <v>0</v>
      </c>
      <c r="E17" s="37">
        <v>3171.7150086395268</v>
      </c>
      <c r="F17" s="36">
        <v>0</v>
      </c>
      <c r="G17" s="35">
        <v>0</v>
      </c>
      <c r="H17" s="36">
        <v>0</v>
      </c>
      <c r="I17" s="37">
        <v>0</v>
      </c>
      <c r="J17" s="36">
        <v>0</v>
      </c>
      <c r="K17" s="35">
        <v>0</v>
      </c>
      <c r="L17" s="35">
        <v>499.00825952196186</v>
      </c>
      <c r="M17" s="35">
        <v>0</v>
      </c>
      <c r="N17" s="38">
        <f t="shared" si="1"/>
        <v>3670.7232681614887</v>
      </c>
      <c r="O17" s="33"/>
      <c r="P17" s="33"/>
      <c r="Q17" s="27"/>
      <c r="R17" s="27"/>
    </row>
    <row r="18" spans="1:18" x14ac:dyDescent="0.3">
      <c r="A18" s="9" t="s">
        <v>33</v>
      </c>
      <c r="B18" s="10" t="s">
        <v>36</v>
      </c>
      <c r="C18" s="35">
        <v>488.78026071188077</v>
      </c>
      <c r="D18" s="36">
        <v>0</v>
      </c>
      <c r="E18" s="37">
        <v>488.78026071188077</v>
      </c>
      <c r="F18" s="36">
        <v>0</v>
      </c>
      <c r="G18" s="35">
        <v>0</v>
      </c>
      <c r="H18" s="36">
        <v>0</v>
      </c>
      <c r="I18" s="37">
        <v>0</v>
      </c>
      <c r="J18" s="36">
        <v>0</v>
      </c>
      <c r="K18" s="35">
        <v>0</v>
      </c>
      <c r="L18" s="35">
        <v>5498.7876830166942</v>
      </c>
      <c r="M18" s="35">
        <v>0</v>
      </c>
      <c r="N18" s="38">
        <f t="shared" si="1"/>
        <v>5987.5679437285753</v>
      </c>
      <c r="O18" s="33"/>
      <c r="P18" s="33"/>
      <c r="Q18" s="27"/>
      <c r="R18" s="27"/>
    </row>
    <row r="19" spans="1:18" x14ac:dyDescent="0.3">
      <c r="A19" s="9" t="s">
        <v>35</v>
      </c>
      <c r="B19" s="10" t="s">
        <v>277</v>
      </c>
      <c r="C19" s="35">
        <v>2323.8665971443788</v>
      </c>
      <c r="D19" s="36">
        <v>0</v>
      </c>
      <c r="E19" s="37">
        <v>2323.8665971443788</v>
      </c>
      <c r="F19" s="36">
        <v>0</v>
      </c>
      <c r="G19" s="35">
        <v>0</v>
      </c>
      <c r="H19" s="36">
        <v>0</v>
      </c>
      <c r="I19" s="37">
        <v>0</v>
      </c>
      <c r="J19" s="36">
        <v>0</v>
      </c>
      <c r="K19" s="35">
        <v>0</v>
      </c>
      <c r="L19" s="35">
        <v>13268.003532493849</v>
      </c>
      <c r="M19" s="35">
        <v>0</v>
      </c>
      <c r="N19" s="38">
        <f t="shared" si="1"/>
        <v>15591.870129638228</v>
      </c>
      <c r="O19" s="33"/>
      <c r="P19" s="33"/>
      <c r="Q19" s="27"/>
      <c r="R19" s="27"/>
    </row>
    <row r="20" spans="1:18" x14ac:dyDescent="0.3">
      <c r="A20" s="9" t="s">
        <v>37</v>
      </c>
      <c r="B20" s="10" t="s">
        <v>278</v>
      </c>
      <c r="C20" s="35">
        <v>3164.560181122617</v>
      </c>
      <c r="D20" s="36">
        <v>0</v>
      </c>
      <c r="E20" s="37">
        <v>3164.560181122617</v>
      </c>
      <c r="F20" s="36">
        <v>0</v>
      </c>
      <c r="G20" s="35">
        <v>0</v>
      </c>
      <c r="H20" s="36">
        <v>0</v>
      </c>
      <c r="I20" s="37">
        <v>0</v>
      </c>
      <c r="J20" s="36">
        <v>0</v>
      </c>
      <c r="K20" s="35">
        <v>0</v>
      </c>
      <c r="L20" s="35">
        <v>8319.4304083450916</v>
      </c>
      <c r="M20" s="35">
        <v>0</v>
      </c>
      <c r="N20" s="38">
        <f t="shared" si="1"/>
        <v>11483.990589467709</v>
      </c>
      <c r="O20" s="33"/>
      <c r="P20" s="33"/>
      <c r="Q20" s="27"/>
      <c r="R20" s="27"/>
    </row>
    <row r="21" spans="1:18" x14ac:dyDescent="0.3">
      <c r="A21" s="9" t="s">
        <v>38</v>
      </c>
      <c r="B21" s="10" t="s">
        <v>39</v>
      </c>
      <c r="C21" s="35">
        <v>5401.5381382372661</v>
      </c>
      <c r="D21" s="36">
        <v>0</v>
      </c>
      <c r="E21" s="37">
        <v>5401.5381382372661</v>
      </c>
      <c r="F21" s="36">
        <v>0</v>
      </c>
      <c r="G21" s="35">
        <v>0</v>
      </c>
      <c r="H21" s="36">
        <v>0</v>
      </c>
      <c r="I21" s="37">
        <v>0</v>
      </c>
      <c r="J21" s="36">
        <v>0</v>
      </c>
      <c r="K21" s="35">
        <v>0</v>
      </c>
      <c r="L21" s="35">
        <v>1218.9900094010102</v>
      </c>
      <c r="M21" s="35">
        <v>0</v>
      </c>
      <c r="N21" s="38">
        <f t="shared" si="1"/>
        <v>6620.5281476382761</v>
      </c>
      <c r="O21" s="33"/>
      <c r="P21" s="33"/>
      <c r="Q21" s="27"/>
      <c r="R21" s="27"/>
    </row>
    <row r="22" spans="1:18" x14ac:dyDescent="0.3">
      <c r="A22" s="9" t="s">
        <v>40</v>
      </c>
      <c r="B22" s="10" t="s">
        <v>41</v>
      </c>
      <c r="C22" s="35">
        <v>7098.7281331198101</v>
      </c>
      <c r="D22" s="36">
        <v>0</v>
      </c>
      <c r="E22" s="37">
        <v>6159.0420416732768</v>
      </c>
      <c r="F22" s="36">
        <v>939.68609144653306</v>
      </c>
      <c r="G22" s="35">
        <v>0</v>
      </c>
      <c r="H22" s="36">
        <v>0</v>
      </c>
      <c r="I22" s="37">
        <v>0</v>
      </c>
      <c r="J22" s="36">
        <v>0</v>
      </c>
      <c r="K22" s="35">
        <v>0</v>
      </c>
      <c r="L22" s="35">
        <v>1841.3880543897073</v>
      </c>
      <c r="M22" s="35">
        <v>0</v>
      </c>
      <c r="N22" s="38">
        <f t="shared" si="1"/>
        <v>8940.1161875095167</v>
      </c>
      <c r="O22" s="33"/>
      <c r="P22" s="33"/>
      <c r="Q22" s="27"/>
      <c r="R22" s="27"/>
    </row>
    <row r="23" spans="1:18" x14ac:dyDescent="0.3">
      <c r="A23" s="9" t="s">
        <v>42</v>
      </c>
      <c r="B23" s="10" t="s">
        <v>43</v>
      </c>
      <c r="C23" s="35">
        <v>6236.8898331909941</v>
      </c>
      <c r="D23" s="36">
        <v>0</v>
      </c>
      <c r="E23" s="37">
        <v>4708.0934884312392</v>
      </c>
      <c r="F23" s="36">
        <v>1528.7963447597551</v>
      </c>
      <c r="G23" s="35">
        <v>0</v>
      </c>
      <c r="H23" s="36">
        <v>0</v>
      </c>
      <c r="I23" s="37">
        <v>0</v>
      </c>
      <c r="J23" s="36">
        <v>0</v>
      </c>
      <c r="K23" s="35">
        <v>0</v>
      </c>
      <c r="L23" s="35">
        <v>2599.6775473043081</v>
      </c>
      <c r="M23" s="35">
        <v>0</v>
      </c>
      <c r="N23" s="38">
        <f t="shared" si="1"/>
        <v>8836.5673804953021</v>
      </c>
      <c r="O23" s="33"/>
      <c r="P23" s="33"/>
      <c r="Q23" s="27"/>
      <c r="R23" s="27"/>
    </row>
    <row r="24" spans="1:18" x14ac:dyDescent="0.3">
      <c r="A24" s="9" t="s">
        <v>44</v>
      </c>
      <c r="B24" s="10" t="s">
        <v>45</v>
      </c>
      <c r="C24" s="35">
        <v>162979.3284435228</v>
      </c>
      <c r="D24" s="36">
        <v>0</v>
      </c>
      <c r="E24" s="37">
        <v>77378.549313740616</v>
      </c>
      <c r="F24" s="36">
        <v>85600.779129782168</v>
      </c>
      <c r="G24" s="35">
        <v>0</v>
      </c>
      <c r="H24" s="36">
        <v>0</v>
      </c>
      <c r="I24" s="37">
        <v>0</v>
      </c>
      <c r="J24" s="36">
        <v>0</v>
      </c>
      <c r="K24" s="35">
        <v>0</v>
      </c>
      <c r="L24" s="35">
        <v>2321.6672210788865</v>
      </c>
      <c r="M24" s="35">
        <v>0</v>
      </c>
      <c r="N24" s="38">
        <f t="shared" si="1"/>
        <v>165300.99566460168</v>
      </c>
      <c r="O24" s="33"/>
      <c r="P24" s="33"/>
      <c r="Q24" s="27"/>
      <c r="R24" s="27"/>
    </row>
    <row r="25" spans="1:18" x14ac:dyDescent="0.3">
      <c r="A25" s="9" t="s">
        <v>46</v>
      </c>
      <c r="B25" s="10" t="s">
        <v>47</v>
      </c>
      <c r="C25" s="35">
        <v>270.41806272178525</v>
      </c>
      <c r="D25" s="36">
        <v>0</v>
      </c>
      <c r="E25" s="37">
        <v>270.41806272178525</v>
      </c>
      <c r="F25" s="36">
        <v>0</v>
      </c>
      <c r="G25" s="35">
        <v>0</v>
      </c>
      <c r="H25" s="36">
        <v>0</v>
      </c>
      <c r="I25" s="37">
        <v>0</v>
      </c>
      <c r="J25" s="36">
        <v>0</v>
      </c>
      <c r="K25" s="35">
        <v>0</v>
      </c>
      <c r="L25" s="35">
        <v>8456.2454282692797</v>
      </c>
      <c r="M25" s="35">
        <v>0</v>
      </c>
      <c r="N25" s="38">
        <f t="shared" si="1"/>
        <v>8726.6634909910645</v>
      </c>
      <c r="O25" s="33"/>
      <c r="P25" s="33"/>
      <c r="Q25" s="27"/>
      <c r="R25" s="27"/>
    </row>
    <row r="26" spans="1:18" x14ac:dyDescent="0.3">
      <c r="A26" s="9" t="s">
        <v>48</v>
      </c>
      <c r="B26" s="10" t="s">
        <v>49</v>
      </c>
      <c r="C26" s="35">
        <v>117096.61186555747</v>
      </c>
      <c r="D26" s="36">
        <v>0</v>
      </c>
      <c r="E26" s="37">
        <v>61701.552413976344</v>
      </c>
      <c r="F26" s="36">
        <v>55395.059451581124</v>
      </c>
      <c r="G26" s="35">
        <v>0</v>
      </c>
      <c r="H26" s="36">
        <v>0</v>
      </c>
      <c r="I26" s="37">
        <v>0</v>
      </c>
      <c r="J26" s="36">
        <v>0</v>
      </c>
      <c r="K26" s="35">
        <v>0</v>
      </c>
      <c r="L26" s="35">
        <v>7736.8020284227696</v>
      </c>
      <c r="M26" s="35">
        <v>0</v>
      </c>
      <c r="N26" s="38">
        <f>+C26+G26+K26+L26+M26</f>
        <v>124833.41389398024</v>
      </c>
      <c r="O26" s="33"/>
      <c r="P26" s="33"/>
      <c r="Q26" s="27"/>
      <c r="R26" s="27"/>
    </row>
    <row r="27" spans="1:18" x14ac:dyDescent="0.3">
      <c r="A27" s="9" t="s">
        <v>50</v>
      </c>
      <c r="B27" s="10" t="s">
        <v>51</v>
      </c>
      <c r="C27" s="35">
        <v>10425.87642822304</v>
      </c>
      <c r="D27" s="36">
        <v>0</v>
      </c>
      <c r="E27" s="37">
        <v>10425.87642822304</v>
      </c>
      <c r="F27" s="36">
        <v>0</v>
      </c>
      <c r="G27" s="35">
        <v>0</v>
      </c>
      <c r="H27" s="36">
        <v>0</v>
      </c>
      <c r="I27" s="37">
        <v>0</v>
      </c>
      <c r="J27" s="36">
        <v>0</v>
      </c>
      <c r="K27" s="35">
        <v>0</v>
      </c>
      <c r="L27" s="35">
        <v>6647.757462502479</v>
      </c>
      <c r="M27" s="35">
        <v>0</v>
      </c>
      <c r="N27" s="38">
        <f t="shared" si="1"/>
        <v>17073.633890725519</v>
      </c>
      <c r="O27" s="33"/>
      <c r="P27" s="33"/>
      <c r="Q27" s="27"/>
      <c r="R27" s="27"/>
    </row>
    <row r="28" spans="1:18" x14ac:dyDescent="0.3">
      <c r="A28" s="9" t="s">
        <v>52</v>
      </c>
      <c r="B28" s="10" t="s">
        <v>53</v>
      </c>
      <c r="C28" s="35">
        <v>8185.2429973537619</v>
      </c>
      <c r="D28" s="36">
        <v>0</v>
      </c>
      <c r="E28" s="37">
        <v>8185.2429973537619</v>
      </c>
      <c r="F28" s="36">
        <v>0</v>
      </c>
      <c r="G28" s="35">
        <v>0</v>
      </c>
      <c r="H28" s="36">
        <v>0</v>
      </c>
      <c r="I28" s="37">
        <v>0</v>
      </c>
      <c r="J28" s="36">
        <v>0</v>
      </c>
      <c r="K28" s="35">
        <v>0</v>
      </c>
      <c r="L28" s="35">
        <v>20237.607537067677</v>
      </c>
      <c r="M28" s="35">
        <v>0</v>
      </c>
      <c r="N28" s="38">
        <f t="shared" si="1"/>
        <v>28422.850534421439</v>
      </c>
      <c r="O28" s="33"/>
      <c r="P28" s="33"/>
      <c r="Q28" s="27"/>
      <c r="R28" s="27"/>
    </row>
    <row r="29" spans="1:18" x14ac:dyDescent="0.3">
      <c r="A29" s="9" t="s">
        <v>54</v>
      </c>
      <c r="B29" s="10" t="s">
        <v>55</v>
      </c>
      <c r="C29" s="35">
        <v>7945.3743647244128</v>
      </c>
      <c r="D29" s="36">
        <v>0</v>
      </c>
      <c r="E29" s="37">
        <v>7180.2733117032394</v>
      </c>
      <c r="F29" s="36">
        <v>765.10105302117302</v>
      </c>
      <c r="G29" s="35">
        <v>0</v>
      </c>
      <c r="H29" s="36">
        <v>0</v>
      </c>
      <c r="I29" s="37">
        <v>0</v>
      </c>
      <c r="J29" s="36">
        <v>0</v>
      </c>
      <c r="K29" s="35">
        <v>0</v>
      </c>
      <c r="L29" s="35">
        <v>4479.192887386328</v>
      </c>
      <c r="M29" s="35">
        <v>0</v>
      </c>
      <c r="N29" s="38">
        <f t="shared" si="1"/>
        <v>12424.567252110741</v>
      </c>
      <c r="O29" s="33"/>
      <c r="P29" s="33"/>
      <c r="Q29" s="27"/>
      <c r="R29" s="27"/>
    </row>
    <row r="30" spans="1:18" x14ac:dyDescent="0.3">
      <c r="A30" s="9" t="s">
        <v>56</v>
      </c>
      <c r="B30" s="10" t="s">
        <v>57</v>
      </c>
      <c r="C30" s="35">
        <v>733.05587130609797</v>
      </c>
      <c r="D30" s="36">
        <v>0</v>
      </c>
      <c r="E30" s="37">
        <v>733.05587130609797</v>
      </c>
      <c r="F30" s="36">
        <v>0</v>
      </c>
      <c r="G30" s="35">
        <v>0</v>
      </c>
      <c r="H30" s="36">
        <v>0</v>
      </c>
      <c r="I30" s="37">
        <v>0</v>
      </c>
      <c r="J30" s="36">
        <v>0</v>
      </c>
      <c r="K30" s="35">
        <v>0</v>
      </c>
      <c r="L30" s="35">
        <v>5527.5918722925853</v>
      </c>
      <c r="M30" s="35">
        <v>0</v>
      </c>
      <c r="N30" s="38">
        <f t="shared" si="1"/>
        <v>6260.6477435986835</v>
      </c>
      <c r="O30" s="33"/>
      <c r="P30" s="33"/>
      <c r="Q30" s="27"/>
      <c r="R30" s="27"/>
    </row>
    <row r="31" spans="1:18" x14ac:dyDescent="0.3">
      <c r="A31" s="9" t="s">
        <v>58</v>
      </c>
      <c r="B31" s="10" t="s">
        <v>59</v>
      </c>
      <c r="C31" s="35">
        <v>7072.8181627594558</v>
      </c>
      <c r="D31" s="36">
        <v>0</v>
      </c>
      <c r="E31" s="37">
        <v>4826.0005002651087</v>
      </c>
      <c r="F31" s="36">
        <v>2246.8176624943471</v>
      </c>
      <c r="G31" s="35">
        <v>0</v>
      </c>
      <c r="H31" s="36">
        <v>0</v>
      </c>
      <c r="I31" s="37">
        <v>0</v>
      </c>
      <c r="J31" s="36">
        <v>0</v>
      </c>
      <c r="K31" s="35">
        <v>0</v>
      </c>
      <c r="L31" s="35">
        <v>4789.8213876882219</v>
      </c>
      <c r="M31" s="35">
        <v>0</v>
      </c>
      <c r="N31" s="38">
        <f t="shared" si="1"/>
        <v>11862.639550447679</v>
      </c>
      <c r="O31" s="33"/>
      <c r="P31" s="33"/>
      <c r="Q31" s="27"/>
      <c r="R31" s="27"/>
    </row>
    <row r="32" spans="1:18" x14ac:dyDescent="0.3">
      <c r="A32" s="9" t="s">
        <v>60</v>
      </c>
      <c r="B32" s="10" t="s">
        <v>61</v>
      </c>
      <c r="C32" s="35">
        <v>47672.032762042698</v>
      </c>
      <c r="D32" s="36">
        <v>0</v>
      </c>
      <c r="E32" s="37">
        <v>47672.032762042698</v>
      </c>
      <c r="F32" s="36">
        <v>0</v>
      </c>
      <c r="G32" s="35">
        <v>0</v>
      </c>
      <c r="H32" s="36">
        <v>0</v>
      </c>
      <c r="I32" s="37">
        <v>0</v>
      </c>
      <c r="J32" s="36">
        <v>0</v>
      </c>
      <c r="K32" s="35">
        <v>0</v>
      </c>
      <c r="L32" s="35">
        <v>46038.974092597797</v>
      </c>
      <c r="M32" s="35">
        <v>0</v>
      </c>
      <c r="N32" s="38">
        <f t="shared" si="1"/>
        <v>93711.006854640495</v>
      </c>
      <c r="O32" s="33"/>
      <c r="P32" s="33"/>
      <c r="Q32" s="27"/>
      <c r="R32" s="27"/>
    </row>
    <row r="33" spans="1:18" x14ac:dyDescent="0.3">
      <c r="A33" s="9" t="s">
        <v>62</v>
      </c>
      <c r="B33" s="10" t="s">
        <v>63</v>
      </c>
      <c r="C33" s="35">
        <v>1948.767686785734</v>
      </c>
      <c r="D33" s="36">
        <v>0</v>
      </c>
      <c r="E33" s="37">
        <v>1948.767686785734</v>
      </c>
      <c r="F33" s="36">
        <v>0</v>
      </c>
      <c r="G33" s="35">
        <v>0</v>
      </c>
      <c r="H33" s="36">
        <v>0</v>
      </c>
      <c r="I33" s="37">
        <v>0</v>
      </c>
      <c r="J33" s="36">
        <v>0</v>
      </c>
      <c r="K33" s="35">
        <v>0</v>
      </c>
      <c r="L33" s="35">
        <v>1022.3096403206551</v>
      </c>
      <c r="M33" s="35">
        <v>0</v>
      </c>
      <c r="N33" s="38">
        <f t="shared" si="1"/>
        <v>2971.077327106389</v>
      </c>
      <c r="O33" s="33"/>
      <c r="P33" s="33"/>
      <c r="Q33" s="27"/>
      <c r="R33" s="27"/>
    </row>
    <row r="34" spans="1:18" x14ac:dyDescent="0.3">
      <c r="A34" s="9" t="s">
        <v>64</v>
      </c>
      <c r="B34" s="10" t="s">
        <v>65</v>
      </c>
      <c r="C34" s="35">
        <v>13251.587525024745</v>
      </c>
      <c r="D34" s="36">
        <v>0</v>
      </c>
      <c r="E34" s="37">
        <v>13251.587525024745</v>
      </c>
      <c r="F34" s="36">
        <v>0</v>
      </c>
      <c r="G34" s="35">
        <v>0</v>
      </c>
      <c r="H34" s="36">
        <v>0</v>
      </c>
      <c r="I34" s="37">
        <v>0</v>
      </c>
      <c r="J34" s="36">
        <v>0</v>
      </c>
      <c r="K34" s="35">
        <v>0</v>
      </c>
      <c r="L34" s="35">
        <v>2285.2688620268918</v>
      </c>
      <c r="M34" s="35">
        <v>0</v>
      </c>
      <c r="N34" s="38">
        <f t="shared" si="1"/>
        <v>15536.856387051637</v>
      </c>
      <c r="O34" s="33"/>
      <c r="P34" s="33"/>
      <c r="Q34" s="27"/>
      <c r="R34" s="27"/>
    </row>
    <row r="35" spans="1:18" x14ac:dyDescent="0.3">
      <c r="A35" s="9" t="s">
        <v>66</v>
      </c>
      <c r="B35" s="10" t="s">
        <v>67</v>
      </c>
      <c r="C35" s="35">
        <v>906.85575690512155</v>
      </c>
      <c r="D35" s="36">
        <v>0</v>
      </c>
      <c r="E35" s="37">
        <v>906.85575690512155</v>
      </c>
      <c r="F35" s="36">
        <v>0</v>
      </c>
      <c r="G35" s="35">
        <v>0</v>
      </c>
      <c r="H35" s="36">
        <v>0</v>
      </c>
      <c r="I35" s="37">
        <v>0</v>
      </c>
      <c r="J35" s="36">
        <v>0</v>
      </c>
      <c r="K35" s="35">
        <v>0</v>
      </c>
      <c r="L35" s="35">
        <v>3823.1086766322023</v>
      </c>
      <c r="M35" s="35">
        <v>0</v>
      </c>
      <c r="N35" s="38">
        <f t="shared" si="1"/>
        <v>4729.9644335373241</v>
      </c>
      <c r="O35" s="33"/>
      <c r="P35" s="33"/>
      <c r="Q35" s="27"/>
      <c r="R35" s="27"/>
    </row>
    <row r="36" spans="1:18" ht="28.8" x14ac:dyDescent="0.3">
      <c r="A36" s="9" t="s">
        <v>68</v>
      </c>
      <c r="B36" s="10" t="s">
        <v>69</v>
      </c>
      <c r="C36" s="35">
        <v>24134.518291137665</v>
      </c>
      <c r="D36" s="36">
        <v>0</v>
      </c>
      <c r="E36" s="37">
        <v>24134.518291137665</v>
      </c>
      <c r="F36" s="36">
        <v>0</v>
      </c>
      <c r="G36" s="35">
        <v>0</v>
      </c>
      <c r="H36" s="36">
        <v>0</v>
      </c>
      <c r="I36" s="37">
        <v>0</v>
      </c>
      <c r="J36" s="36">
        <v>0</v>
      </c>
      <c r="K36" s="35">
        <v>0</v>
      </c>
      <c r="L36" s="35">
        <v>0</v>
      </c>
      <c r="M36" s="35">
        <v>0</v>
      </c>
      <c r="N36" s="38">
        <f t="shared" si="1"/>
        <v>24134.518291137665</v>
      </c>
      <c r="O36" s="33"/>
      <c r="P36" s="33"/>
      <c r="Q36" s="27"/>
      <c r="R36" s="27"/>
    </row>
    <row r="37" spans="1:18" x14ac:dyDescent="0.3">
      <c r="A37" s="9" t="s">
        <v>70</v>
      </c>
      <c r="B37" s="10" t="s">
        <v>71</v>
      </c>
      <c r="C37" s="35">
        <v>2230.3321376569515</v>
      </c>
      <c r="D37" s="36">
        <v>0</v>
      </c>
      <c r="E37" s="37">
        <v>2230.3321376569515</v>
      </c>
      <c r="F37" s="36">
        <v>0</v>
      </c>
      <c r="G37" s="35">
        <v>0</v>
      </c>
      <c r="H37" s="36">
        <v>0</v>
      </c>
      <c r="I37" s="37">
        <v>0</v>
      </c>
      <c r="J37" s="36">
        <v>0</v>
      </c>
      <c r="K37" s="35">
        <v>0</v>
      </c>
      <c r="L37" s="35">
        <v>1999.1357900926823</v>
      </c>
      <c r="M37" s="35">
        <v>0</v>
      </c>
      <c r="N37" s="38">
        <f t="shared" si="1"/>
        <v>4229.4679277496343</v>
      </c>
      <c r="O37" s="33"/>
      <c r="P37" s="33"/>
      <c r="Q37" s="27"/>
      <c r="R37" s="27"/>
    </row>
    <row r="38" spans="1:18" x14ac:dyDescent="0.3">
      <c r="A38" s="9" t="s">
        <v>72</v>
      </c>
      <c r="B38" s="10" t="s">
        <v>73</v>
      </c>
      <c r="C38" s="35">
        <v>314.5358207440446</v>
      </c>
      <c r="D38" s="36">
        <v>0</v>
      </c>
      <c r="E38" s="37">
        <v>314.5358207440446</v>
      </c>
      <c r="F38" s="36">
        <v>0</v>
      </c>
      <c r="G38" s="35">
        <v>0</v>
      </c>
      <c r="H38" s="36">
        <v>0</v>
      </c>
      <c r="I38" s="37">
        <v>0</v>
      </c>
      <c r="J38" s="36">
        <v>0</v>
      </c>
      <c r="K38" s="35">
        <v>0</v>
      </c>
      <c r="L38" s="35">
        <v>0</v>
      </c>
      <c r="M38" s="35">
        <v>0</v>
      </c>
      <c r="N38" s="38">
        <f t="shared" si="1"/>
        <v>314.5358207440446</v>
      </c>
      <c r="O38" s="33"/>
      <c r="P38" s="33"/>
      <c r="Q38" s="27"/>
      <c r="R38" s="27"/>
    </row>
    <row r="39" spans="1:18" x14ac:dyDescent="0.3">
      <c r="A39" s="9" t="s">
        <v>74</v>
      </c>
      <c r="B39" s="10" t="s">
        <v>75</v>
      </c>
      <c r="C39" s="35">
        <v>1465.0267572893647</v>
      </c>
      <c r="D39" s="36">
        <v>0</v>
      </c>
      <c r="E39" s="37">
        <v>1465.0267572893647</v>
      </c>
      <c r="F39" s="36">
        <v>0</v>
      </c>
      <c r="G39" s="35">
        <v>0</v>
      </c>
      <c r="H39" s="36">
        <v>0</v>
      </c>
      <c r="I39" s="37">
        <v>0</v>
      </c>
      <c r="J39" s="36">
        <v>0</v>
      </c>
      <c r="K39" s="35">
        <v>0</v>
      </c>
      <c r="L39" s="35">
        <v>17.256041882577982</v>
      </c>
      <c r="M39" s="35">
        <v>0</v>
      </c>
      <c r="N39" s="38">
        <f t="shared" si="1"/>
        <v>1482.2827991719428</v>
      </c>
      <c r="O39" s="33"/>
      <c r="P39" s="33"/>
      <c r="Q39" s="27"/>
      <c r="R39" s="27"/>
    </row>
    <row r="40" spans="1:18" x14ac:dyDescent="0.3">
      <c r="A40" s="9" t="s">
        <v>76</v>
      </c>
      <c r="B40" s="10" t="s">
        <v>77</v>
      </c>
      <c r="C40" s="35">
        <v>5899.4077447769569</v>
      </c>
      <c r="D40" s="36">
        <v>0</v>
      </c>
      <c r="E40" s="37">
        <v>5899.4077447769569</v>
      </c>
      <c r="F40" s="36">
        <v>0</v>
      </c>
      <c r="G40" s="35">
        <v>0</v>
      </c>
      <c r="H40" s="36">
        <v>0</v>
      </c>
      <c r="I40" s="37">
        <v>0</v>
      </c>
      <c r="J40" s="36">
        <v>0</v>
      </c>
      <c r="K40" s="35">
        <v>0</v>
      </c>
      <c r="L40" s="35">
        <v>7567.6904234295525</v>
      </c>
      <c r="M40" s="35">
        <v>0</v>
      </c>
      <c r="N40" s="38">
        <f t="shared" si="1"/>
        <v>13467.09816820651</v>
      </c>
      <c r="O40" s="33"/>
      <c r="P40" s="33"/>
      <c r="Q40" s="27"/>
      <c r="R40" s="27"/>
    </row>
    <row r="41" spans="1:18" x14ac:dyDescent="0.3">
      <c r="A41" s="9" t="s">
        <v>78</v>
      </c>
      <c r="B41" s="10" t="s">
        <v>79</v>
      </c>
      <c r="C41" s="35">
        <v>57.396961763477996</v>
      </c>
      <c r="D41" s="36">
        <v>0</v>
      </c>
      <c r="E41" s="37">
        <v>57.396961763477996</v>
      </c>
      <c r="F41" s="36">
        <v>0</v>
      </c>
      <c r="G41" s="35">
        <v>0</v>
      </c>
      <c r="H41" s="36">
        <v>0</v>
      </c>
      <c r="I41" s="37">
        <v>0</v>
      </c>
      <c r="J41" s="36">
        <v>0</v>
      </c>
      <c r="K41" s="35">
        <v>0</v>
      </c>
      <c r="L41" s="35">
        <v>25.108186214212616</v>
      </c>
      <c r="M41" s="35">
        <v>0</v>
      </c>
      <c r="N41" s="38">
        <f t="shared" si="1"/>
        <v>82.505147977690612</v>
      </c>
      <c r="O41" s="33"/>
      <c r="P41" s="33"/>
      <c r="Q41" s="27"/>
      <c r="R41" s="27"/>
    </row>
    <row r="42" spans="1:18" x14ac:dyDescent="0.3">
      <c r="A42" s="9" t="s">
        <v>80</v>
      </c>
      <c r="B42" s="10" t="s">
        <v>81</v>
      </c>
      <c r="C42" s="35">
        <v>456.02018972438896</v>
      </c>
      <c r="D42" s="36">
        <v>0</v>
      </c>
      <c r="E42" s="37">
        <v>249.75054157438899</v>
      </c>
      <c r="F42" s="36">
        <v>206.26964815000002</v>
      </c>
      <c r="G42" s="35">
        <v>0</v>
      </c>
      <c r="H42" s="36">
        <v>0</v>
      </c>
      <c r="I42" s="37">
        <v>0</v>
      </c>
      <c r="J42" s="36">
        <v>0</v>
      </c>
      <c r="K42" s="35">
        <v>0</v>
      </c>
      <c r="L42" s="35">
        <v>0</v>
      </c>
      <c r="M42" s="35">
        <v>0</v>
      </c>
      <c r="N42" s="38">
        <f t="shared" si="1"/>
        <v>456.02018972438896</v>
      </c>
      <c r="O42" s="33"/>
      <c r="P42" s="33"/>
      <c r="Q42" s="27"/>
      <c r="R42" s="27"/>
    </row>
    <row r="43" spans="1:18" ht="43.2" x14ac:dyDescent="0.3">
      <c r="A43" s="9" t="s">
        <v>347</v>
      </c>
      <c r="B43" s="104" t="s">
        <v>348</v>
      </c>
      <c r="C43" s="35">
        <v>95862.151137436609</v>
      </c>
      <c r="D43" s="36">
        <v>0</v>
      </c>
      <c r="E43" s="37">
        <v>40480.969791640266</v>
      </c>
      <c r="F43" s="36">
        <v>55381.181345796336</v>
      </c>
      <c r="G43" s="35">
        <v>0</v>
      </c>
      <c r="H43" s="36">
        <v>0</v>
      </c>
      <c r="I43" s="37">
        <v>0</v>
      </c>
      <c r="J43" s="36">
        <v>0</v>
      </c>
      <c r="K43" s="35">
        <v>0</v>
      </c>
      <c r="L43" s="35">
        <v>4988.0670368869778</v>
      </c>
      <c r="M43" s="35">
        <v>0</v>
      </c>
      <c r="N43" s="38">
        <f t="shared" si="0"/>
        <v>100850.21817432359</v>
      </c>
      <c r="O43" s="33"/>
      <c r="P43" s="33"/>
      <c r="Q43" s="27"/>
      <c r="R43" s="27"/>
    </row>
    <row r="44" spans="1:18" ht="28.8" x14ac:dyDescent="0.3">
      <c r="A44" s="9" t="s">
        <v>82</v>
      </c>
      <c r="B44" s="10" t="s">
        <v>83</v>
      </c>
      <c r="C44" s="35">
        <v>19281.71958426827</v>
      </c>
      <c r="D44" s="36">
        <v>0</v>
      </c>
      <c r="E44" s="37">
        <v>16720.976973438268</v>
      </c>
      <c r="F44" s="36">
        <v>2560.7426108300001</v>
      </c>
      <c r="G44" s="35">
        <v>0</v>
      </c>
      <c r="H44" s="36">
        <v>0</v>
      </c>
      <c r="I44" s="37">
        <v>0</v>
      </c>
      <c r="J44" s="36">
        <v>0</v>
      </c>
      <c r="K44" s="35">
        <v>0</v>
      </c>
      <c r="L44" s="35">
        <v>0</v>
      </c>
      <c r="M44" s="35">
        <v>0</v>
      </c>
      <c r="N44" s="38">
        <f t="shared" si="0"/>
        <v>19281.71958426827</v>
      </c>
      <c r="O44" s="33"/>
      <c r="P44" s="33"/>
      <c r="Q44" s="27"/>
      <c r="R44" s="27"/>
    </row>
    <row r="45" spans="1:18" x14ac:dyDescent="0.3">
      <c r="A45" s="9" t="s">
        <v>84</v>
      </c>
      <c r="B45" s="10" t="s">
        <v>85</v>
      </c>
      <c r="C45" s="35">
        <v>60036.981876660095</v>
      </c>
      <c r="D45" s="36">
        <v>0</v>
      </c>
      <c r="E45" s="37">
        <v>31843.687700688613</v>
      </c>
      <c r="F45" s="36">
        <v>28193.294175971485</v>
      </c>
      <c r="G45" s="35">
        <v>0</v>
      </c>
      <c r="H45" s="36">
        <v>0</v>
      </c>
      <c r="I45" s="37">
        <v>0</v>
      </c>
      <c r="J45" s="36">
        <v>0</v>
      </c>
      <c r="K45" s="35">
        <v>0</v>
      </c>
      <c r="L45" s="35">
        <v>9217.9554871766159</v>
      </c>
      <c r="M45" s="35">
        <v>0</v>
      </c>
      <c r="N45" s="38">
        <f t="shared" ref="N45:N48" si="2">+C45+G45+K45+L45+M45</f>
        <v>69254.937363836711</v>
      </c>
      <c r="O45" s="33"/>
      <c r="P45" s="33"/>
      <c r="Q45" s="27"/>
      <c r="R45" s="27"/>
    </row>
    <row r="46" spans="1:18" x14ac:dyDescent="0.3">
      <c r="A46" s="9" t="s">
        <v>86</v>
      </c>
      <c r="B46" s="10" t="s">
        <v>87</v>
      </c>
      <c r="C46" s="35">
        <v>18606.144203764939</v>
      </c>
      <c r="D46" s="36">
        <v>0</v>
      </c>
      <c r="E46" s="37">
        <v>6982.306625074445</v>
      </c>
      <c r="F46" s="36">
        <v>11623.837578690496</v>
      </c>
      <c r="G46" s="35">
        <v>0</v>
      </c>
      <c r="H46" s="36">
        <v>0</v>
      </c>
      <c r="I46" s="37">
        <v>0</v>
      </c>
      <c r="J46" s="36">
        <v>0</v>
      </c>
      <c r="K46" s="35">
        <v>0</v>
      </c>
      <c r="L46" s="35">
        <v>239.29246054026032</v>
      </c>
      <c r="M46" s="35">
        <v>0</v>
      </c>
      <c r="N46" s="38">
        <f t="shared" si="2"/>
        <v>18845.436664305198</v>
      </c>
      <c r="O46" s="33"/>
      <c r="P46" s="33"/>
      <c r="Q46" s="27"/>
      <c r="R46" s="27"/>
    </row>
    <row r="47" spans="1:18" x14ac:dyDescent="0.3">
      <c r="A47" s="9" t="s">
        <v>88</v>
      </c>
      <c r="B47" s="10" t="s">
        <v>89</v>
      </c>
      <c r="C47" s="35">
        <v>76219.892230479178</v>
      </c>
      <c r="D47" s="36">
        <v>0</v>
      </c>
      <c r="E47" s="37">
        <v>65299.455092148812</v>
      </c>
      <c r="F47" s="36">
        <v>10920.437138330373</v>
      </c>
      <c r="G47" s="35">
        <v>0</v>
      </c>
      <c r="H47" s="36">
        <v>0</v>
      </c>
      <c r="I47" s="37">
        <v>0</v>
      </c>
      <c r="J47" s="36">
        <v>0</v>
      </c>
      <c r="K47" s="35">
        <v>0</v>
      </c>
      <c r="L47" s="35">
        <v>1085.1085861330316</v>
      </c>
      <c r="M47" s="35">
        <v>0</v>
      </c>
      <c r="N47" s="38">
        <f t="shared" si="2"/>
        <v>77305.000816612213</v>
      </c>
      <c r="O47" s="33"/>
      <c r="P47" s="33"/>
      <c r="Q47" s="27"/>
      <c r="R47" s="27"/>
    </row>
    <row r="48" spans="1:18" x14ac:dyDescent="0.3">
      <c r="A48" s="9" t="s">
        <v>90</v>
      </c>
      <c r="B48" s="34" t="s">
        <v>91</v>
      </c>
      <c r="C48" s="35">
        <v>7609.7773449660172</v>
      </c>
      <c r="D48" s="36">
        <v>0</v>
      </c>
      <c r="E48" s="37">
        <v>6728.9555480839472</v>
      </c>
      <c r="F48" s="36">
        <v>880.82179688207009</v>
      </c>
      <c r="G48" s="35">
        <v>0</v>
      </c>
      <c r="H48" s="36">
        <v>0</v>
      </c>
      <c r="I48" s="37">
        <v>0</v>
      </c>
      <c r="J48" s="36">
        <v>0</v>
      </c>
      <c r="K48" s="35">
        <v>0</v>
      </c>
      <c r="L48" s="35">
        <v>0</v>
      </c>
      <c r="M48" s="35">
        <v>0</v>
      </c>
      <c r="N48" s="38">
        <f t="shared" si="2"/>
        <v>7609.7773449660172</v>
      </c>
      <c r="O48" s="33"/>
      <c r="P48" s="33"/>
      <c r="Q48" s="27"/>
      <c r="R48" s="27"/>
    </row>
    <row r="49" spans="1:18" ht="28.8" x14ac:dyDescent="0.3">
      <c r="A49" s="9" t="s">
        <v>357</v>
      </c>
      <c r="B49" s="10" t="s">
        <v>279</v>
      </c>
      <c r="C49" s="35">
        <v>28116.081235954156</v>
      </c>
      <c r="D49" s="36">
        <v>0</v>
      </c>
      <c r="E49" s="37">
        <v>23117.075582567591</v>
      </c>
      <c r="F49" s="36">
        <v>4999.00565338656</v>
      </c>
      <c r="G49" s="35">
        <v>0</v>
      </c>
      <c r="H49" s="36">
        <v>0</v>
      </c>
      <c r="I49" s="37">
        <v>0</v>
      </c>
      <c r="J49" s="36">
        <v>0</v>
      </c>
      <c r="K49" s="35">
        <v>0</v>
      </c>
      <c r="L49" s="35">
        <v>0</v>
      </c>
      <c r="M49" s="35">
        <v>0</v>
      </c>
      <c r="N49" s="38">
        <f>+C49+G49+K49+L49+M49</f>
        <v>28116.081235954156</v>
      </c>
      <c r="O49" s="33"/>
      <c r="P49" s="33"/>
      <c r="Q49" s="27"/>
      <c r="R49" s="27"/>
    </row>
    <row r="50" spans="1:18" x14ac:dyDescent="0.3">
      <c r="A50" s="9" t="s">
        <v>92</v>
      </c>
      <c r="B50" s="10" t="s">
        <v>93</v>
      </c>
      <c r="C50" s="35">
        <v>69321.660268191248</v>
      </c>
      <c r="D50" s="36">
        <v>0</v>
      </c>
      <c r="E50" s="37">
        <v>41736.834288174323</v>
      </c>
      <c r="F50" s="36">
        <v>27584.825980016918</v>
      </c>
      <c r="G50" s="35">
        <v>0</v>
      </c>
      <c r="H50" s="36">
        <v>0</v>
      </c>
      <c r="I50" s="37">
        <v>0</v>
      </c>
      <c r="J50" s="36">
        <v>0</v>
      </c>
      <c r="K50" s="35">
        <v>0</v>
      </c>
      <c r="L50" s="35">
        <v>4641.5162343768907</v>
      </c>
      <c r="M50" s="35">
        <v>0</v>
      </c>
      <c r="N50" s="38">
        <f t="shared" ref="N50:N67" si="3">+C50+G50+K50+L50+M50</f>
        <v>73963.176502568138</v>
      </c>
      <c r="O50" s="33"/>
      <c r="P50" s="33"/>
      <c r="Q50" s="27"/>
      <c r="R50" s="27"/>
    </row>
    <row r="51" spans="1:18" x14ac:dyDescent="0.3">
      <c r="A51" s="9" t="s">
        <v>94</v>
      </c>
      <c r="B51" s="10" t="s">
        <v>95</v>
      </c>
      <c r="C51" s="35">
        <v>32254.823677673619</v>
      </c>
      <c r="D51" s="36">
        <v>0</v>
      </c>
      <c r="E51" s="37">
        <v>17694.551885696292</v>
      </c>
      <c r="F51" s="36">
        <v>14560.271791977326</v>
      </c>
      <c r="G51" s="35">
        <v>0</v>
      </c>
      <c r="H51" s="36">
        <v>0</v>
      </c>
      <c r="I51" s="37">
        <v>0</v>
      </c>
      <c r="J51" s="36">
        <v>0</v>
      </c>
      <c r="K51" s="35">
        <v>0</v>
      </c>
      <c r="L51" s="35">
        <v>0</v>
      </c>
      <c r="M51" s="35">
        <v>0</v>
      </c>
      <c r="N51" s="38">
        <f t="shared" si="3"/>
        <v>32254.823677673619</v>
      </c>
      <c r="O51" s="33"/>
      <c r="P51" s="33"/>
      <c r="Q51" s="27"/>
      <c r="R51" s="27"/>
    </row>
    <row r="52" spans="1:18" x14ac:dyDescent="0.3">
      <c r="A52" s="9" t="s">
        <v>96</v>
      </c>
      <c r="B52" s="10" t="s">
        <v>97</v>
      </c>
      <c r="C52" s="35">
        <v>4629.8475229932656</v>
      </c>
      <c r="D52" s="36">
        <v>0</v>
      </c>
      <c r="E52" s="37">
        <v>2697.5265721281557</v>
      </c>
      <c r="F52" s="36">
        <v>1932.3209508651098</v>
      </c>
      <c r="G52" s="35">
        <v>0</v>
      </c>
      <c r="H52" s="36">
        <v>0</v>
      </c>
      <c r="I52" s="37">
        <v>0</v>
      </c>
      <c r="J52" s="36">
        <v>0</v>
      </c>
      <c r="K52" s="35">
        <v>0</v>
      </c>
      <c r="L52" s="35">
        <v>282.73387716896633</v>
      </c>
      <c r="M52" s="35">
        <v>0</v>
      </c>
      <c r="N52" s="38">
        <f t="shared" ref="N52:N66" si="4">+C52+G52+K52+L52+M52</f>
        <v>4912.5814001622321</v>
      </c>
      <c r="O52" s="33"/>
      <c r="P52" s="33"/>
      <c r="Q52" s="27"/>
      <c r="R52" s="27"/>
    </row>
    <row r="53" spans="1:18" x14ac:dyDescent="0.3">
      <c r="A53" s="9" t="s">
        <v>98</v>
      </c>
      <c r="B53" s="10" t="s">
        <v>99</v>
      </c>
      <c r="C53" s="35">
        <v>9291.0543028944394</v>
      </c>
      <c r="D53" s="36">
        <v>0</v>
      </c>
      <c r="E53" s="37">
        <v>7358.3700776710557</v>
      </c>
      <c r="F53" s="36">
        <v>1932.6842252233835</v>
      </c>
      <c r="G53" s="35">
        <v>0</v>
      </c>
      <c r="H53" s="36">
        <v>0</v>
      </c>
      <c r="I53" s="37">
        <v>0</v>
      </c>
      <c r="J53" s="36">
        <v>0</v>
      </c>
      <c r="K53" s="35">
        <v>0</v>
      </c>
      <c r="L53" s="35">
        <v>0</v>
      </c>
      <c r="M53" s="35">
        <v>0</v>
      </c>
      <c r="N53" s="38">
        <f t="shared" si="4"/>
        <v>9291.0543028944394</v>
      </c>
      <c r="O53" s="33"/>
      <c r="P53" s="33"/>
      <c r="Q53" s="27"/>
      <c r="R53" s="27"/>
    </row>
    <row r="54" spans="1:18" x14ac:dyDescent="0.3">
      <c r="A54" s="9" t="s">
        <v>100</v>
      </c>
      <c r="B54" s="10" t="s">
        <v>101</v>
      </c>
      <c r="C54" s="35">
        <v>4415.5844008394533</v>
      </c>
      <c r="D54" s="36">
        <v>0</v>
      </c>
      <c r="E54" s="37">
        <v>1310.7432512051657</v>
      </c>
      <c r="F54" s="36">
        <v>3104.8411496342874</v>
      </c>
      <c r="G54" s="35">
        <v>0</v>
      </c>
      <c r="H54" s="36">
        <v>0</v>
      </c>
      <c r="I54" s="37">
        <v>0</v>
      </c>
      <c r="J54" s="36">
        <v>0</v>
      </c>
      <c r="K54" s="35">
        <v>0</v>
      </c>
      <c r="L54" s="35">
        <v>0</v>
      </c>
      <c r="M54" s="35">
        <v>0</v>
      </c>
      <c r="N54" s="38">
        <f t="shared" si="4"/>
        <v>4415.5844008394533</v>
      </c>
      <c r="O54" s="33"/>
      <c r="P54" s="33"/>
      <c r="Q54" s="27"/>
      <c r="R54" s="27"/>
    </row>
    <row r="55" spans="1:18" ht="28.8" x14ac:dyDescent="0.3">
      <c r="A55" s="9" t="s">
        <v>102</v>
      </c>
      <c r="B55" s="34" t="s">
        <v>103</v>
      </c>
      <c r="C55" s="35">
        <v>45226.47161585687</v>
      </c>
      <c r="D55" s="36">
        <v>0</v>
      </c>
      <c r="E55" s="37">
        <v>17886.330021064659</v>
      </c>
      <c r="F55" s="36">
        <v>27340.141594792211</v>
      </c>
      <c r="G55" s="35">
        <v>0</v>
      </c>
      <c r="H55" s="36">
        <v>0</v>
      </c>
      <c r="I55" s="37">
        <v>0</v>
      </c>
      <c r="J55" s="36">
        <v>0</v>
      </c>
      <c r="K55" s="35">
        <v>0</v>
      </c>
      <c r="L55" s="35">
        <v>2818.0297966651051</v>
      </c>
      <c r="M55" s="35">
        <v>0</v>
      </c>
      <c r="N55" s="38">
        <f t="shared" si="4"/>
        <v>48044.501412521975</v>
      </c>
      <c r="O55" s="33"/>
      <c r="P55" s="33"/>
      <c r="Q55" s="27"/>
      <c r="R55" s="27"/>
    </row>
    <row r="56" spans="1:18" x14ac:dyDescent="0.3">
      <c r="A56" s="9" t="s">
        <v>104</v>
      </c>
      <c r="B56" s="10" t="s">
        <v>105</v>
      </c>
      <c r="C56" s="35">
        <v>17915.386726303441</v>
      </c>
      <c r="D56" s="36">
        <v>0</v>
      </c>
      <c r="E56" s="37">
        <v>17915.386726303441</v>
      </c>
      <c r="F56" s="36">
        <v>0</v>
      </c>
      <c r="G56" s="35">
        <v>0</v>
      </c>
      <c r="H56" s="36">
        <v>0</v>
      </c>
      <c r="I56" s="37">
        <v>0</v>
      </c>
      <c r="J56" s="36">
        <v>0</v>
      </c>
      <c r="K56" s="35">
        <v>0</v>
      </c>
      <c r="L56" s="35">
        <v>0</v>
      </c>
      <c r="M56" s="35">
        <v>0</v>
      </c>
      <c r="N56" s="38">
        <f t="shared" si="4"/>
        <v>17915.386726303441</v>
      </c>
      <c r="O56" s="33"/>
      <c r="P56" s="33"/>
      <c r="Q56" s="27"/>
      <c r="R56" s="27"/>
    </row>
    <row r="57" spans="1:18" ht="57.6" x14ac:dyDescent="0.3">
      <c r="A57" s="9" t="s">
        <v>351</v>
      </c>
      <c r="B57" s="10" t="s">
        <v>352</v>
      </c>
      <c r="C57" s="35">
        <v>35784.847380471401</v>
      </c>
      <c r="D57" s="36">
        <v>964.56062091714989</v>
      </c>
      <c r="E57" s="37">
        <v>11548.723611812062</v>
      </c>
      <c r="F57" s="36">
        <v>23271.563147742188</v>
      </c>
      <c r="G57" s="35">
        <v>0</v>
      </c>
      <c r="H57" s="36">
        <v>0</v>
      </c>
      <c r="I57" s="37">
        <v>0</v>
      </c>
      <c r="J57" s="36">
        <v>0</v>
      </c>
      <c r="K57" s="35">
        <v>0</v>
      </c>
      <c r="L57" s="35">
        <v>0</v>
      </c>
      <c r="M57" s="35">
        <v>0</v>
      </c>
      <c r="N57" s="38">
        <f t="shared" si="4"/>
        <v>35784.847380471401</v>
      </c>
      <c r="O57" s="33"/>
      <c r="P57" s="33"/>
      <c r="Q57" s="27"/>
      <c r="R57" s="27"/>
    </row>
    <row r="58" spans="1:18" x14ac:dyDescent="0.3">
      <c r="A58" s="9" t="s">
        <v>106</v>
      </c>
      <c r="B58" s="10" t="s">
        <v>107</v>
      </c>
      <c r="C58" s="35">
        <v>8417.0158724655448</v>
      </c>
      <c r="D58" s="36">
        <v>0</v>
      </c>
      <c r="E58" s="37">
        <v>4800.2935953555452</v>
      </c>
      <c r="F58" s="36">
        <v>3616.7222771100001</v>
      </c>
      <c r="G58" s="35">
        <v>0</v>
      </c>
      <c r="H58" s="36">
        <v>0</v>
      </c>
      <c r="I58" s="37">
        <v>0</v>
      </c>
      <c r="J58" s="36">
        <v>0</v>
      </c>
      <c r="K58" s="35">
        <v>0</v>
      </c>
      <c r="L58" s="35">
        <v>3444.0639570927492</v>
      </c>
      <c r="M58" s="35">
        <v>0</v>
      </c>
      <c r="N58" s="38">
        <f t="shared" si="4"/>
        <v>11861.079829558294</v>
      </c>
      <c r="O58" s="33"/>
      <c r="P58" s="33"/>
      <c r="Q58" s="27"/>
      <c r="R58" s="27"/>
    </row>
    <row r="59" spans="1:18" x14ac:dyDescent="0.3">
      <c r="A59" s="9" t="s">
        <v>108</v>
      </c>
      <c r="B59" s="10" t="s">
        <v>109</v>
      </c>
      <c r="C59" s="35">
        <v>10413.870208446573</v>
      </c>
      <c r="D59" s="36">
        <v>0</v>
      </c>
      <c r="E59" s="37">
        <v>10243.005805336574</v>
      </c>
      <c r="F59" s="36">
        <v>170.86440310999998</v>
      </c>
      <c r="G59" s="35">
        <v>0</v>
      </c>
      <c r="H59" s="36">
        <v>0</v>
      </c>
      <c r="I59" s="37">
        <v>0</v>
      </c>
      <c r="J59" s="36">
        <v>0</v>
      </c>
      <c r="K59" s="35">
        <v>0</v>
      </c>
      <c r="L59" s="35">
        <v>1961.3170309517061</v>
      </c>
      <c r="M59" s="35">
        <v>0</v>
      </c>
      <c r="N59" s="38">
        <f t="shared" si="4"/>
        <v>12375.187239398279</v>
      </c>
      <c r="O59" s="33"/>
      <c r="P59" s="33"/>
      <c r="Q59" s="27"/>
      <c r="R59" s="27"/>
    </row>
    <row r="60" spans="1:18" x14ac:dyDescent="0.3">
      <c r="A60" s="9" t="s">
        <v>110</v>
      </c>
      <c r="B60" s="10" t="s">
        <v>111</v>
      </c>
      <c r="C60" s="35">
        <v>1219.8537815254774</v>
      </c>
      <c r="D60" s="36">
        <v>0</v>
      </c>
      <c r="E60" s="37">
        <v>361.60730578909767</v>
      </c>
      <c r="F60" s="36">
        <v>858.24647573637969</v>
      </c>
      <c r="G60" s="35">
        <v>0</v>
      </c>
      <c r="H60" s="36">
        <v>0</v>
      </c>
      <c r="I60" s="37">
        <v>0</v>
      </c>
      <c r="J60" s="36">
        <v>0</v>
      </c>
      <c r="K60" s="35">
        <v>0</v>
      </c>
      <c r="L60" s="35">
        <v>320.27903159522822</v>
      </c>
      <c r="M60" s="35">
        <v>0</v>
      </c>
      <c r="N60" s="38">
        <f t="shared" si="4"/>
        <v>1540.1328131207056</v>
      </c>
      <c r="O60" s="33"/>
      <c r="P60" s="33"/>
      <c r="Q60" s="27"/>
      <c r="R60" s="27"/>
    </row>
    <row r="61" spans="1:18" x14ac:dyDescent="0.3">
      <c r="A61" s="9" t="s">
        <v>112</v>
      </c>
      <c r="B61" s="34" t="s">
        <v>113</v>
      </c>
      <c r="C61" s="35">
        <v>399.57607174699172</v>
      </c>
      <c r="D61" s="36">
        <v>0</v>
      </c>
      <c r="E61" s="37">
        <v>399.57607174699172</v>
      </c>
      <c r="F61" s="36">
        <v>0</v>
      </c>
      <c r="G61" s="35">
        <v>0</v>
      </c>
      <c r="H61" s="36">
        <v>0</v>
      </c>
      <c r="I61" s="37">
        <v>0</v>
      </c>
      <c r="J61" s="36">
        <v>0</v>
      </c>
      <c r="K61" s="35">
        <v>0</v>
      </c>
      <c r="L61" s="35">
        <v>471.84877016902357</v>
      </c>
      <c r="M61" s="35">
        <v>0</v>
      </c>
      <c r="N61" s="38">
        <f t="shared" si="4"/>
        <v>871.42484191601534</v>
      </c>
      <c r="O61" s="33"/>
      <c r="P61" s="33"/>
      <c r="Q61" s="27"/>
      <c r="R61" s="27"/>
    </row>
    <row r="62" spans="1:18" ht="43.2" x14ac:dyDescent="0.3">
      <c r="A62" s="9" t="s">
        <v>114</v>
      </c>
      <c r="B62" s="34" t="s">
        <v>115</v>
      </c>
      <c r="C62" s="35">
        <v>19219.480293034507</v>
      </c>
      <c r="D62" s="36">
        <v>0</v>
      </c>
      <c r="E62" s="37">
        <v>17694.498993771813</v>
      </c>
      <c r="F62" s="36">
        <v>1524.9812992626964</v>
      </c>
      <c r="G62" s="35">
        <v>0</v>
      </c>
      <c r="H62" s="36">
        <v>0</v>
      </c>
      <c r="I62" s="37">
        <v>0</v>
      </c>
      <c r="J62" s="36">
        <v>0</v>
      </c>
      <c r="K62" s="35">
        <v>0</v>
      </c>
      <c r="L62" s="35">
        <v>830.6874379106597</v>
      </c>
      <c r="M62" s="35">
        <v>0</v>
      </c>
      <c r="N62" s="38">
        <f t="shared" si="4"/>
        <v>20050.167730945166</v>
      </c>
      <c r="O62" s="33"/>
      <c r="P62" s="33"/>
      <c r="Q62" s="27"/>
      <c r="R62" s="27"/>
    </row>
    <row r="63" spans="1:18" x14ac:dyDescent="0.3">
      <c r="A63" s="9" t="s">
        <v>116</v>
      </c>
      <c r="B63" s="10" t="s">
        <v>117</v>
      </c>
      <c r="C63" s="35">
        <v>36148.605583039607</v>
      </c>
      <c r="D63" s="36">
        <v>0</v>
      </c>
      <c r="E63" s="37">
        <v>19369.244349736891</v>
      </c>
      <c r="F63" s="36">
        <v>16779.361233302709</v>
      </c>
      <c r="G63" s="35">
        <v>0</v>
      </c>
      <c r="H63" s="36">
        <v>0</v>
      </c>
      <c r="I63" s="37">
        <v>0</v>
      </c>
      <c r="J63" s="36">
        <v>0</v>
      </c>
      <c r="K63" s="35">
        <v>0</v>
      </c>
      <c r="L63" s="35">
        <v>0</v>
      </c>
      <c r="M63" s="35">
        <v>0</v>
      </c>
      <c r="N63" s="38">
        <f t="shared" si="4"/>
        <v>36148.605583039607</v>
      </c>
      <c r="O63" s="33"/>
      <c r="P63" s="33"/>
      <c r="Q63" s="27"/>
      <c r="R63" s="27"/>
    </row>
    <row r="64" spans="1:18" ht="28.8" x14ac:dyDescent="0.3">
      <c r="A64" s="9" t="s">
        <v>118</v>
      </c>
      <c r="B64" s="10" t="s">
        <v>119</v>
      </c>
      <c r="C64" s="35">
        <v>21603.093446511506</v>
      </c>
      <c r="D64" s="36">
        <v>0</v>
      </c>
      <c r="E64" s="37">
        <v>19113.92091027127</v>
      </c>
      <c r="F64" s="36">
        <v>2489.1725362402326</v>
      </c>
      <c r="G64" s="35">
        <v>0</v>
      </c>
      <c r="H64" s="36">
        <v>0</v>
      </c>
      <c r="I64" s="37">
        <v>0</v>
      </c>
      <c r="J64" s="36">
        <v>0</v>
      </c>
      <c r="K64" s="35">
        <v>0</v>
      </c>
      <c r="L64" s="35">
        <v>10601.368201012401</v>
      </c>
      <c r="M64" s="35">
        <v>0</v>
      </c>
      <c r="N64" s="38">
        <f t="shared" si="4"/>
        <v>32204.461647523909</v>
      </c>
      <c r="O64" s="33"/>
      <c r="P64" s="33"/>
      <c r="Q64" s="27"/>
      <c r="R64" s="27"/>
    </row>
    <row r="65" spans="1:18" ht="28.8" x14ac:dyDescent="0.3">
      <c r="A65" s="9" t="s">
        <v>303</v>
      </c>
      <c r="B65" s="10" t="s">
        <v>280</v>
      </c>
      <c r="C65" s="35">
        <v>0</v>
      </c>
      <c r="D65" s="36">
        <v>0</v>
      </c>
      <c r="E65" s="37">
        <v>0</v>
      </c>
      <c r="F65" s="36">
        <v>0</v>
      </c>
      <c r="G65" s="35">
        <v>0</v>
      </c>
      <c r="H65" s="36">
        <v>0</v>
      </c>
      <c r="I65" s="37">
        <v>0</v>
      </c>
      <c r="J65" s="36">
        <v>0</v>
      </c>
      <c r="K65" s="35">
        <v>0</v>
      </c>
      <c r="L65" s="35">
        <v>0</v>
      </c>
      <c r="M65" s="35">
        <v>0</v>
      </c>
      <c r="N65" s="38">
        <f t="shared" si="4"/>
        <v>0</v>
      </c>
      <c r="O65" s="33"/>
      <c r="P65" s="33"/>
      <c r="Q65" s="27"/>
      <c r="R65" s="27"/>
    </row>
    <row r="66" spans="1:18" ht="43.2" x14ac:dyDescent="0.3">
      <c r="A66" s="9" t="s">
        <v>304</v>
      </c>
      <c r="B66" s="10" t="s">
        <v>281</v>
      </c>
      <c r="C66" s="35">
        <v>31998.662563004149</v>
      </c>
      <c r="D66" s="36">
        <v>0</v>
      </c>
      <c r="E66" s="37">
        <v>19209.796503571244</v>
      </c>
      <c r="F66" s="36">
        <v>12788.866059432905</v>
      </c>
      <c r="G66" s="35">
        <v>0</v>
      </c>
      <c r="H66" s="36">
        <v>0</v>
      </c>
      <c r="I66" s="37">
        <v>0</v>
      </c>
      <c r="J66" s="36">
        <v>0</v>
      </c>
      <c r="K66" s="35">
        <v>0</v>
      </c>
      <c r="L66" s="35">
        <v>0</v>
      </c>
      <c r="M66" s="35">
        <v>0</v>
      </c>
      <c r="N66" s="38">
        <f t="shared" si="4"/>
        <v>31998.662563004149</v>
      </c>
      <c r="O66" s="33"/>
      <c r="P66" s="33"/>
      <c r="Q66" s="27"/>
      <c r="R66" s="27"/>
    </row>
    <row r="67" spans="1:18" ht="28.8" x14ac:dyDescent="0.3">
      <c r="A67" s="9" t="s">
        <v>353</v>
      </c>
      <c r="B67" s="10" t="s">
        <v>354</v>
      </c>
      <c r="C67" s="35">
        <v>60639.001191240757</v>
      </c>
      <c r="D67" s="36">
        <v>0</v>
      </c>
      <c r="E67" s="37">
        <v>31211.947841938905</v>
      </c>
      <c r="F67" s="36">
        <v>29427.053349301852</v>
      </c>
      <c r="G67" s="35">
        <v>0</v>
      </c>
      <c r="H67" s="36">
        <v>0</v>
      </c>
      <c r="I67" s="37">
        <v>0</v>
      </c>
      <c r="J67" s="36">
        <v>0</v>
      </c>
      <c r="K67" s="35">
        <v>0</v>
      </c>
      <c r="L67" s="35">
        <v>0</v>
      </c>
      <c r="M67" s="35">
        <v>0</v>
      </c>
      <c r="N67" s="38">
        <f t="shared" si="3"/>
        <v>60639.001191240757</v>
      </c>
      <c r="O67" s="33"/>
      <c r="P67" s="33"/>
      <c r="Q67" s="27"/>
      <c r="R67" s="27"/>
    </row>
    <row r="68" spans="1:18" ht="28.8" x14ac:dyDescent="0.3">
      <c r="A68" s="9" t="s">
        <v>120</v>
      </c>
      <c r="B68" s="10" t="s">
        <v>122</v>
      </c>
      <c r="C68" s="35">
        <v>22154.931476022837</v>
      </c>
      <c r="D68" s="36">
        <v>0</v>
      </c>
      <c r="E68" s="37">
        <v>5454.1184102069965</v>
      </c>
      <c r="F68" s="36">
        <v>16700.813065815837</v>
      </c>
      <c r="G68" s="35">
        <v>0</v>
      </c>
      <c r="H68" s="36">
        <v>0</v>
      </c>
      <c r="I68" s="37">
        <v>0</v>
      </c>
      <c r="J68" s="36">
        <v>0</v>
      </c>
      <c r="K68" s="35">
        <v>0</v>
      </c>
      <c r="L68" s="35">
        <v>0</v>
      </c>
      <c r="M68" s="35">
        <v>0</v>
      </c>
      <c r="N68" s="38">
        <f t="shared" ref="N68:N80" si="5">+C68+G68+K68+L68+M68</f>
        <v>22154.931476022837</v>
      </c>
      <c r="O68" s="33"/>
      <c r="P68" s="33"/>
      <c r="Q68" s="27"/>
      <c r="R68" s="27"/>
    </row>
    <row r="69" spans="1:18" ht="28.8" x14ac:dyDescent="0.3">
      <c r="A69" s="9" t="s">
        <v>121</v>
      </c>
      <c r="B69" s="10" t="s">
        <v>124</v>
      </c>
      <c r="C69" s="35">
        <v>23971.567313672913</v>
      </c>
      <c r="D69" s="36">
        <v>0</v>
      </c>
      <c r="E69" s="37">
        <v>19954.787915146677</v>
      </c>
      <c r="F69" s="36">
        <v>4016.7793985262342</v>
      </c>
      <c r="G69" s="35">
        <v>0</v>
      </c>
      <c r="H69" s="36">
        <v>0</v>
      </c>
      <c r="I69" s="37">
        <v>0</v>
      </c>
      <c r="J69" s="36">
        <v>0</v>
      </c>
      <c r="K69" s="35">
        <v>0</v>
      </c>
      <c r="L69" s="35">
        <v>0</v>
      </c>
      <c r="M69" s="35">
        <v>0</v>
      </c>
      <c r="N69" s="38">
        <f t="shared" si="5"/>
        <v>23971.567313672913</v>
      </c>
      <c r="O69" s="33"/>
      <c r="P69" s="33"/>
      <c r="Q69" s="27"/>
      <c r="R69" s="27"/>
    </row>
    <row r="70" spans="1:18" ht="28.8" x14ac:dyDescent="0.3">
      <c r="A70" s="9" t="s">
        <v>123</v>
      </c>
      <c r="B70" s="10" t="s">
        <v>282</v>
      </c>
      <c r="C70" s="35">
        <v>1260.4978297045966</v>
      </c>
      <c r="D70" s="36">
        <v>0</v>
      </c>
      <c r="E70" s="37">
        <v>1108.4507423345967</v>
      </c>
      <c r="F70" s="36">
        <v>152.04708736999999</v>
      </c>
      <c r="G70" s="35">
        <v>0</v>
      </c>
      <c r="H70" s="36">
        <v>0</v>
      </c>
      <c r="I70" s="37">
        <v>0</v>
      </c>
      <c r="J70" s="36">
        <v>0</v>
      </c>
      <c r="K70" s="35">
        <v>0</v>
      </c>
      <c r="L70" s="35">
        <v>0</v>
      </c>
      <c r="M70" s="35">
        <v>0</v>
      </c>
      <c r="N70" s="38">
        <f t="shared" si="5"/>
        <v>1260.4978297045966</v>
      </c>
      <c r="O70" s="33"/>
      <c r="P70" s="33"/>
      <c r="Q70" s="27"/>
      <c r="R70" s="27"/>
    </row>
    <row r="71" spans="1:18" ht="28.8" x14ac:dyDescent="0.3">
      <c r="A71" s="9" t="s">
        <v>305</v>
      </c>
      <c r="B71" s="10" t="s">
        <v>126</v>
      </c>
      <c r="C71" s="35">
        <v>26512.14625762112</v>
      </c>
      <c r="D71" s="36">
        <v>0</v>
      </c>
      <c r="E71" s="37">
        <v>22047.301176846006</v>
      </c>
      <c r="F71" s="36">
        <v>4464.845080775116</v>
      </c>
      <c r="G71" s="35">
        <v>0</v>
      </c>
      <c r="H71" s="36">
        <v>0</v>
      </c>
      <c r="I71" s="37">
        <v>0</v>
      </c>
      <c r="J71" s="36">
        <v>0</v>
      </c>
      <c r="K71" s="35">
        <v>0</v>
      </c>
      <c r="L71" s="35">
        <v>0</v>
      </c>
      <c r="M71" s="35">
        <v>0</v>
      </c>
      <c r="N71" s="38">
        <f t="shared" si="5"/>
        <v>26512.14625762112</v>
      </c>
      <c r="O71" s="33"/>
      <c r="P71" s="33"/>
      <c r="Q71" s="27"/>
      <c r="R71" s="27"/>
    </row>
    <row r="72" spans="1:18" x14ac:dyDescent="0.3">
      <c r="A72" s="9" t="s">
        <v>125</v>
      </c>
      <c r="B72" s="10" t="s">
        <v>127</v>
      </c>
      <c r="C72" s="35">
        <v>23006.932813615866</v>
      </c>
      <c r="D72" s="36">
        <v>0</v>
      </c>
      <c r="E72" s="37">
        <v>11268.58053821682</v>
      </c>
      <c r="F72" s="36">
        <v>11738.352275399044</v>
      </c>
      <c r="G72" s="35">
        <v>0</v>
      </c>
      <c r="H72" s="36">
        <v>0</v>
      </c>
      <c r="I72" s="37">
        <v>0</v>
      </c>
      <c r="J72" s="36">
        <v>0</v>
      </c>
      <c r="K72" s="35">
        <v>0</v>
      </c>
      <c r="L72" s="35">
        <v>0</v>
      </c>
      <c r="M72" s="35">
        <v>0</v>
      </c>
      <c r="N72" s="38">
        <f t="shared" si="5"/>
        <v>23006.932813615866</v>
      </c>
      <c r="O72" s="33"/>
      <c r="P72" s="33"/>
      <c r="Q72" s="27"/>
      <c r="R72" s="27"/>
    </row>
    <row r="73" spans="1:18" x14ac:dyDescent="0.3">
      <c r="A73" s="9" t="s">
        <v>306</v>
      </c>
      <c r="B73" s="10" t="s">
        <v>129</v>
      </c>
      <c r="C73" s="35">
        <v>4770.7504144406903</v>
      </c>
      <c r="D73" s="36">
        <v>0</v>
      </c>
      <c r="E73" s="37">
        <v>349.44631976694563</v>
      </c>
      <c r="F73" s="36">
        <v>4421.3040946737447</v>
      </c>
      <c r="G73" s="35">
        <v>0</v>
      </c>
      <c r="H73" s="36">
        <v>0</v>
      </c>
      <c r="I73" s="37">
        <v>0</v>
      </c>
      <c r="J73" s="36">
        <v>0</v>
      </c>
      <c r="K73" s="35">
        <v>0</v>
      </c>
      <c r="L73" s="35">
        <v>0</v>
      </c>
      <c r="M73" s="35">
        <v>0</v>
      </c>
      <c r="N73" s="38">
        <f t="shared" si="5"/>
        <v>4770.7504144406903</v>
      </c>
      <c r="O73" s="33"/>
      <c r="P73" s="33"/>
      <c r="Q73" s="27"/>
      <c r="R73" s="27"/>
    </row>
    <row r="74" spans="1:18" ht="28.8" x14ac:dyDescent="0.3">
      <c r="A74" s="9" t="s">
        <v>128</v>
      </c>
      <c r="B74" s="10" t="s">
        <v>131</v>
      </c>
      <c r="C74" s="35">
        <v>6932.1579682567553</v>
      </c>
      <c r="D74" s="36">
        <v>0</v>
      </c>
      <c r="E74" s="37">
        <v>6932.1579682567553</v>
      </c>
      <c r="F74" s="36">
        <v>0</v>
      </c>
      <c r="G74" s="35">
        <v>0</v>
      </c>
      <c r="H74" s="36">
        <v>0</v>
      </c>
      <c r="I74" s="37">
        <v>0</v>
      </c>
      <c r="J74" s="36">
        <v>0</v>
      </c>
      <c r="K74" s="35">
        <v>0</v>
      </c>
      <c r="L74" s="35">
        <v>9.1623222435061287</v>
      </c>
      <c r="M74" s="35">
        <v>0</v>
      </c>
      <c r="N74" s="38">
        <f t="shared" si="5"/>
        <v>6941.3202905002618</v>
      </c>
      <c r="O74" s="33"/>
      <c r="P74" s="33"/>
      <c r="Q74" s="27"/>
      <c r="R74" s="27"/>
    </row>
    <row r="75" spans="1:18" ht="28.8" x14ac:dyDescent="0.3">
      <c r="A75" s="9" t="s">
        <v>130</v>
      </c>
      <c r="B75" s="10" t="s">
        <v>133</v>
      </c>
      <c r="C75" s="35">
        <v>35776.117053264024</v>
      </c>
      <c r="D75" s="36">
        <v>0</v>
      </c>
      <c r="E75" s="37">
        <v>24309.500488416394</v>
      </c>
      <c r="F75" s="36">
        <v>11466.616564847633</v>
      </c>
      <c r="G75" s="35">
        <v>0</v>
      </c>
      <c r="H75" s="36">
        <v>0</v>
      </c>
      <c r="I75" s="37">
        <v>0</v>
      </c>
      <c r="J75" s="36">
        <v>0</v>
      </c>
      <c r="K75" s="35">
        <v>0</v>
      </c>
      <c r="L75" s="35">
        <v>0</v>
      </c>
      <c r="M75" s="35">
        <v>0</v>
      </c>
      <c r="N75" s="38">
        <f t="shared" si="5"/>
        <v>35776.117053264024</v>
      </c>
      <c r="O75" s="33"/>
      <c r="P75" s="33"/>
      <c r="Q75" s="27"/>
      <c r="R75" s="27"/>
    </row>
    <row r="76" spans="1:18" x14ac:dyDescent="0.3">
      <c r="A76" s="9" t="s">
        <v>132</v>
      </c>
      <c r="B76" s="10" t="s">
        <v>135</v>
      </c>
      <c r="C76" s="35">
        <v>17160.87718214899</v>
      </c>
      <c r="D76" s="36">
        <v>0</v>
      </c>
      <c r="E76" s="37">
        <v>7269.0242619014625</v>
      </c>
      <c r="F76" s="36">
        <v>9891.8529202475293</v>
      </c>
      <c r="G76" s="35">
        <v>0</v>
      </c>
      <c r="H76" s="36">
        <v>0</v>
      </c>
      <c r="I76" s="37">
        <v>0</v>
      </c>
      <c r="J76" s="36">
        <v>0</v>
      </c>
      <c r="K76" s="35">
        <v>0</v>
      </c>
      <c r="L76" s="35">
        <v>0</v>
      </c>
      <c r="M76" s="35">
        <v>0</v>
      </c>
      <c r="N76" s="38">
        <f t="shared" si="5"/>
        <v>17160.87718214899</v>
      </c>
      <c r="O76" s="33"/>
      <c r="P76" s="33"/>
      <c r="Q76" s="27"/>
      <c r="R76" s="27"/>
    </row>
    <row r="77" spans="1:18" ht="28.8" x14ac:dyDescent="0.3">
      <c r="A77" s="9" t="s">
        <v>134</v>
      </c>
      <c r="B77" s="10" t="s">
        <v>137</v>
      </c>
      <c r="C77" s="35">
        <v>40428.351702110573</v>
      </c>
      <c r="D77" s="36">
        <v>0</v>
      </c>
      <c r="E77" s="37">
        <v>26618.925742872521</v>
      </c>
      <c r="F77" s="36">
        <v>13809.425959238051</v>
      </c>
      <c r="G77" s="35">
        <v>0</v>
      </c>
      <c r="H77" s="36">
        <v>0</v>
      </c>
      <c r="I77" s="37">
        <v>0</v>
      </c>
      <c r="J77" s="36">
        <v>0</v>
      </c>
      <c r="K77" s="35">
        <v>0</v>
      </c>
      <c r="L77" s="35">
        <v>6234.0049717262818</v>
      </c>
      <c r="M77" s="35">
        <v>0</v>
      </c>
      <c r="N77" s="38">
        <f t="shared" si="5"/>
        <v>46662.356673836854</v>
      </c>
      <c r="O77" s="33"/>
      <c r="P77" s="33"/>
      <c r="Q77" s="27"/>
      <c r="R77" s="27"/>
    </row>
    <row r="78" spans="1:18" ht="28.8" x14ac:dyDescent="0.3">
      <c r="A78" s="9" t="s">
        <v>136</v>
      </c>
      <c r="B78" s="10" t="s">
        <v>139</v>
      </c>
      <c r="C78" s="35">
        <v>5711.227971823987</v>
      </c>
      <c r="D78" s="36">
        <v>0</v>
      </c>
      <c r="E78" s="37">
        <v>1067.876657543987</v>
      </c>
      <c r="F78" s="36">
        <v>4643.3513142800002</v>
      </c>
      <c r="G78" s="35">
        <v>0</v>
      </c>
      <c r="H78" s="36">
        <v>0</v>
      </c>
      <c r="I78" s="37">
        <v>0</v>
      </c>
      <c r="J78" s="36">
        <v>0</v>
      </c>
      <c r="K78" s="35">
        <v>0</v>
      </c>
      <c r="L78" s="35">
        <v>0</v>
      </c>
      <c r="M78" s="35">
        <v>0</v>
      </c>
      <c r="N78" s="38">
        <f t="shared" si="5"/>
        <v>5711.227971823987</v>
      </c>
      <c r="O78" s="33"/>
      <c r="P78" s="33"/>
      <c r="Q78" s="27"/>
      <c r="R78" s="27"/>
    </row>
    <row r="79" spans="1:18" x14ac:dyDescent="0.3">
      <c r="A79" s="9" t="s">
        <v>138</v>
      </c>
      <c r="B79" s="10" t="s">
        <v>141</v>
      </c>
      <c r="C79" s="35">
        <v>10087.049373115089</v>
      </c>
      <c r="D79" s="36">
        <v>0</v>
      </c>
      <c r="E79" s="37">
        <v>569.53834895509067</v>
      </c>
      <c r="F79" s="36">
        <v>9517.5110241599996</v>
      </c>
      <c r="G79" s="35">
        <v>0</v>
      </c>
      <c r="H79" s="36">
        <v>0</v>
      </c>
      <c r="I79" s="37">
        <v>0</v>
      </c>
      <c r="J79" s="36">
        <v>0</v>
      </c>
      <c r="K79" s="35">
        <v>0</v>
      </c>
      <c r="L79" s="35">
        <v>0</v>
      </c>
      <c r="M79" s="35">
        <v>0</v>
      </c>
      <c r="N79" s="38">
        <f t="shared" si="5"/>
        <v>10087.049373115089</v>
      </c>
      <c r="O79" s="33"/>
      <c r="P79" s="33"/>
      <c r="Q79" s="27"/>
      <c r="R79" s="27"/>
    </row>
    <row r="80" spans="1:18" x14ac:dyDescent="0.3">
      <c r="A80" s="9" t="s">
        <v>140</v>
      </c>
      <c r="B80" s="10" t="s">
        <v>142</v>
      </c>
      <c r="C80" s="35">
        <v>56383.115853642754</v>
      </c>
      <c r="D80" s="36">
        <v>0</v>
      </c>
      <c r="E80" s="37">
        <v>10002.921484598603</v>
      </c>
      <c r="F80" s="36">
        <v>46380.194369044148</v>
      </c>
      <c r="G80" s="35">
        <v>0</v>
      </c>
      <c r="H80" s="36">
        <v>0</v>
      </c>
      <c r="I80" s="37">
        <v>0</v>
      </c>
      <c r="J80" s="36">
        <v>0</v>
      </c>
      <c r="K80" s="35">
        <v>0</v>
      </c>
      <c r="L80" s="35">
        <v>0</v>
      </c>
      <c r="M80" s="35">
        <v>0</v>
      </c>
      <c r="N80" s="38">
        <f t="shared" si="5"/>
        <v>56383.115853642754</v>
      </c>
      <c r="O80" s="33"/>
      <c r="P80" s="33"/>
      <c r="Q80" s="27"/>
      <c r="R80" s="27"/>
    </row>
    <row r="81" spans="1:18" ht="43.2" x14ac:dyDescent="0.3">
      <c r="A81" s="9" t="s">
        <v>355</v>
      </c>
      <c r="B81" s="10" t="s">
        <v>356</v>
      </c>
      <c r="C81" s="35">
        <v>6520.7575149768199</v>
      </c>
      <c r="D81" s="36">
        <v>0</v>
      </c>
      <c r="E81" s="37">
        <v>3089.1067013592601</v>
      </c>
      <c r="F81" s="36">
        <v>3431.6508136175594</v>
      </c>
      <c r="G81" s="35">
        <v>0</v>
      </c>
      <c r="H81" s="36">
        <v>0</v>
      </c>
      <c r="I81" s="37">
        <v>0</v>
      </c>
      <c r="J81" s="36">
        <v>0</v>
      </c>
      <c r="K81" s="35">
        <v>0</v>
      </c>
      <c r="L81" s="35">
        <v>0</v>
      </c>
      <c r="M81" s="35">
        <v>0</v>
      </c>
      <c r="N81" s="38">
        <f t="shared" ref="N81:N82" si="6">+C81+G81+K81+L81+M81</f>
        <v>6520.7575149768199</v>
      </c>
      <c r="O81" s="33"/>
      <c r="P81" s="33"/>
      <c r="Q81" s="27"/>
      <c r="R81" s="27"/>
    </row>
    <row r="82" spans="1:18" x14ac:dyDescent="0.3">
      <c r="A82" s="9" t="s">
        <v>307</v>
      </c>
      <c r="B82" s="10" t="s">
        <v>144</v>
      </c>
      <c r="C82" s="35">
        <v>22809.110809903683</v>
      </c>
      <c r="D82" s="36">
        <v>0</v>
      </c>
      <c r="E82" s="37">
        <v>20155.999884858215</v>
      </c>
      <c r="F82" s="36">
        <v>2653.1109250454701</v>
      </c>
      <c r="G82" s="35">
        <v>0</v>
      </c>
      <c r="H82" s="36">
        <v>0</v>
      </c>
      <c r="I82" s="37">
        <v>0</v>
      </c>
      <c r="J82" s="36">
        <v>0</v>
      </c>
      <c r="K82" s="35">
        <v>0</v>
      </c>
      <c r="L82" s="35">
        <v>9577.7416434917159</v>
      </c>
      <c r="M82" s="35">
        <v>0</v>
      </c>
      <c r="N82" s="38">
        <f t="shared" si="6"/>
        <v>32386.852453395397</v>
      </c>
      <c r="O82" s="33"/>
      <c r="P82" s="33"/>
      <c r="Q82" s="27"/>
      <c r="R82" s="27"/>
    </row>
    <row r="83" spans="1:18" x14ac:dyDescent="0.3">
      <c r="A83" s="9" t="s">
        <v>143</v>
      </c>
      <c r="B83" s="10" t="s">
        <v>146</v>
      </c>
      <c r="C83" s="35">
        <v>305267.2668636787</v>
      </c>
      <c r="D83" s="36">
        <v>0</v>
      </c>
      <c r="E83" s="37">
        <v>2423.4137684174648</v>
      </c>
      <c r="F83" s="36">
        <v>302843.85309526126</v>
      </c>
      <c r="G83" s="35">
        <v>0</v>
      </c>
      <c r="H83" s="36">
        <v>0</v>
      </c>
      <c r="I83" s="37">
        <v>0</v>
      </c>
      <c r="J83" s="36">
        <v>0</v>
      </c>
      <c r="K83" s="35">
        <v>0</v>
      </c>
      <c r="L83" s="35">
        <v>0</v>
      </c>
      <c r="M83" s="35">
        <v>0</v>
      </c>
      <c r="N83" s="38">
        <f t="shared" ref="N83:N85" si="7">+C83+G83+K83+L83+M83</f>
        <v>305267.2668636787</v>
      </c>
      <c r="O83" s="33"/>
      <c r="P83" s="33"/>
      <c r="Q83" s="27"/>
      <c r="R83" s="27"/>
    </row>
    <row r="84" spans="1:18" x14ac:dyDescent="0.3">
      <c r="A84" s="9" t="s">
        <v>145</v>
      </c>
      <c r="B84" s="10" t="s">
        <v>148</v>
      </c>
      <c r="C84" s="35">
        <v>14165.538220907041</v>
      </c>
      <c r="D84" s="36">
        <v>0</v>
      </c>
      <c r="E84" s="37">
        <v>10559.913788237041</v>
      </c>
      <c r="F84" s="36">
        <v>3605.6244326699998</v>
      </c>
      <c r="G84" s="35">
        <v>0</v>
      </c>
      <c r="H84" s="36">
        <v>0</v>
      </c>
      <c r="I84" s="37">
        <v>0</v>
      </c>
      <c r="J84" s="36">
        <v>0</v>
      </c>
      <c r="K84" s="35">
        <v>0</v>
      </c>
      <c r="L84" s="35">
        <v>22317.5704369175</v>
      </c>
      <c r="M84" s="35">
        <v>0</v>
      </c>
      <c r="N84" s="38">
        <f t="shared" si="7"/>
        <v>36483.108657824545</v>
      </c>
      <c r="O84" s="33"/>
      <c r="P84" s="33"/>
      <c r="Q84" s="27"/>
      <c r="R84" s="27"/>
    </row>
    <row r="85" spans="1:18" x14ac:dyDescent="0.3">
      <c r="A85" s="9" t="s">
        <v>147</v>
      </c>
      <c r="B85" s="10" t="s">
        <v>150</v>
      </c>
      <c r="C85" s="35">
        <v>42193.629308141622</v>
      </c>
      <c r="D85" s="36">
        <v>0</v>
      </c>
      <c r="E85" s="37">
        <v>42025.051260707318</v>
      </c>
      <c r="F85" s="36">
        <v>168.57804743430663</v>
      </c>
      <c r="G85" s="35">
        <v>0</v>
      </c>
      <c r="H85" s="36">
        <v>0</v>
      </c>
      <c r="I85" s="37">
        <v>0</v>
      </c>
      <c r="J85" s="36">
        <v>0</v>
      </c>
      <c r="K85" s="35">
        <v>0</v>
      </c>
      <c r="L85" s="35">
        <v>575.49819597719829</v>
      </c>
      <c r="M85" s="35">
        <v>0</v>
      </c>
      <c r="N85" s="38">
        <f t="shared" si="7"/>
        <v>42769.12750411882</v>
      </c>
      <c r="O85" s="33"/>
      <c r="P85" s="33"/>
      <c r="Q85" s="27"/>
      <c r="R85" s="27"/>
    </row>
    <row r="86" spans="1:18" x14ac:dyDescent="0.3">
      <c r="A86" s="9" t="s">
        <v>149</v>
      </c>
      <c r="B86" s="10" t="s">
        <v>152</v>
      </c>
      <c r="C86" s="35">
        <v>186320.67565477706</v>
      </c>
      <c r="D86" s="36">
        <v>163136.10614733037</v>
      </c>
      <c r="E86" s="37">
        <v>21381.024257049899</v>
      </c>
      <c r="F86" s="36">
        <v>1803.5452503968033</v>
      </c>
      <c r="G86" s="35">
        <v>0</v>
      </c>
      <c r="H86" s="36">
        <v>0</v>
      </c>
      <c r="I86" s="37">
        <v>0</v>
      </c>
      <c r="J86" s="36">
        <v>0</v>
      </c>
      <c r="K86" s="35">
        <v>0</v>
      </c>
      <c r="L86" s="35">
        <v>0</v>
      </c>
      <c r="M86" s="35">
        <v>0</v>
      </c>
      <c r="N86" s="38">
        <f t="shared" ref="N86:N89" si="8">+C86+G86+K86+L86+M86</f>
        <v>186320.67565477706</v>
      </c>
      <c r="O86" s="33"/>
      <c r="P86" s="33"/>
      <c r="Q86" s="27"/>
      <c r="R86" s="27"/>
    </row>
    <row r="87" spans="1:18" x14ac:dyDescent="0.3">
      <c r="A87" s="9" t="s">
        <v>151</v>
      </c>
      <c r="B87" s="10" t="s">
        <v>283</v>
      </c>
      <c r="C87" s="35">
        <v>51925.604228611599</v>
      </c>
      <c r="D87" s="36">
        <v>38863.155426933481</v>
      </c>
      <c r="E87" s="37">
        <v>13062.44880167812</v>
      </c>
      <c r="F87" s="36">
        <v>0</v>
      </c>
      <c r="G87" s="35">
        <v>0</v>
      </c>
      <c r="H87" s="36">
        <v>0</v>
      </c>
      <c r="I87" s="37">
        <v>0</v>
      </c>
      <c r="J87" s="36">
        <v>0</v>
      </c>
      <c r="K87" s="35">
        <v>0</v>
      </c>
      <c r="L87" s="35">
        <v>0</v>
      </c>
      <c r="M87" s="35">
        <v>0</v>
      </c>
      <c r="N87" s="38">
        <f t="shared" si="8"/>
        <v>51925.604228611599</v>
      </c>
      <c r="O87" s="33"/>
      <c r="P87" s="33"/>
      <c r="Q87" s="27"/>
      <c r="R87" s="27"/>
    </row>
    <row r="88" spans="1:18" x14ac:dyDescent="0.3">
      <c r="A88" s="9" t="s">
        <v>153</v>
      </c>
      <c r="B88" s="10" t="s">
        <v>284</v>
      </c>
      <c r="C88" s="35">
        <v>4114.7887111516184</v>
      </c>
      <c r="D88" s="36">
        <v>3628.3437058175305</v>
      </c>
      <c r="E88" s="37">
        <v>486.44500533408751</v>
      </c>
      <c r="F88" s="36">
        <v>0</v>
      </c>
      <c r="G88" s="35">
        <v>0</v>
      </c>
      <c r="H88" s="36">
        <v>0</v>
      </c>
      <c r="I88" s="37">
        <v>0</v>
      </c>
      <c r="J88" s="36">
        <v>0</v>
      </c>
      <c r="K88" s="35">
        <v>0</v>
      </c>
      <c r="L88" s="35">
        <v>687.32079420481762</v>
      </c>
      <c r="M88" s="35">
        <v>0</v>
      </c>
      <c r="N88" s="38">
        <f t="shared" si="8"/>
        <v>4802.1095053564359</v>
      </c>
      <c r="O88" s="33"/>
      <c r="P88" s="33"/>
      <c r="Q88" s="27"/>
      <c r="R88" s="27"/>
    </row>
    <row r="89" spans="1:18" x14ac:dyDescent="0.3">
      <c r="A89" s="9" t="s">
        <v>154</v>
      </c>
      <c r="B89" s="10" t="s">
        <v>285</v>
      </c>
      <c r="C89" s="35">
        <v>16318.89823754994</v>
      </c>
      <c r="D89" s="36">
        <v>164.10578862067661</v>
      </c>
      <c r="E89" s="37">
        <v>12270.174730642377</v>
      </c>
      <c r="F89" s="36">
        <v>3884.6177182868873</v>
      </c>
      <c r="G89" s="35">
        <v>0</v>
      </c>
      <c r="H89" s="36">
        <v>0</v>
      </c>
      <c r="I89" s="37">
        <v>0</v>
      </c>
      <c r="J89" s="36">
        <v>0</v>
      </c>
      <c r="K89" s="35">
        <v>0</v>
      </c>
      <c r="L89" s="35">
        <v>0</v>
      </c>
      <c r="M89" s="35">
        <v>0</v>
      </c>
      <c r="N89" s="38">
        <f t="shared" si="8"/>
        <v>16318.89823754994</v>
      </c>
      <c r="O89" s="33"/>
      <c r="P89" s="33"/>
      <c r="Q89" s="27"/>
      <c r="R89" s="27"/>
    </row>
    <row r="90" spans="1:18" x14ac:dyDescent="0.3">
      <c r="A90" s="9" t="s">
        <v>155</v>
      </c>
      <c r="B90" s="10" t="s">
        <v>286</v>
      </c>
      <c r="C90" s="35">
        <v>164623.60048710598</v>
      </c>
      <c r="D90" s="36">
        <v>0</v>
      </c>
      <c r="E90" s="37">
        <v>164623.60048710598</v>
      </c>
      <c r="F90" s="36">
        <v>0</v>
      </c>
      <c r="G90" s="35">
        <v>0</v>
      </c>
      <c r="H90" s="36">
        <v>0</v>
      </c>
      <c r="I90" s="37">
        <v>0</v>
      </c>
      <c r="J90" s="36">
        <v>0</v>
      </c>
      <c r="K90" s="35">
        <v>0</v>
      </c>
      <c r="L90" s="35">
        <v>30079.181648160145</v>
      </c>
      <c r="M90" s="35">
        <v>0</v>
      </c>
      <c r="N90" s="38">
        <f t="shared" ref="N90:N95" si="9">+C90+G90+K90+L90+M90</f>
        <v>194702.78213526614</v>
      </c>
      <c r="O90" s="33"/>
      <c r="P90" s="33"/>
      <c r="Q90" s="27"/>
      <c r="R90" s="27"/>
    </row>
    <row r="91" spans="1:18" x14ac:dyDescent="0.3">
      <c r="A91" s="9" t="s">
        <v>156</v>
      </c>
      <c r="B91" s="10" t="s">
        <v>287</v>
      </c>
      <c r="C91" s="35">
        <v>119236.27165717496</v>
      </c>
      <c r="D91" s="36">
        <v>0</v>
      </c>
      <c r="E91" s="37">
        <v>119236.27165717496</v>
      </c>
      <c r="F91" s="36">
        <v>0</v>
      </c>
      <c r="G91" s="35">
        <v>0</v>
      </c>
      <c r="H91" s="36">
        <v>0</v>
      </c>
      <c r="I91" s="37">
        <v>0</v>
      </c>
      <c r="J91" s="36">
        <v>0</v>
      </c>
      <c r="K91" s="35">
        <v>0</v>
      </c>
      <c r="L91" s="35">
        <v>8590.0314295935714</v>
      </c>
      <c r="M91" s="35">
        <v>0</v>
      </c>
      <c r="N91" s="38">
        <f t="shared" si="9"/>
        <v>127826.30308676853</v>
      </c>
      <c r="O91" s="33"/>
      <c r="P91" s="33"/>
      <c r="Q91" s="27"/>
      <c r="R91" s="27"/>
    </row>
    <row r="92" spans="1:18" x14ac:dyDescent="0.3">
      <c r="A92" s="9" t="s">
        <v>158</v>
      </c>
      <c r="B92" s="10" t="s">
        <v>157</v>
      </c>
      <c r="C92" s="35">
        <v>31927.947889480096</v>
      </c>
      <c r="D92" s="36">
        <v>0</v>
      </c>
      <c r="E92" s="37">
        <v>31927.947889480096</v>
      </c>
      <c r="F92" s="36">
        <v>0</v>
      </c>
      <c r="G92" s="35">
        <v>0</v>
      </c>
      <c r="H92" s="36">
        <v>0</v>
      </c>
      <c r="I92" s="37">
        <v>0</v>
      </c>
      <c r="J92" s="36">
        <v>0</v>
      </c>
      <c r="K92" s="35">
        <v>0</v>
      </c>
      <c r="L92" s="35">
        <v>0</v>
      </c>
      <c r="M92" s="35">
        <v>0</v>
      </c>
      <c r="N92" s="38">
        <f t="shared" si="9"/>
        <v>31927.947889480096</v>
      </c>
      <c r="O92" s="33"/>
      <c r="P92" s="33"/>
      <c r="Q92" s="27"/>
      <c r="R92" s="27"/>
    </row>
    <row r="93" spans="1:18" ht="28.8" x14ac:dyDescent="0.3">
      <c r="A93" s="9" t="s">
        <v>308</v>
      </c>
      <c r="B93" s="10" t="s">
        <v>159</v>
      </c>
      <c r="C93" s="35">
        <v>31995.676032516712</v>
      </c>
      <c r="D93" s="36">
        <v>0</v>
      </c>
      <c r="E93" s="37">
        <v>17718.920229015497</v>
      </c>
      <c r="F93" s="36">
        <v>14276.755803501215</v>
      </c>
      <c r="G93" s="35">
        <v>0</v>
      </c>
      <c r="H93" s="36">
        <v>0</v>
      </c>
      <c r="I93" s="37">
        <v>0</v>
      </c>
      <c r="J93" s="36">
        <v>0</v>
      </c>
      <c r="K93" s="35">
        <v>0</v>
      </c>
      <c r="L93" s="35">
        <v>0</v>
      </c>
      <c r="M93" s="35">
        <v>0</v>
      </c>
      <c r="N93" s="38">
        <f t="shared" si="9"/>
        <v>31995.676032516712</v>
      </c>
      <c r="O93" s="33"/>
      <c r="P93" s="33"/>
      <c r="Q93" s="27"/>
      <c r="R93" s="27"/>
    </row>
    <row r="94" spans="1:18" x14ac:dyDescent="0.3">
      <c r="A94" s="9" t="s">
        <v>161</v>
      </c>
      <c r="B94" s="10" t="s">
        <v>160</v>
      </c>
      <c r="C94" s="35">
        <v>73172.811311930011</v>
      </c>
      <c r="D94" s="36">
        <v>0</v>
      </c>
      <c r="E94" s="37">
        <v>55353.260719400016</v>
      </c>
      <c r="F94" s="36">
        <v>17819.550592529999</v>
      </c>
      <c r="G94" s="35">
        <v>0</v>
      </c>
      <c r="H94" s="36">
        <v>0</v>
      </c>
      <c r="I94" s="37">
        <v>0</v>
      </c>
      <c r="J94" s="36">
        <v>0</v>
      </c>
      <c r="K94" s="35">
        <v>2936.6205816599995</v>
      </c>
      <c r="L94" s="35">
        <v>28405.199430425419</v>
      </c>
      <c r="M94" s="35">
        <v>0</v>
      </c>
      <c r="N94" s="38">
        <f t="shared" si="9"/>
        <v>104514.63132401543</v>
      </c>
      <c r="O94" s="33"/>
      <c r="P94" s="33"/>
      <c r="Q94" s="27"/>
      <c r="R94" s="27"/>
    </row>
    <row r="95" spans="1:18" x14ac:dyDescent="0.3">
      <c r="A95" s="9" t="s">
        <v>163</v>
      </c>
      <c r="B95" s="10" t="s">
        <v>162</v>
      </c>
      <c r="C95" s="35">
        <v>1048590.1243396334</v>
      </c>
      <c r="D95" s="36">
        <v>32497.683649763221</v>
      </c>
      <c r="E95" s="37">
        <v>669295.7889760657</v>
      </c>
      <c r="F95" s="36">
        <v>346796.65171380446</v>
      </c>
      <c r="G95" s="35">
        <v>0</v>
      </c>
      <c r="H95" s="36">
        <v>0</v>
      </c>
      <c r="I95" s="37">
        <v>0</v>
      </c>
      <c r="J95" s="36">
        <v>0</v>
      </c>
      <c r="K95" s="35">
        <v>0</v>
      </c>
      <c r="L95" s="35">
        <v>187151.02968565491</v>
      </c>
      <c r="M95" s="35">
        <v>0</v>
      </c>
      <c r="N95" s="38">
        <f t="shared" si="9"/>
        <v>1235741.1540252883</v>
      </c>
      <c r="O95" s="33"/>
      <c r="P95" s="33"/>
      <c r="Q95" s="27"/>
      <c r="R95" s="27"/>
    </row>
    <row r="96" spans="1:18" x14ac:dyDescent="0.3">
      <c r="A96" s="9" t="s">
        <v>165</v>
      </c>
      <c r="B96" s="10" t="s">
        <v>164</v>
      </c>
      <c r="C96" s="35">
        <v>33658.628549366797</v>
      </c>
      <c r="D96" s="36">
        <v>0</v>
      </c>
      <c r="E96" s="37">
        <v>33403.271703105696</v>
      </c>
      <c r="F96" s="36">
        <v>255.35684626109602</v>
      </c>
      <c r="G96" s="35">
        <v>0</v>
      </c>
      <c r="H96" s="36">
        <v>0</v>
      </c>
      <c r="I96" s="37">
        <v>0</v>
      </c>
      <c r="J96" s="36">
        <v>0</v>
      </c>
      <c r="K96" s="35">
        <v>0</v>
      </c>
      <c r="L96" s="35">
        <v>61862.274369086997</v>
      </c>
      <c r="M96" s="35">
        <v>0</v>
      </c>
      <c r="N96" s="38">
        <f t="shared" ref="N96:N97" si="10">+C96+G96+K96+L96+M96</f>
        <v>95520.902918453794</v>
      </c>
      <c r="O96" s="33"/>
      <c r="P96" s="33"/>
      <c r="Q96" s="27"/>
      <c r="R96" s="27"/>
    </row>
    <row r="97" spans="1:18" x14ac:dyDescent="0.3">
      <c r="A97" s="9" t="s">
        <v>168</v>
      </c>
      <c r="B97" s="10" t="s">
        <v>167</v>
      </c>
      <c r="C97" s="35">
        <v>35509.966668263871</v>
      </c>
      <c r="D97" s="36">
        <v>0</v>
      </c>
      <c r="E97" s="37">
        <v>35509.966668263871</v>
      </c>
      <c r="F97" s="36">
        <v>0</v>
      </c>
      <c r="G97" s="35">
        <v>0</v>
      </c>
      <c r="H97" s="36">
        <v>0</v>
      </c>
      <c r="I97" s="37">
        <v>0</v>
      </c>
      <c r="J97" s="36">
        <v>0</v>
      </c>
      <c r="K97" s="35">
        <v>0</v>
      </c>
      <c r="L97" s="35">
        <v>2774.3153564013169</v>
      </c>
      <c r="M97" s="35">
        <v>0</v>
      </c>
      <c r="N97" s="38">
        <f t="shared" si="10"/>
        <v>38284.28202466519</v>
      </c>
      <c r="O97" s="33"/>
      <c r="P97" s="33"/>
      <c r="Q97" s="27"/>
      <c r="R97" s="27"/>
    </row>
    <row r="98" spans="1:18" x14ac:dyDescent="0.3">
      <c r="A98" s="9" t="s">
        <v>170</v>
      </c>
      <c r="B98" s="10" t="s">
        <v>169</v>
      </c>
      <c r="C98" s="35">
        <v>67.317126950494</v>
      </c>
      <c r="D98" s="36">
        <v>0</v>
      </c>
      <c r="E98" s="37">
        <v>67.317126950494</v>
      </c>
      <c r="F98" s="36">
        <v>0</v>
      </c>
      <c r="G98" s="35">
        <v>0</v>
      </c>
      <c r="H98" s="36">
        <v>0</v>
      </c>
      <c r="I98" s="37">
        <v>0</v>
      </c>
      <c r="J98" s="36">
        <v>0</v>
      </c>
      <c r="K98" s="35">
        <v>0</v>
      </c>
      <c r="L98" s="35">
        <v>42734.780534488265</v>
      </c>
      <c r="M98" s="35">
        <v>0</v>
      </c>
      <c r="N98" s="38">
        <f t="shared" ref="N98:N143" si="11">+C98+G98+K98+L98+M98</f>
        <v>42802.097661438762</v>
      </c>
      <c r="O98" s="33"/>
      <c r="P98" s="33"/>
      <c r="Q98" s="27"/>
      <c r="R98" s="27"/>
    </row>
    <row r="99" spans="1:18" x14ac:dyDescent="0.3">
      <c r="A99" s="9" t="s">
        <v>171</v>
      </c>
      <c r="B99" s="10" t="s">
        <v>288</v>
      </c>
      <c r="C99" s="35">
        <v>60770.186160707533</v>
      </c>
      <c r="D99" s="36">
        <v>0</v>
      </c>
      <c r="E99" s="37">
        <v>47663.396494455876</v>
      </c>
      <c r="F99" s="36">
        <v>13106.789666251656</v>
      </c>
      <c r="G99" s="35">
        <v>0</v>
      </c>
      <c r="H99" s="36">
        <v>0</v>
      </c>
      <c r="I99" s="37">
        <v>0</v>
      </c>
      <c r="J99" s="36">
        <v>0</v>
      </c>
      <c r="K99" s="35">
        <v>0</v>
      </c>
      <c r="L99" s="35">
        <v>25218.169573677947</v>
      </c>
      <c r="M99" s="35">
        <v>0</v>
      </c>
      <c r="N99" s="38">
        <f t="shared" si="11"/>
        <v>85988.355734385477</v>
      </c>
      <c r="O99" s="33"/>
      <c r="P99" s="33"/>
      <c r="Q99" s="27"/>
      <c r="R99" s="27"/>
    </row>
    <row r="100" spans="1:18" x14ac:dyDescent="0.3">
      <c r="A100" s="9" t="s">
        <v>173</v>
      </c>
      <c r="B100" s="10" t="s">
        <v>289</v>
      </c>
      <c r="C100" s="35">
        <v>12574.702783610272</v>
      </c>
      <c r="D100" s="36">
        <v>0</v>
      </c>
      <c r="E100" s="37">
        <v>683.21875832418846</v>
      </c>
      <c r="F100" s="36">
        <v>11891.484025286083</v>
      </c>
      <c r="G100" s="35">
        <v>0</v>
      </c>
      <c r="H100" s="36">
        <v>0</v>
      </c>
      <c r="I100" s="37">
        <v>0</v>
      </c>
      <c r="J100" s="36">
        <v>0</v>
      </c>
      <c r="K100" s="35">
        <v>0</v>
      </c>
      <c r="L100" s="35">
        <v>450.38290300933909</v>
      </c>
      <c r="M100" s="35">
        <v>0</v>
      </c>
      <c r="N100" s="38">
        <f t="shared" si="11"/>
        <v>13025.08568661961</v>
      </c>
      <c r="O100" s="33"/>
      <c r="P100" s="33"/>
      <c r="Q100" s="27"/>
      <c r="R100" s="27"/>
    </row>
    <row r="101" spans="1:18" x14ac:dyDescent="0.3">
      <c r="A101" s="9" t="s">
        <v>174</v>
      </c>
      <c r="B101" s="10" t="s">
        <v>172</v>
      </c>
      <c r="C101" s="35">
        <v>15028.210142636919</v>
      </c>
      <c r="D101" s="36">
        <v>367.35665699610229</v>
      </c>
      <c r="E101" s="37">
        <v>9792.5562271457857</v>
      </c>
      <c r="F101" s="36">
        <v>4868.297258495033</v>
      </c>
      <c r="G101" s="35">
        <v>0</v>
      </c>
      <c r="H101" s="36">
        <v>0</v>
      </c>
      <c r="I101" s="37">
        <v>0</v>
      </c>
      <c r="J101" s="36">
        <v>0</v>
      </c>
      <c r="K101" s="35">
        <v>0</v>
      </c>
      <c r="L101" s="35">
        <v>0</v>
      </c>
      <c r="M101" s="35">
        <v>0</v>
      </c>
      <c r="N101" s="38">
        <f t="shared" si="11"/>
        <v>15028.210142636919</v>
      </c>
      <c r="O101" s="33"/>
      <c r="P101" s="33"/>
      <c r="Q101" s="27"/>
      <c r="R101" s="27"/>
    </row>
    <row r="102" spans="1:18" x14ac:dyDescent="0.3">
      <c r="A102" s="9" t="s">
        <v>175</v>
      </c>
      <c r="B102" s="10" t="s">
        <v>290</v>
      </c>
      <c r="C102" s="35">
        <v>125427.43549195337</v>
      </c>
      <c r="D102" s="36">
        <v>17389.982783375777</v>
      </c>
      <c r="E102" s="37">
        <v>44979.357708985663</v>
      </c>
      <c r="F102" s="36">
        <v>63058.094999591929</v>
      </c>
      <c r="G102" s="35">
        <v>0</v>
      </c>
      <c r="H102" s="36">
        <v>0</v>
      </c>
      <c r="I102" s="37">
        <v>0</v>
      </c>
      <c r="J102" s="36">
        <v>0</v>
      </c>
      <c r="K102" s="35">
        <v>0</v>
      </c>
      <c r="L102" s="35">
        <v>657.23260504738516</v>
      </c>
      <c r="M102" s="35">
        <v>0</v>
      </c>
      <c r="N102" s="38">
        <f t="shared" si="11"/>
        <v>126084.66809700074</v>
      </c>
      <c r="O102" s="33"/>
      <c r="P102" s="33"/>
      <c r="Q102" s="27"/>
      <c r="R102" s="27"/>
    </row>
    <row r="103" spans="1:18" x14ac:dyDescent="0.3">
      <c r="A103" s="9" t="s">
        <v>177</v>
      </c>
      <c r="B103" s="10" t="s">
        <v>176</v>
      </c>
      <c r="C103" s="35">
        <v>44507.799584701475</v>
      </c>
      <c r="D103" s="36">
        <v>12218.722850439997</v>
      </c>
      <c r="E103" s="37">
        <v>18700.964913989254</v>
      </c>
      <c r="F103" s="36">
        <v>13588.111820272225</v>
      </c>
      <c r="G103" s="35">
        <v>0</v>
      </c>
      <c r="H103" s="36">
        <v>0</v>
      </c>
      <c r="I103" s="37">
        <v>0</v>
      </c>
      <c r="J103" s="36">
        <v>0</v>
      </c>
      <c r="K103" s="35">
        <v>0</v>
      </c>
      <c r="L103" s="35">
        <v>0</v>
      </c>
      <c r="M103" s="35">
        <v>0</v>
      </c>
      <c r="N103" s="38">
        <f t="shared" si="11"/>
        <v>44507.799584701475</v>
      </c>
      <c r="O103" s="33"/>
      <c r="P103" s="33"/>
      <c r="Q103" s="27"/>
      <c r="R103" s="27"/>
    </row>
    <row r="104" spans="1:18" x14ac:dyDescent="0.3">
      <c r="A104" s="9" t="s">
        <v>179</v>
      </c>
      <c r="B104" s="10" t="s">
        <v>178</v>
      </c>
      <c r="C104" s="35">
        <v>105060.28223547764</v>
      </c>
      <c r="D104" s="36">
        <v>0</v>
      </c>
      <c r="E104" s="37">
        <v>74883.338386885123</v>
      </c>
      <c r="F104" s="36">
        <v>30176.943848592528</v>
      </c>
      <c r="G104" s="35">
        <v>0</v>
      </c>
      <c r="H104" s="36">
        <v>0</v>
      </c>
      <c r="I104" s="37">
        <v>0</v>
      </c>
      <c r="J104" s="36">
        <v>0</v>
      </c>
      <c r="K104" s="35">
        <v>0</v>
      </c>
      <c r="L104" s="35">
        <v>2352.8167314960906</v>
      </c>
      <c r="M104" s="35">
        <v>0</v>
      </c>
      <c r="N104" s="38">
        <f t="shared" si="11"/>
        <v>107413.09896697373</v>
      </c>
      <c r="O104" s="33"/>
      <c r="P104" s="33"/>
      <c r="Q104" s="27"/>
      <c r="R104" s="27"/>
    </row>
    <row r="105" spans="1:18" x14ac:dyDescent="0.3">
      <c r="A105" s="9" t="s">
        <v>181</v>
      </c>
      <c r="B105" s="10" t="s">
        <v>180</v>
      </c>
      <c r="C105" s="35">
        <v>113481.4602662726</v>
      </c>
      <c r="D105" s="36">
        <v>0</v>
      </c>
      <c r="E105" s="37">
        <v>91160.950273349255</v>
      </c>
      <c r="F105" s="36">
        <v>22320.509992923347</v>
      </c>
      <c r="G105" s="35">
        <v>0</v>
      </c>
      <c r="H105" s="36">
        <v>0</v>
      </c>
      <c r="I105" s="37">
        <v>0</v>
      </c>
      <c r="J105" s="36">
        <v>0</v>
      </c>
      <c r="K105" s="35">
        <v>0</v>
      </c>
      <c r="L105" s="35">
        <v>41997.915366034656</v>
      </c>
      <c r="M105" s="35">
        <v>0</v>
      </c>
      <c r="N105" s="38">
        <f t="shared" si="11"/>
        <v>155479.37563230726</v>
      </c>
      <c r="O105" s="33"/>
      <c r="P105" s="33"/>
      <c r="Q105" s="27"/>
      <c r="R105" s="27"/>
    </row>
    <row r="106" spans="1:18" ht="43.2" x14ac:dyDescent="0.3">
      <c r="A106" s="9" t="s">
        <v>183</v>
      </c>
      <c r="B106" s="10" t="s">
        <v>182</v>
      </c>
      <c r="C106" s="35">
        <v>26419.008924644339</v>
      </c>
      <c r="D106" s="36">
        <v>0</v>
      </c>
      <c r="E106" s="37">
        <v>20421.681470294337</v>
      </c>
      <c r="F106" s="36">
        <v>5997.3274543500002</v>
      </c>
      <c r="G106" s="35">
        <v>0</v>
      </c>
      <c r="H106" s="36">
        <v>0</v>
      </c>
      <c r="I106" s="37">
        <v>0</v>
      </c>
      <c r="J106" s="36">
        <v>0</v>
      </c>
      <c r="K106" s="35">
        <v>0</v>
      </c>
      <c r="L106" s="35">
        <v>0</v>
      </c>
      <c r="M106" s="35">
        <v>0</v>
      </c>
      <c r="N106" s="38">
        <f t="shared" si="11"/>
        <v>26419.008924644339</v>
      </c>
      <c r="O106" s="33"/>
      <c r="P106" s="33"/>
      <c r="Q106" s="27"/>
      <c r="R106" s="27"/>
    </row>
    <row r="107" spans="1:18" x14ac:dyDescent="0.3">
      <c r="A107" s="9" t="s">
        <v>185</v>
      </c>
      <c r="B107" s="10" t="s">
        <v>184</v>
      </c>
      <c r="C107" s="35">
        <v>160633.27080287979</v>
      </c>
      <c r="D107" s="36">
        <v>116534.44892039873</v>
      </c>
      <c r="E107" s="37">
        <v>24205.999109643242</v>
      </c>
      <c r="F107" s="36">
        <v>19892.822772837841</v>
      </c>
      <c r="G107" s="35">
        <v>0</v>
      </c>
      <c r="H107" s="36">
        <v>0</v>
      </c>
      <c r="I107" s="37">
        <v>0</v>
      </c>
      <c r="J107" s="36">
        <v>0</v>
      </c>
      <c r="K107" s="35">
        <v>0</v>
      </c>
      <c r="L107" s="35">
        <v>0</v>
      </c>
      <c r="M107" s="35">
        <v>0</v>
      </c>
      <c r="N107" s="38">
        <f t="shared" si="11"/>
        <v>160633.27080287979</v>
      </c>
      <c r="O107" s="33"/>
      <c r="P107" s="33"/>
      <c r="Q107" s="27"/>
      <c r="R107" s="27"/>
    </row>
    <row r="108" spans="1:18" ht="28.8" x14ac:dyDescent="0.3">
      <c r="A108" s="9" t="s">
        <v>187</v>
      </c>
      <c r="B108" s="10" t="s">
        <v>186</v>
      </c>
      <c r="C108" s="35">
        <v>517517.80127124162</v>
      </c>
      <c r="D108" s="36">
        <v>1085.1265970973891</v>
      </c>
      <c r="E108" s="37">
        <v>170642.45109091917</v>
      </c>
      <c r="F108" s="36">
        <v>345790.2235832251</v>
      </c>
      <c r="G108" s="35">
        <v>0</v>
      </c>
      <c r="H108" s="36">
        <v>0</v>
      </c>
      <c r="I108" s="37">
        <v>0</v>
      </c>
      <c r="J108" s="36">
        <v>0</v>
      </c>
      <c r="K108" s="35">
        <v>0</v>
      </c>
      <c r="L108" s="35">
        <v>29682.338075968109</v>
      </c>
      <c r="M108" s="35">
        <v>0</v>
      </c>
      <c r="N108" s="38">
        <f t="shared" si="11"/>
        <v>547200.13934720971</v>
      </c>
      <c r="O108" s="33"/>
      <c r="P108" s="33"/>
      <c r="Q108" s="27"/>
      <c r="R108" s="27"/>
    </row>
    <row r="109" spans="1:18" x14ac:dyDescent="0.3">
      <c r="A109" s="9" t="s">
        <v>188</v>
      </c>
      <c r="B109" s="10" t="s">
        <v>291</v>
      </c>
      <c r="C109" s="35">
        <v>0</v>
      </c>
      <c r="D109" s="36">
        <v>0</v>
      </c>
      <c r="E109" s="37">
        <v>0</v>
      </c>
      <c r="F109" s="36">
        <v>0</v>
      </c>
      <c r="G109" s="35">
        <v>28921.026547719088</v>
      </c>
      <c r="H109" s="36">
        <v>28921.026547719088</v>
      </c>
      <c r="I109" s="37">
        <v>0</v>
      </c>
      <c r="J109" s="36">
        <v>0</v>
      </c>
      <c r="K109" s="35">
        <v>0</v>
      </c>
      <c r="L109" s="35">
        <v>0</v>
      </c>
      <c r="M109" s="35">
        <v>0</v>
      </c>
      <c r="N109" s="38">
        <f t="shared" si="11"/>
        <v>28921.026547719088</v>
      </c>
      <c r="O109" s="33"/>
      <c r="P109" s="33"/>
      <c r="Q109" s="27"/>
      <c r="R109" s="27"/>
    </row>
    <row r="110" spans="1:18" x14ac:dyDescent="0.3">
      <c r="A110" s="9" t="s">
        <v>190</v>
      </c>
      <c r="B110" s="10" t="s">
        <v>292</v>
      </c>
      <c r="C110" s="35">
        <v>0</v>
      </c>
      <c r="D110" s="36">
        <v>0</v>
      </c>
      <c r="E110" s="37">
        <v>0</v>
      </c>
      <c r="F110" s="36">
        <v>0</v>
      </c>
      <c r="G110" s="35">
        <v>515603.40184638224</v>
      </c>
      <c r="H110" s="36">
        <v>246665.30943068361</v>
      </c>
      <c r="I110" s="37">
        <v>118754.80272535377</v>
      </c>
      <c r="J110" s="36">
        <v>150183.28969034477</v>
      </c>
      <c r="K110" s="35">
        <v>0</v>
      </c>
      <c r="L110" s="35">
        <v>0</v>
      </c>
      <c r="M110" s="35">
        <v>0</v>
      </c>
      <c r="N110" s="38">
        <f t="shared" si="11"/>
        <v>515603.40184638224</v>
      </c>
      <c r="O110" s="33"/>
      <c r="P110" s="33"/>
      <c r="Q110" s="27"/>
      <c r="R110" s="27"/>
    </row>
    <row r="111" spans="1:18" ht="28.8" x14ac:dyDescent="0.3">
      <c r="A111" s="9" t="s">
        <v>192</v>
      </c>
      <c r="B111" s="10" t="s">
        <v>189</v>
      </c>
      <c r="C111" s="35">
        <v>0</v>
      </c>
      <c r="D111" s="36">
        <v>0</v>
      </c>
      <c r="E111" s="37">
        <v>0</v>
      </c>
      <c r="F111" s="36">
        <v>0</v>
      </c>
      <c r="G111" s="35">
        <v>33399.803759910523</v>
      </c>
      <c r="H111" s="36">
        <v>3058.4862039999998</v>
      </c>
      <c r="I111" s="37">
        <v>17071.941518261243</v>
      </c>
      <c r="J111" s="36">
        <v>13269.376037649279</v>
      </c>
      <c r="K111" s="35">
        <v>0</v>
      </c>
      <c r="L111" s="35">
        <v>0</v>
      </c>
      <c r="M111" s="35">
        <v>650.47285706424714</v>
      </c>
      <c r="N111" s="38">
        <f t="shared" si="11"/>
        <v>34050.27661697477</v>
      </c>
      <c r="O111" s="33"/>
      <c r="P111" s="33"/>
      <c r="Q111" s="27"/>
      <c r="R111" s="27"/>
    </row>
    <row r="112" spans="1:18" ht="28.8" x14ac:dyDescent="0.3">
      <c r="A112" s="9" t="s">
        <v>309</v>
      </c>
      <c r="B112" s="10" t="s">
        <v>191</v>
      </c>
      <c r="C112" s="35">
        <v>0</v>
      </c>
      <c r="D112" s="36">
        <v>0</v>
      </c>
      <c r="E112" s="37">
        <v>0</v>
      </c>
      <c r="F112" s="36">
        <v>0</v>
      </c>
      <c r="G112" s="35">
        <v>62155.158891018487</v>
      </c>
      <c r="H112" s="36">
        <v>49321.021172400011</v>
      </c>
      <c r="I112" s="37">
        <v>1097.0814451755257</v>
      </c>
      <c r="J112" s="36">
        <v>11737.056273442948</v>
      </c>
      <c r="K112" s="35">
        <v>0</v>
      </c>
      <c r="L112" s="35">
        <v>0</v>
      </c>
      <c r="M112" s="35">
        <v>0</v>
      </c>
      <c r="N112" s="38">
        <f t="shared" si="11"/>
        <v>62155.158891018487</v>
      </c>
      <c r="O112" s="33"/>
      <c r="P112" s="33"/>
      <c r="Q112" s="27"/>
      <c r="R112" s="27"/>
    </row>
    <row r="113" spans="1:18" ht="28.8" x14ac:dyDescent="0.3">
      <c r="A113" s="9" t="s">
        <v>194</v>
      </c>
      <c r="B113" s="10" t="s">
        <v>193</v>
      </c>
      <c r="C113" s="35">
        <v>0</v>
      </c>
      <c r="D113" s="36">
        <v>0</v>
      </c>
      <c r="E113" s="37">
        <v>0</v>
      </c>
      <c r="F113" s="36">
        <v>0</v>
      </c>
      <c r="G113" s="35">
        <v>65429.646379862017</v>
      </c>
      <c r="H113" s="36">
        <v>32715.666915925147</v>
      </c>
      <c r="I113" s="37">
        <v>20141.479958710541</v>
      </c>
      <c r="J113" s="36">
        <v>12572.499505226335</v>
      </c>
      <c r="K113" s="35">
        <v>0</v>
      </c>
      <c r="L113" s="35">
        <v>2479.4933150218803</v>
      </c>
      <c r="M113" s="35">
        <v>0</v>
      </c>
      <c r="N113" s="38">
        <f t="shared" si="11"/>
        <v>67909.139694883896</v>
      </c>
      <c r="O113" s="33"/>
      <c r="P113" s="33"/>
      <c r="Q113" s="27"/>
      <c r="R113" s="27"/>
    </row>
    <row r="114" spans="1:18" x14ac:dyDescent="0.3">
      <c r="A114" s="9" t="s">
        <v>310</v>
      </c>
      <c r="B114" s="10" t="s">
        <v>293</v>
      </c>
      <c r="C114" s="35">
        <v>96036.571367401906</v>
      </c>
      <c r="D114" s="36">
        <v>0</v>
      </c>
      <c r="E114" s="37">
        <v>87358.054811154027</v>
      </c>
      <c r="F114" s="36">
        <v>8678.516556247876</v>
      </c>
      <c r="G114" s="35">
        <v>0</v>
      </c>
      <c r="H114" s="36">
        <v>0</v>
      </c>
      <c r="I114" s="37">
        <v>0</v>
      </c>
      <c r="J114" s="36">
        <v>0</v>
      </c>
      <c r="K114" s="35">
        <v>0</v>
      </c>
      <c r="L114" s="35">
        <v>3912.0810486312544</v>
      </c>
      <c r="M114" s="35">
        <v>0</v>
      </c>
      <c r="N114" s="38">
        <f t="shared" si="11"/>
        <v>99948.652416033161</v>
      </c>
      <c r="O114" s="33"/>
      <c r="P114" s="33"/>
      <c r="Q114" s="27"/>
      <c r="R114" s="27"/>
    </row>
    <row r="115" spans="1:18" x14ac:dyDescent="0.3">
      <c r="A115" s="9" t="s">
        <v>197</v>
      </c>
      <c r="B115" s="10" t="s">
        <v>195</v>
      </c>
      <c r="C115" s="35">
        <v>32544.74267904447</v>
      </c>
      <c r="D115" s="36">
        <v>0</v>
      </c>
      <c r="E115" s="37">
        <v>30394.965714524471</v>
      </c>
      <c r="F115" s="36">
        <v>2149.7769645200001</v>
      </c>
      <c r="G115" s="35">
        <v>0</v>
      </c>
      <c r="H115" s="36">
        <v>0</v>
      </c>
      <c r="I115" s="37">
        <v>0</v>
      </c>
      <c r="J115" s="36">
        <v>0</v>
      </c>
      <c r="K115" s="35">
        <v>0</v>
      </c>
      <c r="L115" s="35">
        <v>12297.428758442846</v>
      </c>
      <c r="M115" s="35">
        <v>0</v>
      </c>
      <c r="N115" s="38">
        <f t="shared" si="11"/>
        <v>44842.171437487312</v>
      </c>
      <c r="O115" s="33"/>
      <c r="P115" s="33"/>
      <c r="Q115" s="27"/>
      <c r="R115" s="27"/>
    </row>
    <row r="116" spans="1:18" ht="28.8" x14ac:dyDescent="0.3">
      <c r="A116" s="9" t="s">
        <v>198</v>
      </c>
      <c r="B116" s="10" t="s">
        <v>196</v>
      </c>
      <c r="C116" s="35">
        <v>56484.949204441305</v>
      </c>
      <c r="D116" s="36">
        <v>0</v>
      </c>
      <c r="E116" s="37">
        <v>52941.203137895674</v>
      </c>
      <c r="F116" s="36">
        <v>3543.7460665456356</v>
      </c>
      <c r="G116" s="35">
        <v>0</v>
      </c>
      <c r="H116" s="36">
        <v>0</v>
      </c>
      <c r="I116" s="37">
        <v>0</v>
      </c>
      <c r="J116" s="36">
        <v>0</v>
      </c>
      <c r="K116" s="35">
        <v>0</v>
      </c>
      <c r="L116" s="35">
        <v>8746.2926944322971</v>
      </c>
      <c r="M116" s="35">
        <v>0</v>
      </c>
      <c r="N116" s="38">
        <f t="shared" si="11"/>
        <v>65231.241898873603</v>
      </c>
      <c r="O116" s="33"/>
      <c r="P116" s="33"/>
      <c r="Q116" s="27"/>
      <c r="R116" s="27"/>
    </row>
    <row r="117" spans="1:18" ht="28.8" x14ac:dyDescent="0.3">
      <c r="A117" s="9" t="s">
        <v>311</v>
      </c>
      <c r="B117" s="10" t="s">
        <v>294</v>
      </c>
      <c r="C117" s="35">
        <v>836238.35424190189</v>
      </c>
      <c r="D117" s="36">
        <v>370.4995587417211</v>
      </c>
      <c r="E117" s="37">
        <v>60570.375496780776</v>
      </c>
      <c r="F117" s="36">
        <v>775297.47918637935</v>
      </c>
      <c r="G117" s="35">
        <v>0</v>
      </c>
      <c r="H117" s="36">
        <v>0</v>
      </c>
      <c r="I117" s="37">
        <v>0</v>
      </c>
      <c r="J117" s="36">
        <v>0</v>
      </c>
      <c r="K117" s="35">
        <v>0</v>
      </c>
      <c r="L117" s="35">
        <v>262.62415797507759</v>
      </c>
      <c r="M117" s="35">
        <v>0</v>
      </c>
      <c r="N117" s="38">
        <f t="shared" si="11"/>
        <v>836500.97839987697</v>
      </c>
      <c r="O117" s="33"/>
      <c r="P117" s="33"/>
      <c r="Q117" s="27"/>
      <c r="R117" s="27"/>
    </row>
    <row r="118" spans="1:18" ht="28.8" x14ac:dyDescent="0.3">
      <c r="A118" s="9" t="s">
        <v>201</v>
      </c>
      <c r="B118" s="10" t="s">
        <v>199</v>
      </c>
      <c r="C118" s="35">
        <v>110842.91535753461</v>
      </c>
      <c r="D118" s="36">
        <v>0</v>
      </c>
      <c r="E118" s="37">
        <v>85990.403591444498</v>
      </c>
      <c r="F118" s="36">
        <v>24852.51176609012</v>
      </c>
      <c r="G118" s="35">
        <v>0</v>
      </c>
      <c r="H118" s="36">
        <v>0</v>
      </c>
      <c r="I118" s="37">
        <v>0</v>
      </c>
      <c r="J118" s="36">
        <v>0</v>
      </c>
      <c r="K118" s="35">
        <v>0</v>
      </c>
      <c r="L118" s="35">
        <v>13551.743795470862</v>
      </c>
      <c r="M118" s="35">
        <v>0</v>
      </c>
      <c r="N118" s="38">
        <f t="shared" si="11"/>
        <v>124394.65915300547</v>
      </c>
      <c r="O118" s="33"/>
      <c r="P118" s="33"/>
      <c r="Q118" s="27"/>
      <c r="R118" s="27"/>
    </row>
    <row r="119" spans="1:18" x14ac:dyDescent="0.3">
      <c r="A119" s="9" t="s">
        <v>312</v>
      </c>
      <c r="B119" s="10" t="s">
        <v>200</v>
      </c>
      <c r="C119" s="35">
        <v>83548.018138658503</v>
      </c>
      <c r="D119" s="36">
        <v>0</v>
      </c>
      <c r="E119" s="37">
        <v>15187.447897908507</v>
      </c>
      <c r="F119" s="36">
        <v>68360.570240749992</v>
      </c>
      <c r="G119" s="35">
        <v>0</v>
      </c>
      <c r="H119" s="36">
        <v>0</v>
      </c>
      <c r="I119" s="37">
        <v>0</v>
      </c>
      <c r="J119" s="36">
        <v>0</v>
      </c>
      <c r="K119" s="35">
        <v>0</v>
      </c>
      <c r="L119" s="35">
        <v>0</v>
      </c>
      <c r="M119" s="35">
        <v>0</v>
      </c>
      <c r="N119" s="38">
        <f t="shared" si="11"/>
        <v>83548.018138658503</v>
      </c>
      <c r="O119" s="33"/>
      <c r="P119" s="33"/>
      <c r="Q119" s="27"/>
      <c r="R119" s="27"/>
    </row>
    <row r="120" spans="1:18" x14ac:dyDescent="0.3">
      <c r="A120" s="9" t="s">
        <v>204</v>
      </c>
      <c r="B120" s="10" t="s">
        <v>202</v>
      </c>
      <c r="C120" s="35">
        <v>98414.866655536694</v>
      </c>
      <c r="D120" s="36">
        <v>0</v>
      </c>
      <c r="E120" s="37">
        <v>61947.169553828135</v>
      </c>
      <c r="F120" s="36">
        <v>36467.697101708567</v>
      </c>
      <c r="G120" s="35">
        <v>0</v>
      </c>
      <c r="H120" s="36">
        <v>0</v>
      </c>
      <c r="I120" s="37">
        <v>0</v>
      </c>
      <c r="J120" s="36">
        <v>0</v>
      </c>
      <c r="K120" s="35">
        <v>0</v>
      </c>
      <c r="L120" s="35">
        <v>10068.721322267529</v>
      </c>
      <c r="M120" s="35">
        <v>0</v>
      </c>
      <c r="N120" s="38">
        <f t="shared" si="11"/>
        <v>108483.58797780423</v>
      </c>
      <c r="O120" s="33"/>
      <c r="P120" s="33"/>
      <c r="Q120" s="27"/>
      <c r="R120" s="27"/>
    </row>
    <row r="121" spans="1:18" x14ac:dyDescent="0.3">
      <c r="A121" s="9" t="s">
        <v>206</v>
      </c>
      <c r="B121" s="10" t="s">
        <v>203</v>
      </c>
      <c r="C121" s="35">
        <v>101219.52241859242</v>
      </c>
      <c r="D121" s="36">
        <v>0</v>
      </c>
      <c r="E121" s="37">
        <v>21279.938314606639</v>
      </c>
      <c r="F121" s="36">
        <v>79939.584103985777</v>
      </c>
      <c r="G121" s="35">
        <v>0</v>
      </c>
      <c r="H121" s="36">
        <v>0</v>
      </c>
      <c r="I121" s="37">
        <v>0</v>
      </c>
      <c r="J121" s="36">
        <v>0</v>
      </c>
      <c r="K121" s="35">
        <v>0</v>
      </c>
      <c r="L121" s="35">
        <v>12156.387290861539</v>
      </c>
      <c r="M121" s="35">
        <v>0</v>
      </c>
      <c r="N121" s="38">
        <f t="shared" si="11"/>
        <v>113375.90970945396</v>
      </c>
      <c r="O121" s="33"/>
      <c r="P121" s="33"/>
      <c r="Q121" s="27"/>
      <c r="R121" s="27"/>
    </row>
    <row r="122" spans="1:18" x14ac:dyDescent="0.3">
      <c r="A122" s="9" t="s">
        <v>207</v>
      </c>
      <c r="B122" s="10" t="s">
        <v>205</v>
      </c>
      <c r="C122" s="35">
        <v>9734.4836627781169</v>
      </c>
      <c r="D122" s="36">
        <v>0</v>
      </c>
      <c r="E122" s="37">
        <v>9734.4836627781169</v>
      </c>
      <c r="F122" s="36">
        <v>0</v>
      </c>
      <c r="G122" s="35">
        <v>0</v>
      </c>
      <c r="H122" s="36">
        <v>0</v>
      </c>
      <c r="I122" s="37">
        <v>0</v>
      </c>
      <c r="J122" s="36">
        <v>0</v>
      </c>
      <c r="K122" s="35">
        <v>0</v>
      </c>
      <c r="L122" s="35">
        <v>1988.3186251481386</v>
      </c>
      <c r="M122" s="35">
        <v>0</v>
      </c>
      <c r="N122" s="38">
        <f t="shared" si="11"/>
        <v>11722.802287926255</v>
      </c>
      <c r="O122" s="33"/>
      <c r="P122" s="33"/>
      <c r="Q122" s="27"/>
      <c r="R122" s="27"/>
    </row>
    <row r="123" spans="1:18" x14ac:dyDescent="0.3">
      <c r="A123" s="9" t="s">
        <v>209</v>
      </c>
      <c r="B123" s="10" t="s">
        <v>295</v>
      </c>
      <c r="C123" s="35">
        <v>10528.922698968514</v>
      </c>
      <c r="D123" s="36">
        <v>0</v>
      </c>
      <c r="E123" s="37">
        <v>8675.6654807854011</v>
      </c>
      <c r="F123" s="36">
        <v>1853.2572181831124</v>
      </c>
      <c r="G123" s="35">
        <v>0</v>
      </c>
      <c r="H123" s="36">
        <v>0</v>
      </c>
      <c r="I123" s="37">
        <v>0</v>
      </c>
      <c r="J123" s="36">
        <v>0</v>
      </c>
      <c r="K123" s="35">
        <v>0</v>
      </c>
      <c r="L123" s="35">
        <v>2499.7876643236705</v>
      </c>
      <c r="M123" s="35">
        <v>0</v>
      </c>
      <c r="N123" s="38">
        <f t="shared" si="11"/>
        <v>13028.710363292184</v>
      </c>
      <c r="O123" s="33"/>
      <c r="P123" s="33"/>
      <c r="Q123" s="27"/>
      <c r="R123" s="27"/>
    </row>
    <row r="124" spans="1:18" ht="28.8" x14ac:dyDescent="0.3">
      <c r="A124" s="9" t="s">
        <v>211</v>
      </c>
      <c r="B124" s="10" t="s">
        <v>296</v>
      </c>
      <c r="C124" s="35">
        <v>2599.702645044224</v>
      </c>
      <c r="D124" s="36">
        <v>0</v>
      </c>
      <c r="E124" s="37">
        <v>2599.702645044224</v>
      </c>
      <c r="F124" s="36">
        <v>0</v>
      </c>
      <c r="G124" s="35">
        <v>0</v>
      </c>
      <c r="H124" s="36">
        <v>0</v>
      </c>
      <c r="I124" s="37">
        <v>0</v>
      </c>
      <c r="J124" s="36">
        <v>0</v>
      </c>
      <c r="K124" s="35">
        <v>0</v>
      </c>
      <c r="L124" s="35">
        <v>456.78231639949411</v>
      </c>
      <c r="M124" s="35">
        <v>0</v>
      </c>
      <c r="N124" s="38">
        <f t="shared" si="11"/>
        <v>3056.484961443718</v>
      </c>
      <c r="O124" s="33"/>
      <c r="P124" s="33"/>
      <c r="Q124" s="27"/>
      <c r="R124" s="27"/>
    </row>
    <row r="125" spans="1:18" ht="28.8" x14ac:dyDescent="0.3">
      <c r="A125" s="9" t="s">
        <v>213</v>
      </c>
      <c r="B125" s="10" t="s">
        <v>297</v>
      </c>
      <c r="C125" s="35">
        <v>17201.23454340623</v>
      </c>
      <c r="D125" s="36">
        <v>1022.5711378531768</v>
      </c>
      <c r="E125" s="37">
        <v>15372.921007420047</v>
      </c>
      <c r="F125" s="36">
        <v>805.74239813300505</v>
      </c>
      <c r="G125" s="35">
        <v>0</v>
      </c>
      <c r="H125" s="36">
        <v>0</v>
      </c>
      <c r="I125" s="37">
        <v>0</v>
      </c>
      <c r="J125" s="36">
        <v>0</v>
      </c>
      <c r="K125" s="35">
        <v>0</v>
      </c>
      <c r="L125" s="35">
        <v>2120.9649475302417</v>
      </c>
      <c r="M125" s="35">
        <v>0</v>
      </c>
      <c r="N125" s="38">
        <f t="shared" si="11"/>
        <v>19322.199490936473</v>
      </c>
      <c r="O125" s="33"/>
      <c r="P125" s="33"/>
      <c r="Q125" s="27"/>
      <c r="R125" s="27"/>
    </row>
    <row r="126" spans="1:18" ht="43.2" x14ac:dyDescent="0.3">
      <c r="A126" s="9" t="s">
        <v>215</v>
      </c>
      <c r="B126" s="10" t="s">
        <v>298</v>
      </c>
      <c r="C126" s="35">
        <v>163.74144980815399</v>
      </c>
      <c r="D126" s="36">
        <v>0</v>
      </c>
      <c r="E126" s="37">
        <v>163.74144980815399</v>
      </c>
      <c r="F126" s="36">
        <v>0</v>
      </c>
      <c r="G126" s="35">
        <v>0</v>
      </c>
      <c r="H126" s="36">
        <v>0</v>
      </c>
      <c r="I126" s="37">
        <v>0</v>
      </c>
      <c r="J126" s="36">
        <v>0</v>
      </c>
      <c r="K126" s="35">
        <v>0</v>
      </c>
      <c r="L126" s="35">
        <v>0</v>
      </c>
      <c r="M126" s="35">
        <v>0</v>
      </c>
      <c r="N126" s="38">
        <f t="shared" si="11"/>
        <v>163.74144980815399</v>
      </c>
      <c r="O126" s="33"/>
      <c r="P126" s="33"/>
      <c r="Q126" s="27"/>
      <c r="R126" s="27"/>
    </row>
    <row r="127" spans="1:18" x14ac:dyDescent="0.3">
      <c r="A127" s="9" t="s">
        <v>239</v>
      </c>
      <c r="B127" s="10" t="s">
        <v>208</v>
      </c>
      <c r="C127" s="35">
        <v>106207.24609729901</v>
      </c>
      <c r="D127" s="36">
        <v>0</v>
      </c>
      <c r="E127" s="37">
        <v>79195.73060383556</v>
      </c>
      <c r="F127" s="36">
        <v>27011.515493463448</v>
      </c>
      <c r="G127" s="35">
        <v>0</v>
      </c>
      <c r="H127" s="36">
        <v>0</v>
      </c>
      <c r="I127" s="37">
        <v>0</v>
      </c>
      <c r="J127" s="36">
        <v>0</v>
      </c>
      <c r="K127" s="35">
        <v>0</v>
      </c>
      <c r="L127" s="35">
        <v>0</v>
      </c>
      <c r="M127" s="35">
        <v>0</v>
      </c>
      <c r="N127" s="38">
        <f t="shared" si="11"/>
        <v>106207.24609729901</v>
      </c>
      <c r="O127" s="33"/>
      <c r="P127" s="33"/>
      <c r="Q127" s="27"/>
      <c r="R127" s="27"/>
    </row>
    <row r="128" spans="1:18" ht="28.8" x14ac:dyDescent="0.3">
      <c r="A128" s="9" t="s">
        <v>241</v>
      </c>
      <c r="B128" s="10" t="s">
        <v>210</v>
      </c>
      <c r="C128" s="35">
        <v>22091.445931094993</v>
      </c>
      <c r="D128" s="36">
        <v>0</v>
      </c>
      <c r="E128" s="37">
        <v>18107.652046672953</v>
      </c>
      <c r="F128" s="36">
        <v>3983.7938844220416</v>
      </c>
      <c r="G128" s="35">
        <v>0</v>
      </c>
      <c r="H128" s="36">
        <v>0</v>
      </c>
      <c r="I128" s="37">
        <v>0</v>
      </c>
      <c r="J128" s="36">
        <v>0</v>
      </c>
      <c r="K128" s="35">
        <v>0</v>
      </c>
      <c r="L128" s="35">
        <v>639.3602425060011</v>
      </c>
      <c r="M128" s="35">
        <v>0</v>
      </c>
      <c r="N128" s="38">
        <f t="shared" si="11"/>
        <v>22730.806173600995</v>
      </c>
      <c r="O128" s="33"/>
      <c r="P128" s="33"/>
      <c r="Q128" s="27"/>
      <c r="R128" s="27"/>
    </row>
    <row r="129" spans="1:18" x14ac:dyDescent="0.3">
      <c r="A129" s="9" t="s">
        <v>243</v>
      </c>
      <c r="B129" s="10" t="s">
        <v>212</v>
      </c>
      <c r="C129" s="35">
        <v>159477.55847480881</v>
      </c>
      <c r="D129" s="36">
        <v>0</v>
      </c>
      <c r="E129" s="37">
        <v>134544.37462233522</v>
      </c>
      <c r="F129" s="36">
        <v>24933.183852473587</v>
      </c>
      <c r="G129" s="35">
        <v>0</v>
      </c>
      <c r="H129" s="36">
        <v>0</v>
      </c>
      <c r="I129" s="37">
        <v>0</v>
      </c>
      <c r="J129" s="36">
        <v>0</v>
      </c>
      <c r="K129" s="35">
        <v>0</v>
      </c>
      <c r="L129" s="35">
        <v>575.4081648759452</v>
      </c>
      <c r="M129" s="35">
        <v>0</v>
      </c>
      <c r="N129" s="38">
        <f t="shared" si="11"/>
        <v>160052.96663968475</v>
      </c>
      <c r="O129" s="33"/>
      <c r="P129" s="33"/>
      <c r="Q129" s="27"/>
      <c r="R129" s="27"/>
    </row>
    <row r="130" spans="1:18" x14ac:dyDescent="0.3">
      <c r="A130" s="9" t="s">
        <v>313</v>
      </c>
      <c r="B130" s="10" t="s">
        <v>214</v>
      </c>
      <c r="C130" s="35">
        <v>83734.210510067132</v>
      </c>
      <c r="D130" s="36">
        <v>0</v>
      </c>
      <c r="E130" s="37">
        <v>72947.438597517132</v>
      </c>
      <c r="F130" s="36">
        <v>10786.771912550001</v>
      </c>
      <c r="G130" s="35">
        <v>0</v>
      </c>
      <c r="H130" s="36">
        <v>0</v>
      </c>
      <c r="I130" s="37">
        <v>0</v>
      </c>
      <c r="J130" s="36">
        <v>0</v>
      </c>
      <c r="K130" s="35">
        <v>0</v>
      </c>
      <c r="L130" s="35">
        <v>5275.4410183745822</v>
      </c>
      <c r="M130" s="35">
        <v>0</v>
      </c>
      <c r="N130" s="38">
        <f t="shared" si="11"/>
        <v>89009.651528441711</v>
      </c>
      <c r="O130" s="33"/>
      <c r="P130" s="33"/>
      <c r="Q130" s="27"/>
      <c r="R130" s="27"/>
    </row>
    <row r="131" spans="1:18" ht="28.8" x14ac:dyDescent="0.3">
      <c r="A131" s="9" t="s">
        <v>314</v>
      </c>
      <c r="B131" s="10" t="s">
        <v>216</v>
      </c>
      <c r="C131" s="35">
        <v>339172.14382492349</v>
      </c>
      <c r="D131" s="36">
        <v>11166.971452</v>
      </c>
      <c r="E131" s="37">
        <v>116831.29334070199</v>
      </c>
      <c r="F131" s="36">
        <v>211173.87903222145</v>
      </c>
      <c r="G131" s="35">
        <v>0</v>
      </c>
      <c r="H131" s="36">
        <v>0</v>
      </c>
      <c r="I131" s="37">
        <v>0</v>
      </c>
      <c r="J131" s="36">
        <v>0</v>
      </c>
      <c r="K131" s="35">
        <v>0</v>
      </c>
      <c r="L131" s="35">
        <v>5034.3947918247422</v>
      </c>
      <c r="M131" s="35">
        <v>0</v>
      </c>
      <c r="N131" s="38">
        <f t="shared" si="11"/>
        <v>344206.53861674824</v>
      </c>
      <c r="O131" s="33"/>
      <c r="P131" s="33"/>
      <c r="Q131" s="27"/>
      <c r="R131" s="27"/>
    </row>
    <row r="132" spans="1:18" x14ac:dyDescent="0.3">
      <c r="A132" s="9" t="s">
        <v>315</v>
      </c>
      <c r="B132" s="10" t="s">
        <v>217</v>
      </c>
      <c r="C132" s="35">
        <v>322394.401312773</v>
      </c>
      <c r="D132" s="36">
        <v>0</v>
      </c>
      <c r="E132" s="37">
        <v>290796.03566981258</v>
      </c>
      <c r="F132" s="36">
        <v>31598.365642960442</v>
      </c>
      <c r="G132" s="35">
        <v>0</v>
      </c>
      <c r="H132" s="36">
        <v>0</v>
      </c>
      <c r="I132" s="37">
        <v>0</v>
      </c>
      <c r="J132" s="36">
        <v>0</v>
      </c>
      <c r="K132" s="35">
        <v>0</v>
      </c>
      <c r="L132" s="35">
        <v>108037.73232007551</v>
      </c>
      <c r="M132" s="35">
        <v>0</v>
      </c>
      <c r="N132" s="38">
        <f t="shared" si="11"/>
        <v>430432.1336328485</v>
      </c>
      <c r="O132" s="33"/>
      <c r="P132" s="33"/>
      <c r="Q132" s="27"/>
      <c r="R132" s="27"/>
    </row>
    <row r="133" spans="1:18" x14ac:dyDescent="0.3">
      <c r="A133" s="9" t="s">
        <v>316</v>
      </c>
      <c r="B133" s="10" t="s">
        <v>218</v>
      </c>
      <c r="C133" s="35">
        <v>205072.46773916882</v>
      </c>
      <c r="D133" s="36">
        <v>22271.350069378015</v>
      </c>
      <c r="E133" s="37">
        <v>165406.5527859685</v>
      </c>
      <c r="F133" s="36">
        <v>17394.564883822273</v>
      </c>
      <c r="G133" s="35">
        <v>8512.5709669099997</v>
      </c>
      <c r="H133" s="36">
        <v>8512.5709669099997</v>
      </c>
      <c r="I133" s="37">
        <v>0</v>
      </c>
      <c r="J133" s="36">
        <v>0</v>
      </c>
      <c r="K133" s="35">
        <v>0</v>
      </c>
      <c r="L133" s="35">
        <v>43272.931463576955</v>
      </c>
      <c r="M133" s="35">
        <v>0</v>
      </c>
      <c r="N133" s="38">
        <f t="shared" si="11"/>
        <v>256857.97016965575</v>
      </c>
      <c r="O133" s="33"/>
      <c r="P133" s="33"/>
      <c r="Q133" s="27"/>
      <c r="R133" s="27"/>
    </row>
    <row r="134" spans="1:18" x14ac:dyDescent="0.3">
      <c r="A134" s="9" t="s">
        <v>225</v>
      </c>
      <c r="B134" s="10" t="s">
        <v>299</v>
      </c>
      <c r="C134" s="35">
        <v>3324.7091862638863</v>
      </c>
      <c r="D134" s="36">
        <v>0</v>
      </c>
      <c r="E134" s="37">
        <v>3322.0372198365785</v>
      </c>
      <c r="F134" s="36">
        <v>2.6719664273083197</v>
      </c>
      <c r="G134" s="35">
        <v>0</v>
      </c>
      <c r="H134" s="36">
        <v>0</v>
      </c>
      <c r="I134" s="37">
        <v>0</v>
      </c>
      <c r="J134" s="36">
        <v>0</v>
      </c>
      <c r="K134" s="35">
        <v>0</v>
      </c>
      <c r="L134" s="35">
        <v>536.89002248972383</v>
      </c>
      <c r="M134" s="35">
        <v>0</v>
      </c>
      <c r="N134" s="38">
        <f t="shared" si="11"/>
        <v>3861.5992087536101</v>
      </c>
      <c r="O134" s="33"/>
      <c r="P134" s="33"/>
      <c r="Q134" s="27"/>
      <c r="R134" s="27"/>
    </row>
    <row r="135" spans="1:18" ht="28.8" x14ac:dyDescent="0.3">
      <c r="A135" s="9" t="s">
        <v>227</v>
      </c>
      <c r="B135" s="10" t="s">
        <v>300</v>
      </c>
      <c r="C135" s="35">
        <v>5719.4305980779263</v>
      </c>
      <c r="D135" s="36">
        <v>0</v>
      </c>
      <c r="E135" s="37">
        <v>5617.8800938607819</v>
      </c>
      <c r="F135" s="36">
        <v>101.550504217144</v>
      </c>
      <c r="G135" s="35">
        <v>0</v>
      </c>
      <c r="H135" s="36">
        <v>0</v>
      </c>
      <c r="I135" s="37">
        <v>0</v>
      </c>
      <c r="J135" s="36">
        <v>0</v>
      </c>
      <c r="K135" s="35">
        <v>0</v>
      </c>
      <c r="L135" s="35">
        <v>42.376006167344102</v>
      </c>
      <c r="M135" s="35">
        <v>0</v>
      </c>
      <c r="N135" s="38">
        <f t="shared" si="11"/>
        <v>5761.8066042452701</v>
      </c>
      <c r="O135" s="33"/>
      <c r="P135" s="33"/>
      <c r="Q135" s="27"/>
      <c r="R135" s="27"/>
    </row>
    <row r="136" spans="1:18" x14ac:dyDescent="0.3">
      <c r="A136" s="9" t="s">
        <v>234</v>
      </c>
      <c r="B136" s="10" t="s">
        <v>301</v>
      </c>
      <c r="C136" s="35">
        <v>19333.883898455992</v>
      </c>
      <c r="D136" s="36">
        <v>8923.7775415249689</v>
      </c>
      <c r="E136" s="37">
        <v>8896.2604197977416</v>
      </c>
      <c r="F136" s="36">
        <v>1513.845937133279</v>
      </c>
      <c r="G136" s="35">
        <v>0</v>
      </c>
      <c r="H136" s="36">
        <v>0</v>
      </c>
      <c r="I136" s="37">
        <v>0</v>
      </c>
      <c r="J136" s="36">
        <v>0</v>
      </c>
      <c r="K136" s="35">
        <v>0</v>
      </c>
      <c r="L136" s="35">
        <v>1679.8110355716058</v>
      </c>
      <c r="M136" s="35">
        <v>0</v>
      </c>
      <c r="N136" s="38">
        <f t="shared" si="11"/>
        <v>21013.694934027597</v>
      </c>
      <c r="O136" s="33"/>
      <c r="P136" s="33"/>
      <c r="Q136" s="27"/>
      <c r="R136" s="27"/>
    </row>
    <row r="137" spans="1:18" x14ac:dyDescent="0.3">
      <c r="A137" s="9" t="s">
        <v>317</v>
      </c>
      <c r="B137" s="10" t="s">
        <v>302</v>
      </c>
      <c r="C137" s="35">
        <v>35032.362791200117</v>
      </c>
      <c r="D137" s="36">
        <v>0</v>
      </c>
      <c r="E137" s="37">
        <v>34422.166850960719</v>
      </c>
      <c r="F137" s="36">
        <v>610.1959402394001</v>
      </c>
      <c r="G137" s="35">
        <v>0</v>
      </c>
      <c r="H137" s="36">
        <v>0</v>
      </c>
      <c r="I137" s="37">
        <v>0</v>
      </c>
      <c r="J137" s="36">
        <v>0</v>
      </c>
      <c r="K137" s="35">
        <v>0</v>
      </c>
      <c r="L137" s="35">
        <v>9179.2057766160433</v>
      </c>
      <c r="M137" s="35">
        <v>0</v>
      </c>
      <c r="N137" s="38">
        <f t="shared" si="11"/>
        <v>44211.568567816161</v>
      </c>
      <c r="O137" s="33"/>
      <c r="P137" s="33"/>
      <c r="Q137" s="27"/>
      <c r="R137" s="27"/>
    </row>
    <row r="138" spans="1:18" x14ac:dyDescent="0.3">
      <c r="A138" s="9" t="s">
        <v>318</v>
      </c>
      <c r="B138" s="10" t="s">
        <v>220</v>
      </c>
      <c r="C138" s="35">
        <v>10757.127318104425</v>
      </c>
      <c r="D138" s="36">
        <v>0</v>
      </c>
      <c r="E138" s="37">
        <v>0</v>
      </c>
      <c r="F138" s="36">
        <v>0</v>
      </c>
      <c r="G138" s="35">
        <v>979.96869868556826</v>
      </c>
      <c r="H138" s="36">
        <v>0</v>
      </c>
      <c r="I138" s="37">
        <v>979.96869868556837</v>
      </c>
      <c r="J138" s="36">
        <v>0</v>
      </c>
      <c r="K138" s="35">
        <v>0</v>
      </c>
      <c r="L138" s="35">
        <v>0</v>
      </c>
      <c r="M138" s="35">
        <v>0</v>
      </c>
      <c r="N138" s="38">
        <f t="shared" si="11"/>
        <v>11737.096016789994</v>
      </c>
      <c r="O138" s="33"/>
      <c r="P138" s="33"/>
      <c r="Q138" s="27"/>
      <c r="R138" s="27"/>
    </row>
    <row r="139" spans="1:18" ht="28.8" x14ac:dyDescent="0.3">
      <c r="A139" s="9" t="s">
        <v>319</v>
      </c>
      <c r="B139" s="10" t="s">
        <v>222</v>
      </c>
      <c r="C139" s="35">
        <v>41534.696785917535</v>
      </c>
      <c r="D139" s="36">
        <v>0</v>
      </c>
      <c r="E139" s="82">
        <v>23438.143795569333</v>
      </c>
      <c r="F139" s="36">
        <v>18096.552990348206</v>
      </c>
      <c r="G139" s="35">
        <v>0</v>
      </c>
      <c r="H139" s="36">
        <v>0</v>
      </c>
      <c r="I139" s="82">
        <v>0</v>
      </c>
      <c r="J139" s="36">
        <v>0</v>
      </c>
      <c r="K139" s="35">
        <v>0</v>
      </c>
      <c r="L139" s="35">
        <v>7934.9213514209969</v>
      </c>
      <c r="M139" s="35">
        <v>0</v>
      </c>
      <c r="N139" s="38">
        <f t="shared" si="11"/>
        <v>49469.618137338533</v>
      </c>
      <c r="O139" s="33"/>
      <c r="P139" s="33"/>
      <c r="Q139" s="27"/>
      <c r="R139" s="27"/>
    </row>
    <row r="140" spans="1:18" ht="28.8" x14ac:dyDescent="0.3">
      <c r="A140" s="9" t="s">
        <v>320</v>
      </c>
      <c r="B140" s="10" t="s">
        <v>223</v>
      </c>
      <c r="C140" s="35">
        <v>4347.1447900010644</v>
      </c>
      <c r="D140" s="36">
        <v>0</v>
      </c>
      <c r="E140" s="82">
        <v>3704.9209817210644</v>
      </c>
      <c r="F140" s="36">
        <v>642.22380827999996</v>
      </c>
      <c r="G140" s="35">
        <v>0</v>
      </c>
      <c r="H140" s="36">
        <v>0</v>
      </c>
      <c r="I140" s="82">
        <v>0</v>
      </c>
      <c r="J140" s="36">
        <v>0</v>
      </c>
      <c r="K140" s="35">
        <v>0</v>
      </c>
      <c r="L140" s="35">
        <v>54.170286912255406</v>
      </c>
      <c r="M140" s="35">
        <v>0</v>
      </c>
      <c r="N140" s="38">
        <f t="shared" si="11"/>
        <v>4401.3150769133199</v>
      </c>
      <c r="O140" s="33"/>
      <c r="P140" s="33"/>
      <c r="Q140" s="27"/>
      <c r="R140" s="27"/>
    </row>
    <row r="141" spans="1:18" x14ac:dyDescent="0.3">
      <c r="A141" s="9" t="s">
        <v>321</v>
      </c>
      <c r="B141" s="10" t="s">
        <v>224</v>
      </c>
      <c r="C141" s="35">
        <v>10520.903910878245</v>
      </c>
      <c r="D141" s="36">
        <v>0</v>
      </c>
      <c r="E141" s="82">
        <v>10520.903910878245</v>
      </c>
      <c r="F141" s="36">
        <v>0</v>
      </c>
      <c r="G141" s="35">
        <v>0</v>
      </c>
      <c r="H141" s="36">
        <v>0</v>
      </c>
      <c r="I141" s="82">
        <v>0</v>
      </c>
      <c r="J141" s="36">
        <v>0</v>
      </c>
      <c r="K141" s="35">
        <v>0</v>
      </c>
      <c r="L141" s="35">
        <v>8060.7686459443821</v>
      </c>
      <c r="M141" s="35">
        <v>0</v>
      </c>
      <c r="N141" s="38">
        <f t="shared" si="11"/>
        <v>18581.672556822628</v>
      </c>
      <c r="O141" s="33"/>
      <c r="P141" s="33"/>
      <c r="Q141" s="27"/>
      <c r="R141" s="27"/>
    </row>
    <row r="142" spans="1:18" x14ac:dyDescent="0.3">
      <c r="A142" s="9" t="s">
        <v>322</v>
      </c>
      <c r="B142" s="10" t="s">
        <v>226</v>
      </c>
      <c r="C142" s="35">
        <v>4965.3498459231723</v>
      </c>
      <c r="D142" s="36">
        <v>0</v>
      </c>
      <c r="E142" s="82">
        <v>4965.3498459231723</v>
      </c>
      <c r="F142" s="36">
        <v>0</v>
      </c>
      <c r="G142" s="35">
        <v>0</v>
      </c>
      <c r="H142" s="36">
        <v>0</v>
      </c>
      <c r="I142" s="82">
        <v>0</v>
      </c>
      <c r="J142" s="36">
        <v>0</v>
      </c>
      <c r="K142" s="35">
        <v>0</v>
      </c>
      <c r="L142" s="35">
        <v>0</v>
      </c>
      <c r="M142" s="35">
        <v>0</v>
      </c>
      <c r="N142" s="38">
        <f t="shared" si="11"/>
        <v>4965.3498459231723</v>
      </c>
      <c r="O142" s="33"/>
      <c r="P142" s="33"/>
      <c r="Q142" s="27"/>
      <c r="R142" s="27"/>
    </row>
    <row r="143" spans="1:18" ht="14.25" customHeight="1" x14ac:dyDescent="0.3">
      <c r="A143" s="9" t="s">
        <v>323</v>
      </c>
      <c r="B143" s="10" t="s">
        <v>228</v>
      </c>
      <c r="C143" s="35">
        <v>5747.0103715566429</v>
      </c>
      <c r="D143" s="36">
        <v>0</v>
      </c>
      <c r="E143" s="82">
        <v>5747.0103715566429</v>
      </c>
      <c r="F143" s="36">
        <v>0</v>
      </c>
      <c r="G143" s="35">
        <v>0</v>
      </c>
      <c r="H143" s="36">
        <v>0</v>
      </c>
      <c r="I143" s="82">
        <v>0</v>
      </c>
      <c r="J143" s="36">
        <v>0</v>
      </c>
      <c r="K143" s="35">
        <v>0</v>
      </c>
      <c r="L143" s="35">
        <v>897.67884238221609</v>
      </c>
      <c r="M143" s="35">
        <v>0</v>
      </c>
      <c r="N143" s="38">
        <f t="shared" si="11"/>
        <v>6644.6892139388592</v>
      </c>
      <c r="O143" s="33"/>
      <c r="P143" s="33"/>
      <c r="Q143" s="27"/>
      <c r="R143" s="27"/>
    </row>
    <row r="144" spans="1:18" x14ac:dyDescent="0.3">
      <c r="A144" s="9"/>
      <c r="B144" s="10"/>
      <c r="C144" s="35"/>
      <c r="D144" s="44"/>
      <c r="E144" s="82"/>
      <c r="F144" s="36"/>
      <c r="G144" s="35"/>
      <c r="H144" s="44"/>
      <c r="I144" s="82"/>
      <c r="J144" s="36"/>
      <c r="K144" s="35"/>
      <c r="L144" s="35"/>
      <c r="M144" s="35"/>
      <c r="N144" s="38"/>
      <c r="O144" s="33"/>
      <c r="P144" s="33"/>
      <c r="Q144" s="27"/>
      <c r="R144" s="27"/>
    </row>
    <row r="145" spans="1:18" x14ac:dyDescent="0.3">
      <c r="A145" s="11"/>
      <c r="B145" s="12" t="s">
        <v>229</v>
      </c>
      <c r="C145" s="45">
        <f t="shared" ref="C145:M145" si="12">SUM(C11:C144)</f>
        <v>7643075.6961756824</v>
      </c>
      <c r="D145" s="45">
        <f t="shared" si="12"/>
        <v>430604.76290718833</v>
      </c>
      <c r="E145" s="83">
        <f t="shared" si="12"/>
        <v>4055849.6523000975</v>
      </c>
      <c r="F145" s="45">
        <f t="shared" si="12"/>
        <v>3145864.1536502913</v>
      </c>
      <c r="G145" s="45">
        <f t="shared" si="12"/>
        <v>715001.57709048782</v>
      </c>
      <c r="H145" s="45">
        <f t="shared" si="12"/>
        <v>369194.08123763785</v>
      </c>
      <c r="I145" s="83">
        <f t="shared" si="12"/>
        <v>158045.27434618666</v>
      </c>
      <c r="J145" s="45">
        <f t="shared" si="12"/>
        <v>187762.22150666334</v>
      </c>
      <c r="K145" s="45">
        <f t="shared" si="12"/>
        <v>2936.6205816599995</v>
      </c>
      <c r="L145" s="45">
        <f t="shared" si="12"/>
        <v>969156.63433712255</v>
      </c>
      <c r="M145" s="45">
        <f t="shared" si="12"/>
        <v>650.47285706424714</v>
      </c>
      <c r="N145" s="45">
        <f t="shared" ref="N145" si="13">+C145+G145+K145+L145+M145</f>
        <v>9330821.0010420177</v>
      </c>
      <c r="O145" s="33"/>
      <c r="P145" s="33"/>
      <c r="Q145" s="27"/>
      <c r="R145" s="27"/>
    </row>
    <row r="146" spans="1:18" x14ac:dyDescent="0.3">
      <c r="A146" s="13" t="s">
        <v>230</v>
      </c>
      <c r="B146" s="14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33"/>
      <c r="P146" s="33"/>
      <c r="Q146" s="27"/>
      <c r="R146" s="27"/>
    </row>
    <row r="147" spans="1:18" x14ac:dyDescent="0.3">
      <c r="A147" s="9" t="s">
        <v>231</v>
      </c>
      <c r="B147" s="15" t="s">
        <v>286</v>
      </c>
      <c r="C147" s="35">
        <v>0</v>
      </c>
      <c r="D147" s="40">
        <v>0</v>
      </c>
      <c r="E147" s="36">
        <v>0</v>
      </c>
      <c r="F147" s="36">
        <v>0</v>
      </c>
      <c r="G147" s="35">
        <v>0</v>
      </c>
      <c r="H147" s="40">
        <v>0</v>
      </c>
      <c r="I147" s="36">
        <v>0</v>
      </c>
      <c r="J147" s="36">
        <v>0</v>
      </c>
      <c r="K147" s="35">
        <v>0</v>
      </c>
      <c r="L147" s="35">
        <v>1972.4464009242611</v>
      </c>
      <c r="M147" s="35">
        <v>0</v>
      </c>
      <c r="N147" s="38">
        <f t="shared" ref="N147:N153" si="14">+C147+G147+K147+L147+M147</f>
        <v>1972.4464009242611</v>
      </c>
      <c r="O147" s="33"/>
      <c r="P147" s="33"/>
      <c r="Q147" s="27"/>
      <c r="R147" s="27"/>
    </row>
    <row r="148" spans="1:18" x14ac:dyDescent="0.3">
      <c r="A148" s="9" t="s">
        <v>232</v>
      </c>
      <c r="B148" s="15" t="s">
        <v>287</v>
      </c>
      <c r="C148" s="35">
        <v>1593.5159412810603</v>
      </c>
      <c r="D148" s="40">
        <v>1593.5159412810603</v>
      </c>
      <c r="E148" s="36">
        <v>0</v>
      </c>
      <c r="F148" s="36">
        <v>0</v>
      </c>
      <c r="G148" s="35">
        <v>0</v>
      </c>
      <c r="H148" s="40">
        <v>0</v>
      </c>
      <c r="I148" s="36">
        <v>0</v>
      </c>
      <c r="J148" s="36">
        <v>0</v>
      </c>
      <c r="K148" s="35">
        <v>0</v>
      </c>
      <c r="L148" s="35">
        <v>0</v>
      </c>
      <c r="M148" s="35">
        <v>0</v>
      </c>
      <c r="N148" s="38">
        <f t="shared" si="14"/>
        <v>1593.5159412810603</v>
      </c>
      <c r="O148" s="33"/>
      <c r="P148" s="33"/>
      <c r="Q148" s="27"/>
      <c r="R148" s="27"/>
    </row>
    <row r="149" spans="1:18" x14ac:dyDescent="0.3">
      <c r="A149" s="9" t="s">
        <v>233</v>
      </c>
      <c r="B149" s="15" t="s">
        <v>157</v>
      </c>
      <c r="C149" s="35">
        <v>0</v>
      </c>
      <c r="D149" s="40">
        <v>0</v>
      </c>
      <c r="E149" s="36">
        <v>0</v>
      </c>
      <c r="F149" s="36">
        <v>0</v>
      </c>
      <c r="G149" s="35">
        <v>0</v>
      </c>
      <c r="H149" s="40">
        <v>0</v>
      </c>
      <c r="I149" s="36">
        <v>0</v>
      </c>
      <c r="J149" s="36">
        <v>0</v>
      </c>
      <c r="K149" s="35">
        <v>28869.785461349999</v>
      </c>
      <c r="L149" s="35">
        <v>0</v>
      </c>
      <c r="M149" s="35">
        <v>0</v>
      </c>
      <c r="N149" s="38">
        <f t="shared" si="14"/>
        <v>28869.785461349999</v>
      </c>
      <c r="O149" s="33"/>
      <c r="P149" s="33"/>
      <c r="Q149" s="27"/>
      <c r="R149" s="27"/>
    </row>
    <row r="150" spans="1:18" x14ac:dyDescent="0.3">
      <c r="A150" s="9" t="s">
        <v>324</v>
      </c>
      <c r="B150" s="16" t="s">
        <v>159</v>
      </c>
      <c r="C150" s="35">
        <v>21464.688757086074</v>
      </c>
      <c r="D150" s="40">
        <v>21464.688757086074</v>
      </c>
      <c r="E150" s="36">
        <v>0</v>
      </c>
      <c r="F150" s="36">
        <v>0</v>
      </c>
      <c r="G150" s="35">
        <v>0</v>
      </c>
      <c r="H150" s="40">
        <v>0</v>
      </c>
      <c r="I150" s="36">
        <v>0</v>
      </c>
      <c r="J150" s="36">
        <v>0</v>
      </c>
      <c r="K150" s="35">
        <v>10946.536604360001</v>
      </c>
      <c r="L150" s="35">
        <v>0</v>
      </c>
      <c r="M150" s="35">
        <v>0</v>
      </c>
      <c r="N150" s="38">
        <f t="shared" si="14"/>
        <v>32411.225361446075</v>
      </c>
      <c r="O150" s="33"/>
      <c r="P150" s="33"/>
      <c r="Q150" s="27"/>
      <c r="R150" s="27"/>
    </row>
    <row r="151" spans="1:18" x14ac:dyDescent="0.3">
      <c r="A151" s="9" t="s">
        <v>325</v>
      </c>
      <c r="B151" s="15" t="s">
        <v>293</v>
      </c>
      <c r="C151" s="35">
        <v>0</v>
      </c>
      <c r="D151" s="40">
        <v>0</v>
      </c>
      <c r="E151" s="36">
        <v>0</v>
      </c>
      <c r="F151" s="36">
        <v>0</v>
      </c>
      <c r="G151" s="35">
        <v>0</v>
      </c>
      <c r="H151" s="40">
        <v>0</v>
      </c>
      <c r="I151" s="36">
        <v>0</v>
      </c>
      <c r="J151" s="36">
        <v>0</v>
      </c>
      <c r="K151" s="35">
        <v>0</v>
      </c>
      <c r="L151" s="35">
        <v>0</v>
      </c>
      <c r="M151" s="35">
        <v>0</v>
      </c>
      <c r="N151" s="38">
        <f t="shared" si="14"/>
        <v>0</v>
      </c>
      <c r="O151" s="33"/>
      <c r="P151" s="33"/>
      <c r="Q151" s="27"/>
      <c r="R151" s="27"/>
    </row>
    <row r="152" spans="1:18" x14ac:dyDescent="0.3">
      <c r="A152" s="9" t="s">
        <v>326</v>
      </c>
      <c r="B152" s="17" t="s">
        <v>200</v>
      </c>
      <c r="C152" s="35">
        <v>0</v>
      </c>
      <c r="D152" s="40">
        <v>0</v>
      </c>
      <c r="E152" s="36">
        <v>0</v>
      </c>
      <c r="F152" s="36">
        <v>0</v>
      </c>
      <c r="G152" s="35">
        <v>0</v>
      </c>
      <c r="H152" s="40">
        <v>0</v>
      </c>
      <c r="I152" s="36">
        <v>0</v>
      </c>
      <c r="J152" s="36">
        <v>0</v>
      </c>
      <c r="K152" s="35">
        <v>33602.108767437028</v>
      </c>
      <c r="L152" s="35">
        <v>0</v>
      </c>
      <c r="M152" s="35">
        <v>0</v>
      </c>
      <c r="N152" s="38">
        <f t="shared" si="14"/>
        <v>33602.108767437028</v>
      </c>
      <c r="O152" s="33"/>
      <c r="P152" s="33"/>
      <c r="Q152" s="27"/>
      <c r="R152" s="27"/>
    </row>
    <row r="153" spans="1:18" ht="28.8" x14ac:dyDescent="0.3">
      <c r="A153" s="9" t="s">
        <v>327</v>
      </c>
      <c r="B153" s="18" t="s">
        <v>235</v>
      </c>
      <c r="C153" s="35">
        <v>0</v>
      </c>
      <c r="D153" s="40">
        <v>0</v>
      </c>
      <c r="E153" s="36">
        <v>0</v>
      </c>
      <c r="F153" s="36">
        <v>0</v>
      </c>
      <c r="G153" s="35">
        <v>0</v>
      </c>
      <c r="H153" s="40">
        <v>0</v>
      </c>
      <c r="I153" s="36">
        <v>0</v>
      </c>
      <c r="J153" s="36">
        <v>0</v>
      </c>
      <c r="K153" s="35">
        <v>0</v>
      </c>
      <c r="L153" s="35">
        <v>431166.54075632978</v>
      </c>
      <c r="M153" s="35">
        <v>0</v>
      </c>
      <c r="N153" s="38">
        <f t="shared" si="14"/>
        <v>431166.54075632978</v>
      </c>
      <c r="O153" s="33"/>
      <c r="P153" s="33"/>
      <c r="Q153" s="27"/>
      <c r="R153" s="27"/>
    </row>
    <row r="154" spans="1:18" x14ac:dyDescent="0.3">
      <c r="A154" s="9"/>
      <c r="B154" s="18"/>
      <c r="C154" s="35"/>
      <c r="D154" s="40"/>
      <c r="E154" s="36"/>
      <c r="F154" s="36"/>
      <c r="G154" s="35"/>
      <c r="H154" s="40"/>
      <c r="I154" s="36"/>
      <c r="J154" s="36"/>
      <c r="K154" s="35"/>
      <c r="L154" s="35"/>
      <c r="M154" s="35"/>
      <c r="N154" s="38"/>
      <c r="O154" s="33"/>
      <c r="P154" s="33"/>
      <c r="Q154" s="27"/>
      <c r="R154" s="27"/>
    </row>
    <row r="155" spans="1:18" x14ac:dyDescent="0.3">
      <c r="A155" s="11"/>
      <c r="B155" s="12" t="s">
        <v>236</v>
      </c>
      <c r="C155" s="46">
        <f>SUM(C147:C154)</f>
        <v>23058.204698367135</v>
      </c>
      <c r="D155" s="46">
        <f t="shared" ref="D155:K155" si="15">SUM(D147:D154)</f>
        <v>23058.204698367135</v>
      </c>
      <c r="E155" s="46">
        <f t="shared" si="15"/>
        <v>0</v>
      </c>
      <c r="F155" s="46">
        <f t="shared" ref="F155" si="16">SUM(F147:F154)</f>
        <v>0</v>
      </c>
      <c r="G155" s="46">
        <f t="shared" si="15"/>
        <v>0</v>
      </c>
      <c r="H155" s="46">
        <f t="shared" ref="H155:J155" si="17">SUM(H147:H154)</f>
        <v>0</v>
      </c>
      <c r="I155" s="46">
        <f t="shared" si="17"/>
        <v>0</v>
      </c>
      <c r="J155" s="46">
        <f t="shared" si="17"/>
        <v>0</v>
      </c>
      <c r="K155" s="46">
        <f t="shared" si="15"/>
        <v>73418.430833147024</v>
      </c>
      <c r="L155" s="46">
        <f>SUM(L147:L154)</f>
        <v>433138.98715725401</v>
      </c>
      <c r="M155" s="46">
        <f t="shared" ref="M155" si="18">SUM(M147:M154)</f>
        <v>0</v>
      </c>
      <c r="N155" s="46">
        <f>SUM(N147:N154)</f>
        <v>529615.6226887682</v>
      </c>
      <c r="O155" s="33"/>
      <c r="P155" s="33"/>
      <c r="Q155" s="27"/>
      <c r="R155" s="27"/>
    </row>
    <row r="156" spans="1:18" ht="31.5" customHeight="1" x14ac:dyDescent="0.3">
      <c r="A156" s="13" t="s">
        <v>237</v>
      </c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33"/>
      <c r="P156" s="33"/>
      <c r="Q156" s="27"/>
      <c r="R156" s="27"/>
    </row>
    <row r="157" spans="1:18" x14ac:dyDescent="0.3">
      <c r="A157" s="9" t="s">
        <v>238</v>
      </c>
      <c r="B157" s="39" t="s">
        <v>286</v>
      </c>
      <c r="C157" s="35">
        <v>0</v>
      </c>
      <c r="D157" s="40">
        <v>0</v>
      </c>
      <c r="E157" s="36">
        <v>0</v>
      </c>
      <c r="F157" s="36">
        <v>0</v>
      </c>
      <c r="G157" s="35">
        <v>0</v>
      </c>
      <c r="H157" s="40">
        <v>0</v>
      </c>
      <c r="I157" s="36">
        <v>0</v>
      </c>
      <c r="J157" s="36">
        <v>0</v>
      </c>
      <c r="K157" s="35">
        <v>0</v>
      </c>
      <c r="L157" s="35">
        <v>0</v>
      </c>
      <c r="M157" s="35">
        <v>816.91539447061132</v>
      </c>
      <c r="N157" s="38">
        <f t="shared" ref="N157:N166" si="19">+C157+G157+K157+L157+M157</f>
        <v>816.91539447061132</v>
      </c>
      <c r="O157" s="33"/>
      <c r="P157" s="33"/>
      <c r="Q157" s="27"/>
      <c r="R157" s="27"/>
    </row>
    <row r="158" spans="1:18" x14ac:dyDescent="0.3">
      <c r="A158" s="9" t="s">
        <v>328</v>
      </c>
      <c r="B158" s="39" t="s">
        <v>287</v>
      </c>
      <c r="C158" s="35">
        <v>0</v>
      </c>
      <c r="D158" s="40">
        <v>0</v>
      </c>
      <c r="E158" s="36">
        <v>0</v>
      </c>
      <c r="F158" s="36">
        <v>0</v>
      </c>
      <c r="G158" s="35">
        <v>0</v>
      </c>
      <c r="H158" s="40">
        <v>0</v>
      </c>
      <c r="I158" s="36">
        <v>0</v>
      </c>
      <c r="J158" s="36">
        <v>0</v>
      </c>
      <c r="K158" s="35">
        <v>0</v>
      </c>
      <c r="L158" s="35">
        <v>0</v>
      </c>
      <c r="M158" s="35">
        <v>0</v>
      </c>
      <c r="N158" s="38">
        <f t="shared" si="19"/>
        <v>0</v>
      </c>
      <c r="O158" s="33"/>
      <c r="P158" s="33"/>
      <c r="Q158" s="27"/>
      <c r="R158" s="27"/>
    </row>
    <row r="159" spans="1:18" x14ac:dyDescent="0.3">
      <c r="A159" s="9" t="s">
        <v>391</v>
      </c>
      <c r="B159" s="39" t="s">
        <v>166</v>
      </c>
      <c r="C159" s="35">
        <v>0</v>
      </c>
      <c r="D159" s="40">
        <v>0</v>
      </c>
      <c r="E159" s="36">
        <v>0</v>
      </c>
      <c r="F159" s="36">
        <v>0</v>
      </c>
      <c r="G159" s="35">
        <v>0</v>
      </c>
      <c r="H159" s="40">
        <v>0</v>
      </c>
      <c r="I159" s="36">
        <v>0</v>
      </c>
      <c r="J159" s="36">
        <v>0</v>
      </c>
      <c r="K159" s="35">
        <v>899.37828373999992</v>
      </c>
      <c r="L159" s="35">
        <v>0</v>
      </c>
      <c r="M159" s="35">
        <v>0</v>
      </c>
      <c r="N159" s="38">
        <f t="shared" si="19"/>
        <v>899.37828373999992</v>
      </c>
      <c r="O159" s="33"/>
      <c r="P159" s="33"/>
      <c r="Q159" s="27"/>
      <c r="R159" s="27"/>
    </row>
    <row r="160" spans="1:18" x14ac:dyDescent="0.3">
      <c r="A160" s="9" t="s">
        <v>329</v>
      </c>
      <c r="B160" s="39" t="s">
        <v>200</v>
      </c>
      <c r="C160" s="35">
        <v>0</v>
      </c>
      <c r="D160" s="40">
        <v>0</v>
      </c>
      <c r="E160" s="36">
        <v>0</v>
      </c>
      <c r="F160" s="36">
        <v>0</v>
      </c>
      <c r="G160" s="35">
        <v>0</v>
      </c>
      <c r="H160" s="40">
        <v>0</v>
      </c>
      <c r="I160" s="36">
        <v>0</v>
      </c>
      <c r="J160" s="36">
        <v>0</v>
      </c>
      <c r="K160" s="35">
        <v>0</v>
      </c>
      <c r="L160" s="35">
        <v>0</v>
      </c>
      <c r="M160" s="35">
        <v>877.52831475819596</v>
      </c>
      <c r="N160" s="38">
        <f t="shared" si="19"/>
        <v>877.52831475819596</v>
      </c>
      <c r="O160" s="33"/>
      <c r="P160" s="33"/>
      <c r="Q160" s="27"/>
      <c r="R160" s="27"/>
    </row>
    <row r="161" spans="1:18" ht="28.8" x14ac:dyDescent="0.3">
      <c r="A161" s="9" t="s">
        <v>219</v>
      </c>
      <c r="B161" s="39" t="s">
        <v>240</v>
      </c>
      <c r="C161" s="35">
        <v>0</v>
      </c>
      <c r="D161" s="40">
        <v>0</v>
      </c>
      <c r="E161" s="36">
        <v>0</v>
      </c>
      <c r="F161" s="36">
        <v>0</v>
      </c>
      <c r="G161" s="35">
        <v>0</v>
      </c>
      <c r="H161" s="40">
        <v>0</v>
      </c>
      <c r="I161" s="36">
        <v>0</v>
      </c>
      <c r="J161" s="36">
        <v>0</v>
      </c>
      <c r="K161" s="35">
        <v>624710.36832593416</v>
      </c>
      <c r="L161" s="35">
        <v>0</v>
      </c>
      <c r="M161" s="35">
        <v>0</v>
      </c>
      <c r="N161" s="38">
        <f t="shared" si="19"/>
        <v>624710.36832593416</v>
      </c>
      <c r="O161" s="33"/>
      <c r="P161" s="33"/>
      <c r="Q161" s="27"/>
      <c r="R161" s="27"/>
    </row>
    <row r="162" spans="1:18" x14ac:dyDescent="0.3">
      <c r="A162" s="9" t="s">
        <v>330</v>
      </c>
      <c r="B162" s="39" t="s">
        <v>242</v>
      </c>
      <c r="C162" s="35">
        <v>0</v>
      </c>
      <c r="D162" s="40">
        <v>0</v>
      </c>
      <c r="E162" s="36">
        <v>0</v>
      </c>
      <c r="F162" s="36">
        <v>0</v>
      </c>
      <c r="G162" s="35">
        <v>0</v>
      </c>
      <c r="H162" s="40">
        <v>0</v>
      </c>
      <c r="I162" s="36">
        <v>0</v>
      </c>
      <c r="J162" s="36">
        <v>0</v>
      </c>
      <c r="K162" s="35">
        <v>609393.41826803004</v>
      </c>
      <c r="L162" s="35">
        <v>0</v>
      </c>
      <c r="M162" s="35">
        <v>0</v>
      </c>
      <c r="N162" s="38">
        <f t="shared" si="19"/>
        <v>609393.41826803004</v>
      </c>
      <c r="O162" s="33"/>
      <c r="P162" s="33"/>
      <c r="Q162" s="27"/>
      <c r="R162" s="27"/>
    </row>
    <row r="163" spans="1:18" x14ac:dyDescent="0.3">
      <c r="A163" s="9" t="s">
        <v>221</v>
      </c>
      <c r="B163" s="39" t="s">
        <v>244</v>
      </c>
      <c r="C163" s="35">
        <v>0</v>
      </c>
      <c r="D163" s="40">
        <v>0</v>
      </c>
      <c r="E163" s="36">
        <v>0</v>
      </c>
      <c r="F163" s="36">
        <v>0</v>
      </c>
      <c r="G163" s="35">
        <v>0</v>
      </c>
      <c r="H163" s="40">
        <v>0</v>
      </c>
      <c r="I163" s="36">
        <v>0</v>
      </c>
      <c r="J163" s="36">
        <v>0</v>
      </c>
      <c r="K163" s="35">
        <v>12114.637733584652</v>
      </c>
      <c r="L163" s="35">
        <v>0</v>
      </c>
      <c r="M163" s="35">
        <v>0</v>
      </c>
      <c r="N163" s="38">
        <f t="shared" si="19"/>
        <v>12114.637733584652</v>
      </c>
      <c r="O163" s="33"/>
      <c r="P163" s="33"/>
      <c r="Q163" s="27"/>
      <c r="R163" s="27"/>
    </row>
    <row r="164" spans="1:18" x14ac:dyDescent="0.3">
      <c r="A164" s="9" t="s">
        <v>331</v>
      </c>
      <c r="B164" s="39" t="s">
        <v>217</v>
      </c>
      <c r="C164" s="35">
        <v>0</v>
      </c>
      <c r="D164" s="40">
        <v>0</v>
      </c>
      <c r="E164" s="36">
        <v>0</v>
      </c>
      <c r="F164" s="36">
        <v>0</v>
      </c>
      <c r="G164" s="35">
        <v>0</v>
      </c>
      <c r="H164" s="40">
        <v>0</v>
      </c>
      <c r="I164" s="36">
        <v>0</v>
      </c>
      <c r="J164" s="36">
        <v>0</v>
      </c>
      <c r="K164" s="35">
        <v>1631867.2440262695</v>
      </c>
      <c r="L164" s="35">
        <v>0</v>
      </c>
      <c r="M164" s="35">
        <v>14739.400149482772</v>
      </c>
      <c r="N164" s="38">
        <f t="shared" si="19"/>
        <v>1646606.6441757523</v>
      </c>
      <c r="O164" s="33"/>
      <c r="P164" s="33"/>
      <c r="Q164" s="27"/>
      <c r="R164" s="27"/>
    </row>
    <row r="165" spans="1:18" x14ac:dyDescent="0.3">
      <c r="A165" s="9" t="s">
        <v>332</v>
      </c>
      <c r="B165" s="39" t="s">
        <v>218</v>
      </c>
      <c r="C165" s="35">
        <v>0</v>
      </c>
      <c r="D165" s="40">
        <v>0</v>
      </c>
      <c r="E165" s="36">
        <v>0</v>
      </c>
      <c r="F165" s="36">
        <v>0</v>
      </c>
      <c r="G165" s="35">
        <v>0</v>
      </c>
      <c r="H165" s="40">
        <v>0</v>
      </c>
      <c r="I165" s="36">
        <v>0</v>
      </c>
      <c r="J165" s="36">
        <v>0</v>
      </c>
      <c r="K165" s="35">
        <v>1283308.9139058103</v>
      </c>
      <c r="L165" s="35">
        <v>0</v>
      </c>
      <c r="M165" s="35">
        <v>44535.253972344493</v>
      </c>
      <c r="N165" s="38">
        <f t="shared" si="19"/>
        <v>1327844.1678781549</v>
      </c>
      <c r="O165" s="33"/>
      <c r="P165" s="33"/>
      <c r="Q165" s="27"/>
      <c r="R165" s="27"/>
    </row>
    <row r="166" spans="1:18" x14ac:dyDescent="0.3">
      <c r="A166" s="9" t="s">
        <v>333</v>
      </c>
      <c r="B166" s="18" t="s">
        <v>220</v>
      </c>
      <c r="C166" s="35">
        <v>0</v>
      </c>
      <c r="D166" s="40">
        <v>0</v>
      </c>
      <c r="E166" s="36">
        <v>0</v>
      </c>
      <c r="F166" s="36">
        <v>0</v>
      </c>
      <c r="G166" s="35">
        <v>0</v>
      </c>
      <c r="H166" s="40">
        <v>0</v>
      </c>
      <c r="I166" s="36">
        <v>0</v>
      </c>
      <c r="J166" s="36">
        <v>0</v>
      </c>
      <c r="K166" s="35">
        <v>0</v>
      </c>
      <c r="L166" s="35">
        <v>0</v>
      </c>
      <c r="M166" s="35">
        <v>65822.047156945235</v>
      </c>
      <c r="N166" s="38">
        <f t="shared" si="19"/>
        <v>65822.047156945235</v>
      </c>
      <c r="O166" s="33"/>
      <c r="P166" s="33"/>
      <c r="Q166" s="27"/>
      <c r="R166" s="27"/>
    </row>
    <row r="167" spans="1:18" x14ac:dyDescent="0.3">
      <c r="A167" s="9"/>
      <c r="B167" s="18"/>
      <c r="C167" s="35"/>
      <c r="D167" s="40"/>
      <c r="E167" s="36"/>
      <c r="F167" s="36"/>
      <c r="G167" s="35"/>
      <c r="H167" s="40"/>
      <c r="I167" s="36"/>
      <c r="J167" s="36"/>
      <c r="K167" s="35"/>
      <c r="L167" s="35"/>
      <c r="M167" s="35"/>
      <c r="N167" s="38"/>
      <c r="O167" s="33"/>
      <c r="P167" s="33"/>
      <c r="Q167" s="27"/>
      <c r="R167" s="27"/>
    </row>
    <row r="168" spans="1:18" x14ac:dyDescent="0.3">
      <c r="A168" s="19"/>
      <c r="B168" s="12" t="s">
        <v>245</v>
      </c>
      <c r="C168" s="45">
        <f t="shared" ref="C168" si="20">SUM(C157:C167)</f>
        <v>0</v>
      </c>
      <c r="D168" s="45">
        <f t="shared" ref="D168" si="21">SUM(D157:D167)</f>
        <v>0</v>
      </c>
      <c r="E168" s="45">
        <f t="shared" ref="E168" si="22">SUM(E157:E167)</f>
        <v>0</v>
      </c>
      <c r="F168" s="45">
        <f t="shared" ref="F168" si="23">SUM(F157:F167)</f>
        <v>0</v>
      </c>
      <c r="G168" s="45">
        <f t="shared" ref="G168" si="24">SUM(G157:G167)</f>
        <v>0</v>
      </c>
      <c r="H168" s="45">
        <f t="shared" ref="H168" si="25">SUM(H157:H167)</f>
        <v>0</v>
      </c>
      <c r="I168" s="45">
        <f t="shared" ref="I168" si="26">SUM(I157:I167)</f>
        <v>0</v>
      </c>
      <c r="J168" s="45">
        <f t="shared" ref="J168" si="27">SUM(J157:J167)</f>
        <v>0</v>
      </c>
      <c r="K168" s="45">
        <f t="shared" ref="K168" si="28">SUM(K157:K167)</f>
        <v>4162293.9605433689</v>
      </c>
      <c r="L168" s="45">
        <f t="shared" ref="L168" si="29">SUM(L157:L167)</f>
        <v>0</v>
      </c>
      <c r="M168" s="45">
        <f t="shared" ref="M168" si="30">SUM(M157:M167)</f>
        <v>126791.14498800131</v>
      </c>
      <c r="N168" s="45">
        <f t="shared" ref="N168" si="31">SUM(N157:N167)</f>
        <v>4289085.1055313693</v>
      </c>
      <c r="O168" s="33"/>
      <c r="P168" s="33"/>
      <c r="Q168" s="27"/>
      <c r="R168" s="27"/>
    </row>
    <row r="169" spans="1:18" x14ac:dyDescent="0.3">
      <c r="A169" s="19" t="s">
        <v>408</v>
      </c>
      <c r="B169" s="20" t="s">
        <v>338</v>
      </c>
      <c r="C169" s="45">
        <f>+C155+C168+C145</f>
        <v>7666133.9008740494</v>
      </c>
      <c r="D169" s="45">
        <f t="shared" ref="D169:N169" si="32">+D155+D168+D145</f>
        <v>453662.96760555549</v>
      </c>
      <c r="E169" s="45">
        <f t="shared" si="32"/>
        <v>4055849.6523000975</v>
      </c>
      <c r="F169" s="45">
        <f t="shared" si="32"/>
        <v>3145864.1536502913</v>
      </c>
      <c r="G169" s="45">
        <f t="shared" si="32"/>
        <v>715001.57709048782</v>
      </c>
      <c r="H169" s="45">
        <f t="shared" si="32"/>
        <v>369194.08123763785</v>
      </c>
      <c r="I169" s="45">
        <f t="shared" si="32"/>
        <v>158045.27434618666</v>
      </c>
      <c r="J169" s="45">
        <f t="shared" si="32"/>
        <v>187762.22150666334</v>
      </c>
      <c r="K169" s="45">
        <f t="shared" si="32"/>
        <v>4238649.0119581763</v>
      </c>
      <c r="L169" s="45">
        <f t="shared" si="32"/>
        <v>1402295.6214943766</v>
      </c>
      <c r="M169" s="45">
        <f t="shared" si="32"/>
        <v>127441.61784506556</v>
      </c>
      <c r="N169" s="45">
        <f t="shared" si="32"/>
        <v>14149521.729262155</v>
      </c>
      <c r="O169" s="33"/>
      <c r="P169" s="33"/>
      <c r="Q169" s="27"/>
      <c r="R169" s="27"/>
    </row>
    <row r="170" spans="1:18" x14ac:dyDescent="0.3">
      <c r="A170" t="s">
        <v>276</v>
      </c>
      <c r="O170" s="33"/>
      <c r="P170" s="33"/>
    </row>
    <row r="171" spans="1:18" x14ac:dyDescent="0.3">
      <c r="A171" s="28"/>
      <c r="N171" s="27"/>
      <c r="O171" s="107"/>
    </row>
    <row r="172" spans="1:18" x14ac:dyDescent="0.3"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</row>
    <row r="173" spans="1:18" x14ac:dyDescent="0.3"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</row>
    <row r="174" spans="1:18" x14ac:dyDescent="0.3"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</row>
    <row r="175" spans="1:18" hidden="1" x14ac:dyDescent="0.3"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</row>
    <row r="176" spans="1:18" hidden="1" x14ac:dyDescent="0.3"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</row>
    <row r="177" spans="3:14" hidden="1" x14ac:dyDescent="0.3"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</row>
  </sheetData>
  <mergeCells count="4">
    <mergeCell ref="B2:N2"/>
    <mergeCell ref="B3:N3"/>
    <mergeCell ref="B4:N4"/>
    <mergeCell ref="B5:N5"/>
  </mergeCells>
  <conditionalFormatting sqref="E157:E167">
    <cfRule type="cellIs" dxfId="45" priority="7" stopIfTrue="1" operator="lessThan">
      <formula>0</formula>
    </cfRule>
  </conditionalFormatting>
  <conditionalFormatting sqref="E147:E154">
    <cfRule type="cellIs" dxfId="44" priority="8" stopIfTrue="1" operator="lessThan">
      <formula>0</formula>
    </cfRule>
  </conditionalFormatting>
  <conditionalFormatting sqref="F157:F167">
    <cfRule type="cellIs" dxfId="43" priority="5" stopIfTrue="1" operator="lessThan">
      <formula>0</formula>
    </cfRule>
  </conditionalFormatting>
  <conditionalFormatting sqref="F147:F154">
    <cfRule type="cellIs" dxfId="42" priority="6" stopIfTrue="1" operator="lessThan">
      <formula>0</formula>
    </cfRule>
  </conditionalFormatting>
  <conditionalFormatting sqref="I157:I167">
    <cfRule type="cellIs" dxfId="41" priority="3" stopIfTrue="1" operator="lessThan">
      <formula>0</formula>
    </cfRule>
  </conditionalFormatting>
  <conditionalFormatting sqref="I147:I154">
    <cfRule type="cellIs" dxfId="40" priority="4" stopIfTrue="1" operator="lessThan">
      <formula>0</formula>
    </cfRule>
  </conditionalFormatting>
  <conditionalFormatting sqref="J157:J167">
    <cfRule type="cellIs" dxfId="39" priority="1" stopIfTrue="1" operator="lessThan">
      <formula>0</formula>
    </cfRule>
  </conditionalFormatting>
  <conditionalFormatting sqref="J147:J154">
    <cfRule type="cellIs" dxfId="38" priority="2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</sheetPr>
  <dimension ref="A1:O177"/>
  <sheetViews>
    <sheetView showGridLines="0" zoomScale="70" zoomScaleNormal="7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175" sqref="A175:XFD1048576"/>
    </sheetView>
  </sheetViews>
  <sheetFormatPr baseColWidth="10" defaultColWidth="0" defaultRowHeight="14.4" zeroHeight="1" outlineLevelCol="1" x14ac:dyDescent="0.3"/>
  <cols>
    <col min="1" max="1" width="23.6640625" customWidth="1"/>
    <col min="2" max="2" width="55.6640625" customWidth="1"/>
    <col min="3" max="3" width="15.6640625" customWidth="1"/>
    <col min="4" max="6" width="15.6640625" hidden="1" customWidth="1" outlineLevel="1"/>
    <col min="7" max="7" width="15.6640625" customWidth="1" collapsed="1"/>
    <col min="8" max="10" width="15.6640625" hidden="1" customWidth="1" outlineLevel="1"/>
    <col min="11" max="11" width="15.6640625" customWidth="1" collapsed="1"/>
    <col min="12" max="14" width="15.6640625" customWidth="1"/>
    <col min="15" max="15" width="11.5546875" customWidth="1"/>
    <col min="16" max="16" width="12.6640625" bestFit="1" customWidth="1"/>
    <col min="17" max="16384" width="11.5546875" hidden="1"/>
  </cols>
  <sheetData>
    <row r="1" spans="1:15" x14ac:dyDescent="0.3"/>
    <row r="2" spans="1:15" ht="18" x14ac:dyDescent="0.35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5" ht="18" x14ac:dyDescent="0.35">
      <c r="B3" s="108" t="s">
        <v>258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5" ht="15.6" x14ac:dyDescent="0.3">
      <c r="B4" s="109" t="s">
        <v>573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5" ht="15.6" x14ac:dyDescent="0.3">
      <c r="B5" s="109" t="s">
        <v>1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</row>
    <row r="6" spans="1:15" x14ac:dyDescent="0.3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5" x14ac:dyDescent="0.3">
      <c r="A7" s="28" t="s">
        <v>257</v>
      </c>
      <c r="E7" s="27"/>
      <c r="F7" s="27"/>
    </row>
    <row r="8" spans="1:15" ht="15.6" x14ac:dyDescent="0.3">
      <c r="A8" s="2"/>
      <c r="B8" s="3"/>
      <c r="C8" s="4" t="s">
        <v>2</v>
      </c>
      <c r="D8" s="5" t="s">
        <v>3</v>
      </c>
      <c r="E8" s="5" t="s">
        <v>377</v>
      </c>
      <c r="F8" s="5" t="s">
        <v>378</v>
      </c>
      <c r="G8" s="5" t="s">
        <v>4</v>
      </c>
      <c r="H8" s="86" t="s">
        <v>382</v>
      </c>
      <c r="I8" s="86" t="s">
        <v>383</v>
      </c>
      <c r="J8" s="86" t="s">
        <v>384</v>
      </c>
      <c r="K8" s="5" t="s">
        <v>5</v>
      </c>
      <c r="L8" s="5" t="s">
        <v>6</v>
      </c>
      <c r="M8" s="5" t="s">
        <v>7</v>
      </c>
      <c r="N8" s="5" t="s">
        <v>18</v>
      </c>
    </row>
    <row r="9" spans="1:15" ht="95.4" x14ac:dyDescent="0.3">
      <c r="A9" s="6" t="s">
        <v>8</v>
      </c>
      <c r="B9" s="7" t="s">
        <v>9</v>
      </c>
      <c r="C9" s="7" t="s">
        <v>10</v>
      </c>
      <c r="D9" s="6" t="s">
        <v>11</v>
      </c>
      <c r="E9" s="6" t="s">
        <v>379</v>
      </c>
      <c r="F9" s="6" t="s">
        <v>380</v>
      </c>
      <c r="G9" s="6" t="s">
        <v>12</v>
      </c>
      <c r="H9" s="87" t="s">
        <v>385</v>
      </c>
      <c r="I9" s="87" t="s">
        <v>386</v>
      </c>
      <c r="J9" s="87" t="s">
        <v>387</v>
      </c>
      <c r="K9" s="6" t="s">
        <v>13</v>
      </c>
      <c r="L9" s="8" t="s">
        <v>14</v>
      </c>
      <c r="M9" s="6" t="s">
        <v>15</v>
      </c>
      <c r="N9" s="6" t="s">
        <v>19</v>
      </c>
    </row>
    <row r="10" spans="1:15" ht="29.25" customHeight="1" x14ac:dyDescent="0.3">
      <c r="A10" s="1" t="s">
        <v>16</v>
      </c>
      <c r="B10" s="1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3">
      <c r="A11" s="9" t="s">
        <v>20</v>
      </c>
      <c r="B11" s="10" t="s">
        <v>21</v>
      </c>
      <c r="C11" s="35">
        <v>0</v>
      </c>
      <c r="D11" s="36">
        <v>0</v>
      </c>
      <c r="E11" s="37">
        <v>0</v>
      </c>
      <c r="F11" s="36">
        <v>0</v>
      </c>
      <c r="G11" s="35">
        <v>0</v>
      </c>
      <c r="H11" s="36">
        <v>0</v>
      </c>
      <c r="I11" s="37">
        <v>0</v>
      </c>
      <c r="J11" s="36">
        <v>0</v>
      </c>
      <c r="K11" s="35">
        <v>0</v>
      </c>
      <c r="L11" s="35">
        <v>0</v>
      </c>
      <c r="M11" s="35">
        <v>0</v>
      </c>
      <c r="N11" s="38">
        <f>+C11+G11+K11+L11+M11</f>
        <v>0</v>
      </c>
      <c r="O11" s="33"/>
    </row>
    <row r="12" spans="1:15" x14ac:dyDescent="0.3">
      <c r="A12" s="9" t="s">
        <v>22</v>
      </c>
      <c r="B12" s="10" t="s">
        <v>23</v>
      </c>
      <c r="C12" s="35">
        <v>7.3406441991616778E-2</v>
      </c>
      <c r="D12" s="36">
        <v>0</v>
      </c>
      <c r="E12" s="37">
        <v>7.3406441991616778E-2</v>
      </c>
      <c r="F12" s="36">
        <v>0</v>
      </c>
      <c r="G12" s="35">
        <v>0</v>
      </c>
      <c r="H12" s="36">
        <v>0</v>
      </c>
      <c r="I12" s="37">
        <v>0</v>
      </c>
      <c r="J12" s="36">
        <v>0</v>
      </c>
      <c r="K12" s="35">
        <v>0</v>
      </c>
      <c r="L12" s="35">
        <v>0.55368323348093151</v>
      </c>
      <c r="M12" s="35">
        <v>0</v>
      </c>
      <c r="N12" s="38">
        <f t="shared" ref="N12:N72" si="0">+C12+G12+K12+L12+M12</f>
        <v>0.62708967547254835</v>
      </c>
      <c r="O12" s="33"/>
    </row>
    <row r="13" spans="1:15" x14ac:dyDescent="0.3">
      <c r="A13" s="9" t="s">
        <v>24</v>
      </c>
      <c r="B13" s="10" t="s">
        <v>25</v>
      </c>
      <c r="C13" s="35">
        <v>22.932202492465947</v>
      </c>
      <c r="D13" s="36">
        <v>0</v>
      </c>
      <c r="E13" s="37">
        <v>22.932202492465947</v>
      </c>
      <c r="F13" s="36">
        <v>0</v>
      </c>
      <c r="G13" s="35">
        <v>0</v>
      </c>
      <c r="H13" s="36">
        <v>0</v>
      </c>
      <c r="I13" s="37">
        <v>0</v>
      </c>
      <c r="J13" s="36">
        <v>0</v>
      </c>
      <c r="K13" s="35">
        <v>0</v>
      </c>
      <c r="L13" s="35">
        <v>0</v>
      </c>
      <c r="M13" s="35">
        <v>0</v>
      </c>
      <c r="N13" s="38">
        <f t="shared" si="0"/>
        <v>22.932202492465947</v>
      </c>
      <c r="O13" s="33"/>
    </row>
    <row r="14" spans="1:15" x14ac:dyDescent="0.3">
      <c r="A14" s="9" t="s">
        <v>26</v>
      </c>
      <c r="B14" s="10" t="s">
        <v>27</v>
      </c>
      <c r="C14" s="35">
        <v>398.92425672632766</v>
      </c>
      <c r="D14" s="36">
        <v>0</v>
      </c>
      <c r="E14" s="37">
        <v>398.92425672632766</v>
      </c>
      <c r="F14" s="36">
        <v>0</v>
      </c>
      <c r="G14" s="35">
        <v>0</v>
      </c>
      <c r="H14" s="36">
        <v>0</v>
      </c>
      <c r="I14" s="37">
        <v>0</v>
      </c>
      <c r="J14" s="36">
        <v>0</v>
      </c>
      <c r="K14" s="35">
        <v>0</v>
      </c>
      <c r="L14" s="35">
        <v>296.43445455482578</v>
      </c>
      <c r="M14" s="35">
        <v>0</v>
      </c>
      <c r="N14" s="38">
        <f t="shared" si="0"/>
        <v>695.35871128115343</v>
      </c>
      <c r="O14" s="33"/>
    </row>
    <row r="15" spans="1:15" x14ac:dyDescent="0.3">
      <c r="A15" s="9" t="s">
        <v>28</v>
      </c>
      <c r="B15" s="10" t="s">
        <v>30</v>
      </c>
      <c r="C15" s="35">
        <v>937.93941144215228</v>
      </c>
      <c r="D15" s="36">
        <v>0</v>
      </c>
      <c r="E15" s="37">
        <v>539.00838401168983</v>
      </c>
      <c r="F15" s="36">
        <v>398.93102743046251</v>
      </c>
      <c r="G15" s="35">
        <v>0</v>
      </c>
      <c r="H15" s="36">
        <v>0</v>
      </c>
      <c r="I15" s="37">
        <v>0</v>
      </c>
      <c r="J15" s="36">
        <v>0</v>
      </c>
      <c r="K15" s="35">
        <v>0</v>
      </c>
      <c r="L15" s="35">
        <v>7.8331584105581156</v>
      </c>
      <c r="M15" s="35">
        <v>0</v>
      </c>
      <c r="N15" s="38">
        <f t="shared" si="0"/>
        <v>945.77256985271038</v>
      </c>
      <c r="O15" s="33"/>
    </row>
    <row r="16" spans="1:15" x14ac:dyDescent="0.3">
      <c r="A16" s="9" t="s">
        <v>29</v>
      </c>
      <c r="B16" s="10" t="s">
        <v>32</v>
      </c>
      <c r="C16" s="35">
        <v>82.308906160538925</v>
      </c>
      <c r="D16" s="36">
        <v>0</v>
      </c>
      <c r="E16" s="37">
        <v>82.308906160538925</v>
      </c>
      <c r="F16" s="36">
        <v>0</v>
      </c>
      <c r="G16" s="35">
        <v>0</v>
      </c>
      <c r="H16" s="36">
        <v>0</v>
      </c>
      <c r="I16" s="37">
        <v>0</v>
      </c>
      <c r="J16" s="36">
        <v>0</v>
      </c>
      <c r="K16" s="35">
        <v>0</v>
      </c>
      <c r="L16" s="35">
        <v>0</v>
      </c>
      <c r="M16" s="35">
        <v>0</v>
      </c>
      <c r="N16" s="38">
        <f t="shared" si="0"/>
        <v>82.308906160538925</v>
      </c>
      <c r="O16" s="33"/>
    </row>
    <row r="17" spans="1:15" x14ac:dyDescent="0.3">
      <c r="A17" s="9" t="s">
        <v>31</v>
      </c>
      <c r="B17" s="10" t="s">
        <v>34</v>
      </c>
      <c r="C17" s="35">
        <v>703.98926898719537</v>
      </c>
      <c r="D17" s="36">
        <v>0</v>
      </c>
      <c r="E17" s="37">
        <v>703.98926898719537</v>
      </c>
      <c r="F17" s="36">
        <v>0</v>
      </c>
      <c r="G17" s="35">
        <v>0</v>
      </c>
      <c r="H17" s="36">
        <v>0</v>
      </c>
      <c r="I17" s="37">
        <v>0</v>
      </c>
      <c r="J17" s="36">
        <v>0</v>
      </c>
      <c r="K17" s="35">
        <v>0</v>
      </c>
      <c r="L17" s="35">
        <v>0</v>
      </c>
      <c r="M17" s="35">
        <v>0</v>
      </c>
      <c r="N17" s="38">
        <f t="shared" si="0"/>
        <v>703.98926898719537</v>
      </c>
      <c r="O17" s="33"/>
    </row>
    <row r="18" spans="1:15" x14ac:dyDescent="0.3">
      <c r="A18" s="9" t="s">
        <v>33</v>
      </c>
      <c r="B18" s="10" t="s">
        <v>36</v>
      </c>
      <c r="C18" s="35">
        <v>93.912324346596279</v>
      </c>
      <c r="D18" s="36">
        <v>0</v>
      </c>
      <c r="E18" s="37">
        <v>93.912324346596279</v>
      </c>
      <c r="F18" s="36">
        <v>0</v>
      </c>
      <c r="G18" s="35">
        <v>0</v>
      </c>
      <c r="H18" s="36">
        <v>0</v>
      </c>
      <c r="I18" s="37">
        <v>0</v>
      </c>
      <c r="J18" s="36">
        <v>0</v>
      </c>
      <c r="K18" s="35">
        <v>0</v>
      </c>
      <c r="L18" s="35">
        <v>0</v>
      </c>
      <c r="M18" s="35">
        <v>0</v>
      </c>
      <c r="N18" s="38">
        <f t="shared" si="0"/>
        <v>93.912324346596279</v>
      </c>
      <c r="O18" s="33"/>
    </row>
    <row r="19" spans="1:15" x14ac:dyDescent="0.3">
      <c r="A19" s="9" t="s">
        <v>35</v>
      </c>
      <c r="B19" s="10" t="s">
        <v>277</v>
      </c>
      <c r="C19" s="35">
        <v>159.3844530699109</v>
      </c>
      <c r="D19" s="36">
        <v>0</v>
      </c>
      <c r="E19" s="37">
        <v>159.3844530699109</v>
      </c>
      <c r="F19" s="36">
        <v>0</v>
      </c>
      <c r="G19" s="35">
        <v>0</v>
      </c>
      <c r="H19" s="36">
        <v>0</v>
      </c>
      <c r="I19" s="37">
        <v>0</v>
      </c>
      <c r="J19" s="36">
        <v>0</v>
      </c>
      <c r="K19" s="35">
        <v>0</v>
      </c>
      <c r="L19" s="35">
        <v>0</v>
      </c>
      <c r="M19" s="35">
        <v>0</v>
      </c>
      <c r="N19" s="38">
        <f t="shared" si="0"/>
        <v>159.3844530699109</v>
      </c>
      <c r="O19" s="33"/>
    </row>
    <row r="20" spans="1:15" x14ac:dyDescent="0.3">
      <c r="A20" s="9" t="s">
        <v>37</v>
      </c>
      <c r="B20" s="10" t="s">
        <v>278</v>
      </c>
      <c r="C20" s="35">
        <v>655.18633649059348</v>
      </c>
      <c r="D20" s="36">
        <v>0</v>
      </c>
      <c r="E20" s="37">
        <v>655.18633649059348</v>
      </c>
      <c r="F20" s="36">
        <v>0</v>
      </c>
      <c r="G20" s="35">
        <v>0</v>
      </c>
      <c r="H20" s="36">
        <v>0</v>
      </c>
      <c r="I20" s="37">
        <v>0</v>
      </c>
      <c r="J20" s="36">
        <v>0</v>
      </c>
      <c r="K20" s="35">
        <v>0</v>
      </c>
      <c r="L20" s="35">
        <v>66.660825170149337</v>
      </c>
      <c r="M20" s="35">
        <v>0</v>
      </c>
      <c r="N20" s="38">
        <f t="shared" si="0"/>
        <v>721.84716166074281</v>
      </c>
      <c r="O20" s="33"/>
    </row>
    <row r="21" spans="1:15" x14ac:dyDescent="0.3">
      <c r="A21" s="9" t="s">
        <v>38</v>
      </c>
      <c r="B21" s="10" t="s">
        <v>39</v>
      </c>
      <c r="C21" s="35">
        <v>1318.6739918504895</v>
      </c>
      <c r="D21" s="36">
        <v>0</v>
      </c>
      <c r="E21" s="37">
        <v>1318.6739918504895</v>
      </c>
      <c r="F21" s="36">
        <v>0</v>
      </c>
      <c r="G21" s="35">
        <v>0</v>
      </c>
      <c r="H21" s="36">
        <v>0</v>
      </c>
      <c r="I21" s="37">
        <v>0</v>
      </c>
      <c r="J21" s="36">
        <v>0</v>
      </c>
      <c r="K21" s="35">
        <v>0</v>
      </c>
      <c r="L21" s="35">
        <v>306.68045097750053</v>
      </c>
      <c r="M21" s="35">
        <v>0</v>
      </c>
      <c r="N21" s="38">
        <f t="shared" si="0"/>
        <v>1625.3544428279902</v>
      </c>
      <c r="O21" s="33"/>
    </row>
    <row r="22" spans="1:15" x14ac:dyDescent="0.3">
      <c r="A22" s="9" t="s">
        <v>40</v>
      </c>
      <c r="B22" s="10" t="s">
        <v>41</v>
      </c>
      <c r="C22" s="35">
        <v>1550.0759993684439</v>
      </c>
      <c r="D22" s="36">
        <v>0</v>
      </c>
      <c r="E22" s="37">
        <v>1345.3053469700878</v>
      </c>
      <c r="F22" s="36">
        <v>204.77065239835605</v>
      </c>
      <c r="G22" s="35">
        <v>0</v>
      </c>
      <c r="H22" s="36">
        <v>0</v>
      </c>
      <c r="I22" s="37">
        <v>0</v>
      </c>
      <c r="J22" s="36">
        <v>0</v>
      </c>
      <c r="K22" s="35">
        <v>0</v>
      </c>
      <c r="L22" s="35">
        <v>0</v>
      </c>
      <c r="M22" s="35">
        <v>0</v>
      </c>
      <c r="N22" s="38">
        <f t="shared" si="0"/>
        <v>1550.0759993684439</v>
      </c>
      <c r="O22" s="33"/>
    </row>
    <row r="23" spans="1:15" x14ac:dyDescent="0.3">
      <c r="A23" s="9" t="s">
        <v>42</v>
      </c>
      <c r="B23" s="10" t="s">
        <v>43</v>
      </c>
      <c r="C23" s="35">
        <v>1046.8025982113904</v>
      </c>
      <c r="D23" s="36">
        <v>0</v>
      </c>
      <c r="E23" s="37">
        <v>792.33107543556378</v>
      </c>
      <c r="F23" s="36">
        <v>254.47152277582654</v>
      </c>
      <c r="G23" s="35">
        <v>0</v>
      </c>
      <c r="H23" s="36">
        <v>0</v>
      </c>
      <c r="I23" s="37">
        <v>0</v>
      </c>
      <c r="J23" s="36">
        <v>0</v>
      </c>
      <c r="K23" s="35">
        <v>0</v>
      </c>
      <c r="L23" s="35">
        <v>369.10406464561333</v>
      </c>
      <c r="M23" s="35">
        <v>0</v>
      </c>
      <c r="N23" s="38">
        <f t="shared" si="0"/>
        <v>1415.9066628570038</v>
      </c>
      <c r="O23" s="33"/>
    </row>
    <row r="24" spans="1:15" x14ac:dyDescent="0.3">
      <c r="A24" s="9" t="s">
        <v>44</v>
      </c>
      <c r="B24" s="10" t="s">
        <v>45</v>
      </c>
      <c r="C24" s="35">
        <v>26597.082433367465</v>
      </c>
      <c r="D24" s="36">
        <v>0</v>
      </c>
      <c r="E24" s="37">
        <v>12627.63612003177</v>
      </c>
      <c r="F24" s="36">
        <v>13969.446313335695</v>
      </c>
      <c r="G24" s="35">
        <v>0</v>
      </c>
      <c r="H24" s="36">
        <v>0</v>
      </c>
      <c r="I24" s="37">
        <v>0</v>
      </c>
      <c r="J24" s="36">
        <v>0</v>
      </c>
      <c r="K24" s="35">
        <v>0</v>
      </c>
      <c r="L24" s="35">
        <v>0</v>
      </c>
      <c r="M24" s="35">
        <v>0</v>
      </c>
      <c r="N24" s="38">
        <f t="shared" si="0"/>
        <v>26597.082433367465</v>
      </c>
      <c r="O24" s="33"/>
    </row>
    <row r="25" spans="1:15" x14ac:dyDescent="0.3">
      <c r="A25" s="9" t="s">
        <v>46</v>
      </c>
      <c r="B25" s="10" t="s">
        <v>47</v>
      </c>
      <c r="C25" s="35">
        <v>40.708255020769549</v>
      </c>
      <c r="D25" s="36">
        <v>0</v>
      </c>
      <c r="E25" s="37">
        <v>40.708255020769549</v>
      </c>
      <c r="F25" s="36">
        <v>0</v>
      </c>
      <c r="G25" s="35">
        <v>0</v>
      </c>
      <c r="H25" s="36">
        <v>0</v>
      </c>
      <c r="I25" s="37">
        <v>0</v>
      </c>
      <c r="J25" s="36">
        <v>0</v>
      </c>
      <c r="K25" s="35">
        <v>0</v>
      </c>
      <c r="L25" s="35">
        <v>0</v>
      </c>
      <c r="M25" s="35">
        <v>0</v>
      </c>
      <c r="N25" s="38">
        <f t="shared" si="0"/>
        <v>40.708255020769549</v>
      </c>
      <c r="O25" s="33"/>
    </row>
    <row r="26" spans="1:15" x14ac:dyDescent="0.3">
      <c r="A26" s="9" t="s">
        <v>48</v>
      </c>
      <c r="B26" s="10" t="s">
        <v>49</v>
      </c>
      <c r="C26" s="35">
        <v>22081.015993158962</v>
      </c>
      <c r="D26" s="36">
        <v>0</v>
      </c>
      <c r="E26" s="37">
        <v>11692.505202003664</v>
      </c>
      <c r="F26" s="36">
        <v>10388.510791155299</v>
      </c>
      <c r="G26" s="35">
        <v>0</v>
      </c>
      <c r="H26" s="36">
        <v>0</v>
      </c>
      <c r="I26" s="37">
        <v>0</v>
      </c>
      <c r="J26" s="36">
        <v>0</v>
      </c>
      <c r="K26" s="35">
        <v>0</v>
      </c>
      <c r="L26" s="35">
        <v>1701.1196927441169</v>
      </c>
      <c r="M26" s="35">
        <v>0</v>
      </c>
      <c r="N26" s="38">
        <f t="shared" si="0"/>
        <v>23782.135685903078</v>
      </c>
      <c r="O26" s="33"/>
    </row>
    <row r="27" spans="1:15" x14ac:dyDescent="0.3">
      <c r="A27" s="9" t="s">
        <v>50</v>
      </c>
      <c r="B27" s="10" t="s">
        <v>51</v>
      </c>
      <c r="C27" s="35">
        <v>2362.0553508160656</v>
      </c>
      <c r="D27" s="36">
        <v>0</v>
      </c>
      <c r="E27" s="37">
        <v>2362.0553508160656</v>
      </c>
      <c r="F27" s="36">
        <v>0</v>
      </c>
      <c r="G27" s="35">
        <v>0</v>
      </c>
      <c r="H27" s="36">
        <v>0</v>
      </c>
      <c r="I27" s="37">
        <v>0</v>
      </c>
      <c r="J27" s="36">
        <v>0</v>
      </c>
      <c r="K27" s="35">
        <v>0</v>
      </c>
      <c r="L27" s="35">
        <v>370.1996529084214</v>
      </c>
      <c r="M27" s="35">
        <v>0</v>
      </c>
      <c r="N27" s="38">
        <f t="shared" si="0"/>
        <v>2732.2550037244869</v>
      </c>
      <c r="O27" s="33"/>
    </row>
    <row r="28" spans="1:15" x14ac:dyDescent="0.3">
      <c r="A28" s="9" t="s">
        <v>52</v>
      </c>
      <c r="B28" s="10" t="s">
        <v>53</v>
      </c>
      <c r="C28" s="35">
        <v>1904.1502386469256</v>
      </c>
      <c r="D28" s="36">
        <v>0</v>
      </c>
      <c r="E28" s="37">
        <v>1904.1502386469256</v>
      </c>
      <c r="F28" s="36">
        <v>0</v>
      </c>
      <c r="G28" s="35">
        <v>0</v>
      </c>
      <c r="H28" s="36">
        <v>0</v>
      </c>
      <c r="I28" s="37">
        <v>0</v>
      </c>
      <c r="J28" s="36">
        <v>0</v>
      </c>
      <c r="K28" s="35">
        <v>0</v>
      </c>
      <c r="L28" s="35">
        <v>0</v>
      </c>
      <c r="M28" s="35">
        <v>0</v>
      </c>
      <c r="N28" s="38">
        <f t="shared" si="0"/>
        <v>1904.1502386469256</v>
      </c>
      <c r="O28" s="33"/>
    </row>
    <row r="29" spans="1:15" x14ac:dyDescent="0.3">
      <c r="A29" s="9" t="s">
        <v>54</v>
      </c>
      <c r="B29" s="10" t="s">
        <v>55</v>
      </c>
      <c r="C29" s="35">
        <v>1812.2865118574375</v>
      </c>
      <c r="D29" s="36">
        <v>0</v>
      </c>
      <c r="E29" s="37">
        <v>1618.5614921147949</v>
      </c>
      <c r="F29" s="36">
        <v>193.72501974264259</v>
      </c>
      <c r="G29" s="35">
        <v>0</v>
      </c>
      <c r="H29" s="36">
        <v>0</v>
      </c>
      <c r="I29" s="37">
        <v>0</v>
      </c>
      <c r="J29" s="36">
        <v>0</v>
      </c>
      <c r="K29" s="35">
        <v>0</v>
      </c>
      <c r="L29" s="35">
        <v>404.25592198832845</v>
      </c>
      <c r="M29" s="35">
        <v>0</v>
      </c>
      <c r="N29" s="38">
        <f t="shared" si="0"/>
        <v>2216.542433845766</v>
      </c>
      <c r="O29" s="33"/>
    </row>
    <row r="30" spans="1:15" x14ac:dyDescent="0.3">
      <c r="A30" s="9" t="s">
        <v>56</v>
      </c>
      <c r="B30" s="10" t="s">
        <v>57</v>
      </c>
      <c r="C30" s="35">
        <v>112.2878932278291</v>
      </c>
      <c r="D30" s="36">
        <v>0</v>
      </c>
      <c r="E30" s="37">
        <v>112.2878932278291</v>
      </c>
      <c r="F30" s="36">
        <v>0</v>
      </c>
      <c r="G30" s="35">
        <v>0</v>
      </c>
      <c r="H30" s="36">
        <v>0</v>
      </c>
      <c r="I30" s="37">
        <v>0</v>
      </c>
      <c r="J30" s="36">
        <v>0</v>
      </c>
      <c r="K30" s="35">
        <v>0</v>
      </c>
      <c r="L30" s="35">
        <v>0</v>
      </c>
      <c r="M30" s="35">
        <v>0</v>
      </c>
      <c r="N30" s="38">
        <f t="shared" si="0"/>
        <v>112.2878932278291</v>
      </c>
      <c r="O30" s="33"/>
    </row>
    <row r="31" spans="1:15" x14ac:dyDescent="0.3">
      <c r="A31" s="9" t="s">
        <v>58</v>
      </c>
      <c r="B31" s="10" t="s">
        <v>59</v>
      </c>
      <c r="C31" s="35">
        <v>1533.0505712381737</v>
      </c>
      <c r="D31" s="36">
        <v>0</v>
      </c>
      <c r="E31" s="37">
        <v>1046.047368032117</v>
      </c>
      <c r="F31" s="36">
        <v>487.00320320605681</v>
      </c>
      <c r="G31" s="35">
        <v>0</v>
      </c>
      <c r="H31" s="36">
        <v>0</v>
      </c>
      <c r="I31" s="37">
        <v>0</v>
      </c>
      <c r="J31" s="36">
        <v>0</v>
      </c>
      <c r="K31" s="35">
        <v>0</v>
      </c>
      <c r="L31" s="35">
        <v>0</v>
      </c>
      <c r="M31" s="35">
        <v>0</v>
      </c>
      <c r="N31" s="38">
        <f t="shared" si="0"/>
        <v>1533.0505712381737</v>
      </c>
      <c r="O31" s="33"/>
    </row>
    <row r="32" spans="1:15" x14ac:dyDescent="0.3">
      <c r="A32" s="9" t="s">
        <v>60</v>
      </c>
      <c r="B32" s="10" t="s">
        <v>61</v>
      </c>
      <c r="C32" s="35">
        <v>9031.9835892121264</v>
      </c>
      <c r="D32" s="36">
        <v>0</v>
      </c>
      <c r="E32" s="37">
        <v>9031.9835892121264</v>
      </c>
      <c r="F32" s="36">
        <v>0</v>
      </c>
      <c r="G32" s="35">
        <v>0</v>
      </c>
      <c r="H32" s="36">
        <v>0</v>
      </c>
      <c r="I32" s="37">
        <v>0</v>
      </c>
      <c r="J32" s="36">
        <v>0</v>
      </c>
      <c r="K32" s="35">
        <v>0</v>
      </c>
      <c r="L32" s="35">
        <v>0</v>
      </c>
      <c r="M32" s="35">
        <v>0</v>
      </c>
      <c r="N32" s="38">
        <f t="shared" si="0"/>
        <v>9031.9835892121264</v>
      </c>
      <c r="O32" s="33"/>
    </row>
    <row r="33" spans="1:15" x14ac:dyDescent="0.3">
      <c r="A33" s="9" t="s">
        <v>62</v>
      </c>
      <c r="B33" s="10" t="s">
        <v>63</v>
      </c>
      <c r="C33" s="35">
        <v>407.15763101966479</v>
      </c>
      <c r="D33" s="36">
        <v>0</v>
      </c>
      <c r="E33" s="37">
        <v>407.15763101966479</v>
      </c>
      <c r="F33" s="36">
        <v>0</v>
      </c>
      <c r="G33" s="35">
        <v>0</v>
      </c>
      <c r="H33" s="36">
        <v>0</v>
      </c>
      <c r="I33" s="37">
        <v>0</v>
      </c>
      <c r="J33" s="36">
        <v>0</v>
      </c>
      <c r="K33" s="35">
        <v>0</v>
      </c>
      <c r="L33" s="35">
        <v>77.15793255709184</v>
      </c>
      <c r="M33" s="35">
        <v>0</v>
      </c>
      <c r="N33" s="38">
        <f t="shared" si="0"/>
        <v>484.31556357675663</v>
      </c>
      <c r="O33" s="33"/>
    </row>
    <row r="34" spans="1:15" x14ac:dyDescent="0.3">
      <c r="A34" s="9" t="s">
        <v>64</v>
      </c>
      <c r="B34" s="10" t="s">
        <v>65</v>
      </c>
      <c r="C34" s="35">
        <v>1935.2740915348104</v>
      </c>
      <c r="D34" s="36">
        <v>0</v>
      </c>
      <c r="E34" s="37">
        <v>1935.2740915348104</v>
      </c>
      <c r="F34" s="36">
        <v>0</v>
      </c>
      <c r="G34" s="35">
        <v>0</v>
      </c>
      <c r="H34" s="36">
        <v>0</v>
      </c>
      <c r="I34" s="37">
        <v>0</v>
      </c>
      <c r="J34" s="36">
        <v>0</v>
      </c>
      <c r="K34" s="35">
        <v>0</v>
      </c>
      <c r="L34" s="35">
        <v>0</v>
      </c>
      <c r="M34" s="35">
        <v>0</v>
      </c>
      <c r="N34" s="38">
        <f t="shared" si="0"/>
        <v>1935.2740915348104</v>
      </c>
      <c r="O34" s="33"/>
    </row>
    <row r="35" spans="1:15" x14ac:dyDescent="0.3">
      <c r="A35" s="9" t="s">
        <v>66</v>
      </c>
      <c r="B35" s="10" t="s">
        <v>67</v>
      </c>
      <c r="C35" s="35">
        <v>129.20100682292565</v>
      </c>
      <c r="D35" s="36">
        <v>0</v>
      </c>
      <c r="E35" s="37">
        <v>129.20100682292565</v>
      </c>
      <c r="F35" s="36">
        <v>0</v>
      </c>
      <c r="G35" s="35">
        <v>0</v>
      </c>
      <c r="H35" s="36">
        <v>0</v>
      </c>
      <c r="I35" s="37">
        <v>0</v>
      </c>
      <c r="J35" s="36">
        <v>0</v>
      </c>
      <c r="K35" s="35">
        <v>0</v>
      </c>
      <c r="L35" s="35">
        <v>95.141608094815126</v>
      </c>
      <c r="M35" s="35">
        <v>0</v>
      </c>
      <c r="N35" s="38">
        <f t="shared" si="0"/>
        <v>224.34261491774078</v>
      </c>
      <c r="O35" s="33"/>
    </row>
    <row r="36" spans="1:15" ht="28.8" x14ac:dyDescent="0.3">
      <c r="A36" s="9" t="s">
        <v>68</v>
      </c>
      <c r="B36" s="10" t="s">
        <v>69</v>
      </c>
      <c r="C36" s="35">
        <v>5530.7269040140372</v>
      </c>
      <c r="D36" s="36">
        <v>0</v>
      </c>
      <c r="E36" s="37">
        <v>5530.7269040140372</v>
      </c>
      <c r="F36" s="36">
        <v>0</v>
      </c>
      <c r="G36" s="35">
        <v>0</v>
      </c>
      <c r="H36" s="36">
        <v>0</v>
      </c>
      <c r="I36" s="37">
        <v>0</v>
      </c>
      <c r="J36" s="36">
        <v>0</v>
      </c>
      <c r="K36" s="35">
        <v>0</v>
      </c>
      <c r="L36" s="35">
        <v>0</v>
      </c>
      <c r="M36" s="35">
        <v>0</v>
      </c>
      <c r="N36" s="38">
        <f t="shared" si="0"/>
        <v>5530.7269040140372</v>
      </c>
      <c r="O36" s="33"/>
    </row>
    <row r="37" spans="1:15" x14ac:dyDescent="0.3">
      <c r="A37" s="9" t="s">
        <v>70</v>
      </c>
      <c r="B37" s="10" t="s">
        <v>71</v>
      </c>
      <c r="C37" s="35">
        <v>497.00149357325768</v>
      </c>
      <c r="D37" s="36">
        <v>0</v>
      </c>
      <c r="E37" s="37">
        <v>497.00149357325768</v>
      </c>
      <c r="F37" s="36">
        <v>0</v>
      </c>
      <c r="G37" s="35">
        <v>0</v>
      </c>
      <c r="H37" s="36">
        <v>0</v>
      </c>
      <c r="I37" s="37">
        <v>0</v>
      </c>
      <c r="J37" s="36">
        <v>0</v>
      </c>
      <c r="K37" s="35">
        <v>0</v>
      </c>
      <c r="L37" s="35">
        <v>309.99947946904791</v>
      </c>
      <c r="M37" s="35">
        <v>0</v>
      </c>
      <c r="N37" s="38">
        <f t="shared" si="0"/>
        <v>807.00097304230553</v>
      </c>
      <c r="O37" s="33"/>
    </row>
    <row r="38" spans="1:15" x14ac:dyDescent="0.3">
      <c r="A38" s="9" t="s">
        <v>72</v>
      </c>
      <c r="B38" s="10" t="s">
        <v>73</v>
      </c>
      <c r="C38" s="35">
        <v>14.873696394107062</v>
      </c>
      <c r="D38" s="36">
        <v>0</v>
      </c>
      <c r="E38" s="37">
        <v>14.873696394107062</v>
      </c>
      <c r="F38" s="36">
        <v>0</v>
      </c>
      <c r="G38" s="35">
        <v>0</v>
      </c>
      <c r="H38" s="36">
        <v>0</v>
      </c>
      <c r="I38" s="37">
        <v>0</v>
      </c>
      <c r="J38" s="36">
        <v>0</v>
      </c>
      <c r="K38" s="35">
        <v>0</v>
      </c>
      <c r="L38" s="35">
        <v>0</v>
      </c>
      <c r="M38" s="35">
        <v>0</v>
      </c>
      <c r="N38" s="38">
        <f t="shared" si="0"/>
        <v>14.873696394107062</v>
      </c>
      <c r="O38" s="33"/>
    </row>
    <row r="39" spans="1:15" x14ac:dyDescent="0.3">
      <c r="A39" s="9" t="s">
        <v>74</v>
      </c>
      <c r="B39" s="10" t="s">
        <v>75</v>
      </c>
      <c r="C39" s="35">
        <v>321.25900325727588</v>
      </c>
      <c r="D39" s="36">
        <v>0</v>
      </c>
      <c r="E39" s="37">
        <v>321.25900325727588</v>
      </c>
      <c r="F39" s="36">
        <v>0</v>
      </c>
      <c r="G39" s="35">
        <v>0</v>
      </c>
      <c r="H39" s="36">
        <v>0</v>
      </c>
      <c r="I39" s="37">
        <v>0</v>
      </c>
      <c r="J39" s="36">
        <v>0</v>
      </c>
      <c r="K39" s="35">
        <v>0</v>
      </c>
      <c r="L39" s="35">
        <v>0</v>
      </c>
      <c r="M39" s="35">
        <v>0</v>
      </c>
      <c r="N39" s="38">
        <f t="shared" si="0"/>
        <v>321.25900325727588</v>
      </c>
      <c r="O39" s="33"/>
    </row>
    <row r="40" spans="1:15" x14ac:dyDescent="0.3">
      <c r="A40" s="9" t="s">
        <v>76</v>
      </c>
      <c r="B40" s="10" t="s">
        <v>77</v>
      </c>
      <c r="C40" s="35">
        <v>1419.2633064221823</v>
      </c>
      <c r="D40" s="36">
        <v>0</v>
      </c>
      <c r="E40" s="37">
        <v>1419.2633064221823</v>
      </c>
      <c r="F40" s="36">
        <v>0</v>
      </c>
      <c r="G40" s="35">
        <v>0</v>
      </c>
      <c r="H40" s="36">
        <v>0</v>
      </c>
      <c r="I40" s="37">
        <v>0</v>
      </c>
      <c r="J40" s="36">
        <v>0</v>
      </c>
      <c r="K40" s="35">
        <v>0</v>
      </c>
      <c r="L40" s="35">
        <v>1190.0380089310456</v>
      </c>
      <c r="M40" s="35">
        <v>0</v>
      </c>
      <c r="N40" s="38">
        <f t="shared" si="0"/>
        <v>2609.3013153532279</v>
      </c>
      <c r="O40" s="33"/>
    </row>
    <row r="41" spans="1:15" x14ac:dyDescent="0.3">
      <c r="A41" s="9" t="s">
        <v>78</v>
      </c>
      <c r="B41" s="10" t="s">
        <v>79</v>
      </c>
      <c r="C41" s="35">
        <v>13.96817842836</v>
      </c>
      <c r="D41" s="36">
        <v>0</v>
      </c>
      <c r="E41" s="37">
        <v>13.96817842836</v>
      </c>
      <c r="F41" s="36">
        <v>0</v>
      </c>
      <c r="G41" s="35">
        <v>0</v>
      </c>
      <c r="H41" s="36">
        <v>0</v>
      </c>
      <c r="I41" s="37">
        <v>0</v>
      </c>
      <c r="J41" s="36">
        <v>0</v>
      </c>
      <c r="K41" s="35">
        <v>0</v>
      </c>
      <c r="L41" s="35">
        <v>4.9410340428190409</v>
      </c>
      <c r="M41" s="35">
        <v>0</v>
      </c>
      <c r="N41" s="38">
        <f t="shared" si="0"/>
        <v>18.909212471179039</v>
      </c>
      <c r="O41" s="33"/>
    </row>
    <row r="42" spans="1:15" x14ac:dyDescent="0.3">
      <c r="A42" s="9" t="s">
        <v>80</v>
      </c>
      <c r="B42" s="10" t="s">
        <v>81</v>
      </c>
      <c r="C42" s="35">
        <v>90.255833044021998</v>
      </c>
      <c r="D42" s="36">
        <v>0</v>
      </c>
      <c r="E42" s="37">
        <v>50.386098594022002</v>
      </c>
      <c r="F42" s="36">
        <v>39.869734449999996</v>
      </c>
      <c r="G42" s="35">
        <v>0</v>
      </c>
      <c r="H42" s="36">
        <v>0</v>
      </c>
      <c r="I42" s="37">
        <v>0</v>
      </c>
      <c r="J42" s="36">
        <v>0</v>
      </c>
      <c r="K42" s="35">
        <v>0</v>
      </c>
      <c r="L42" s="35">
        <v>0</v>
      </c>
      <c r="M42" s="35">
        <v>0</v>
      </c>
      <c r="N42" s="38">
        <f t="shared" si="0"/>
        <v>90.255833044021998</v>
      </c>
      <c r="O42" s="33"/>
    </row>
    <row r="43" spans="1:15" ht="43.2" x14ac:dyDescent="0.3">
      <c r="A43" s="9" t="s">
        <v>347</v>
      </c>
      <c r="B43" s="10" t="s">
        <v>348</v>
      </c>
      <c r="C43" s="35">
        <v>17328.814526944072</v>
      </c>
      <c r="D43" s="36">
        <v>0</v>
      </c>
      <c r="E43" s="37">
        <v>7316.6850305297248</v>
      </c>
      <c r="F43" s="36">
        <v>10012.129496414347</v>
      </c>
      <c r="G43" s="35">
        <v>0</v>
      </c>
      <c r="H43" s="36">
        <v>0</v>
      </c>
      <c r="I43" s="37">
        <v>0</v>
      </c>
      <c r="J43" s="36">
        <v>0</v>
      </c>
      <c r="K43" s="35">
        <v>0</v>
      </c>
      <c r="L43" s="35">
        <v>554.57091166726718</v>
      </c>
      <c r="M43" s="35">
        <v>0</v>
      </c>
      <c r="N43" s="38">
        <f t="shared" si="0"/>
        <v>17883.385438611338</v>
      </c>
      <c r="O43" s="33"/>
    </row>
    <row r="44" spans="1:15" ht="28.8" x14ac:dyDescent="0.3">
      <c r="A44" s="9" t="s">
        <v>82</v>
      </c>
      <c r="B44" s="10" t="s">
        <v>83</v>
      </c>
      <c r="C44" s="35">
        <v>4351.6514496071859</v>
      </c>
      <c r="D44" s="36">
        <v>0</v>
      </c>
      <c r="E44" s="37">
        <v>3720.5450832971856</v>
      </c>
      <c r="F44" s="36">
        <v>631.10636631</v>
      </c>
      <c r="G44" s="35">
        <v>0</v>
      </c>
      <c r="H44" s="36">
        <v>0</v>
      </c>
      <c r="I44" s="37">
        <v>0</v>
      </c>
      <c r="J44" s="36">
        <v>0</v>
      </c>
      <c r="K44" s="35">
        <v>0</v>
      </c>
      <c r="L44" s="35">
        <v>0</v>
      </c>
      <c r="M44" s="35">
        <v>0</v>
      </c>
      <c r="N44" s="38">
        <f t="shared" si="0"/>
        <v>4351.6514496071859</v>
      </c>
      <c r="O44" s="33"/>
    </row>
    <row r="45" spans="1:15" x14ac:dyDescent="0.3">
      <c r="A45" s="9" t="s">
        <v>84</v>
      </c>
      <c r="B45" s="10" t="s">
        <v>85</v>
      </c>
      <c r="C45" s="35">
        <v>11384.154400959247</v>
      </c>
      <c r="D45" s="36">
        <v>0</v>
      </c>
      <c r="E45" s="37">
        <v>5650.9213646888657</v>
      </c>
      <c r="F45" s="36">
        <v>5733.2330362703815</v>
      </c>
      <c r="G45" s="35">
        <v>0</v>
      </c>
      <c r="H45" s="36">
        <v>0</v>
      </c>
      <c r="I45" s="37">
        <v>0</v>
      </c>
      <c r="J45" s="36">
        <v>0</v>
      </c>
      <c r="K45" s="35">
        <v>0</v>
      </c>
      <c r="L45" s="35">
        <v>499.53171836594629</v>
      </c>
      <c r="M45" s="35">
        <v>0</v>
      </c>
      <c r="N45" s="38">
        <f t="shared" si="0"/>
        <v>11883.686119325193</v>
      </c>
      <c r="O45" s="33"/>
    </row>
    <row r="46" spans="1:15" x14ac:dyDescent="0.3">
      <c r="A46" s="9" t="s">
        <v>86</v>
      </c>
      <c r="B46" s="10" t="s">
        <v>87</v>
      </c>
      <c r="C46" s="35">
        <v>2668.7516096075874</v>
      </c>
      <c r="D46" s="36">
        <v>0</v>
      </c>
      <c r="E46" s="37">
        <v>950.92732229849071</v>
      </c>
      <c r="F46" s="36">
        <v>1717.8242873090967</v>
      </c>
      <c r="G46" s="35">
        <v>0</v>
      </c>
      <c r="H46" s="36">
        <v>0</v>
      </c>
      <c r="I46" s="37">
        <v>0</v>
      </c>
      <c r="J46" s="36">
        <v>0</v>
      </c>
      <c r="K46" s="35">
        <v>0</v>
      </c>
      <c r="L46" s="35">
        <v>0</v>
      </c>
      <c r="M46" s="35">
        <v>0</v>
      </c>
      <c r="N46" s="38">
        <f t="shared" si="0"/>
        <v>2668.7516096075874</v>
      </c>
      <c r="O46" s="33"/>
    </row>
    <row r="47" spans="1:15" x14ac:dyDescent="0.3">
      <c r="A47" s="9" t="s">
        <v>88</v>
      </c>
      <c r="B47" s="10" t="s">
        <v>89</v>
      </c>
      <c r="C47" s="35">
        <v>11481.54809295562</v>
      </c>
      <c r="D47" s="36">
        <v>0</v>
      </c>
      <c r="E47" s="37">
        <v>9888.2702532482454</v>
      </c>
      <c r="F47" s="36">
        <v>1593.2778397073748</v>
      </c>
      <c r="G47" s="35">
        <v>0</v>
      </c>
      <c r="H47" s="36">
        <v>0</v>
      </c>
      <c r="I47" s="37">
        <v>0</v>
      </c>
      <c r="J47" s="36">
        <v>0</v>
      </c>
      <c r="K47" s="35">
        <v>0</v>
      </c>
      <c r="L47" s="35">
        <v>139.08227278658131</v>
      </c>
      <c r="M47" s="35">
        <v>0</v>
      </c>
      <c r="N47" s="38">
        <f t="shared" si="0"/>
        <v>11620.630365742201</v>
      </c>
      <c r="O47" s="33"/>
    </row>
    <row r="48" spans="1:15" x14ac:dyDescent="0.3">
      <c r="A48" s="9" t="s">
        <v>90</v>
      </c>
      <c r="B48" s="34" t="s">
        <v>91</v>
      </c>
      <c r="C48" s="35">
        <v>1667.6981035278025</v>
      </c>
      <c r="D48" s="36">
        <v>0</v>
      </c>
      <c r="E48" s="37">
        <v>1495.2044280213649</v>
      </c>
      <c r="F48" s="36">
        <v>172.49367550643757</v>
      </c>
      <c r="G48" s="35">
        <v>0</v>
      </c>
      <c r="H48" s="36">
        <v>0</v>
      </c>
      <c r="I48" s="37">
        <v>0</v>
      </c>
      <c r="J48" s="36">
        <v>0</v>
      </c>
      <c r="K48" s="35">
        <v>0</v>
      </c>
      <c r="L48" s="35">
        <v>0</v>
      </c>
      <c r="M48" s="35">
        <v>0</v>
      </c>
      <c r="N48" s="38">
        <f t="shared" si="0"/>
        <v>1667.6981035278025</v>
      </c>
      <c r="O48" s="33"/>
    </row>
    <row r="49" spans="1:15" ht="43.2" x14ac:dyDescent="0.3">
      <c r="A49" s="9" t="s">
        <v>350</v>
      </c>
      <c r="B49" s="10" t="s">
        <v>349</v>
      </c>
      <c r="C49" s="35">
        <v>4838.4253771635986</v>
      </c>
      <c r="D49" s="36">
        <v>0</v>
      </c>
      <c r="E49" s="37">
        <v>4055.660466250687</v>
      </c>
      <c r="F49" s="36">
        <v>782.76491091291189</v>
      </c>
      <c r="G49" s="35">
        <v>0</v>
      </c>
      <c r="H49" s="36">
        <v>0</v>
      </c>
      <c r="I49" s="37">
        <v>0</v>
      </c>
      <c r="J49" s="36">
        <v>0</v>
      </c>
      <c r="K49" s="35">
        <v>0</v>
      </c>
      <c r="L49" s="35">
        <v>0</v>
      </c>
      <c r="M49" s="35">
        <v>0</v>
      </c>
      <c r="N49" s="38">
        <f t="shared" si="0"/>
        <v>4838.4253771635986</v>
      </c>
      <c r="O49" s="33"/>
    </row>
    <row r="50" spans="1:15" x14ac:dyDescent="0.3">
      <c r="A50" s="9" t="s">
        <v>92</v>
      </c>
      <c r="B50" s="10" t="s">
        <v>93</v>
      </c>
      <c r="C50" s="35">
        <v>11020.355302724944</v>
      </c>
      <c r="D50" s="36">
        <v>0</v>
      </c>
      <c r="E50" s="37">
        <v>6191.7542493720102</v>
      </c>
      <c r="F50" s="36">
        <v>4828.6010533529343</v>
      </c>
      <c r="G50" s="35">
        <v>0</v>
      </c>
      <c r="H50" s="36">
        <v>0</v>
      </c>
      <c r="I50" s="37">
        <v>0</v>
      </c>
      <c r="J50" s="36">
        <v>0</v>
      </c>
      <c r="K50" s="35">
        <v>0</v>
      </c>
      <c r="L50" s="35">
        <v>695.43631903683422</v>
      </c>
      <c r="M50" s="35">
        <v>0</v>
      </c>
      <c r="N50" s="38">
        <f t="shared" si="0"/>
        <v>11715.791621761779</v>
      </c>
      <c r="O50" s="33"/>
    </row>
    <row r="51" spans="1:15" x14ac:dyDescent="0.3">
      <c r="A51" s="9" t="s">
        <v>94</v>
      </c>
      <c r="B51" s="10" t="s">
        <v>95</v>
      </c>
      <c r="C51" s="35">
        <v>5647.8541521534808</v>
      </c>
      <c r="D51" s="36">
        <v>0</v>
      </c>
      <c r="E51" s="37">
        <v>3274.1853462940162</v>
      </c>
      <c r="F51" s="36">
        <v>2373.6688058594646</v>
      </c>
      <c r="G51" s="35">
        <v>0</v>
      </c>
      <c r="H51" s="36">
        <v>0</v>
      </c>
      <c r="I51" s="37">
        <v>0</v>
      </c>
      <c r="J51" s="36">
        <v>0</v>
      </c>
      <c r="K51" s="35">
        <v>0</v>
      </c>
      <c r="L51" s="35">
        <v>0</v>
      </c>
      <c r="M51" s="35">
        <v>0</v>
      </c>
      <c r="N51" s="38">
        <f t="shared" ref="N51:N53" si="1">+C51+G51+K51+L51+M51</f>
        <v>5647.8541521534808</v>
      </c>
      <c r="O51" s="33"/>
    </row>
    <row r="52" spans="1:15" x14ac:dyDescent="0.3">
      <c r="A52" s="9" t="s">
        <v>96</v>
      </c>
      <c r="B52" s="10" t="s">
        <v>97</v>
      </c>
      <c r="C52" s="35">
        <v>1043.461206979327</v>
      </c>
      <c r="D52" s="36">
        <v>0</v>
      </c>
      <c r="E52" s="37">
        <v>631.11692690333803</v>
      </c>
      <c r="F52" s="36">
        <v>412.34428007598888</v>
      </c>
      <c r="G52" s="35">
        <v>0</v>
      </c>
      <c r="H52" s="36">
        <v>0</v>
      </c>
      <c r="I52" s="37">
        <v>0</v>
      </c>
      <c r="J52" s="36">
        <v>0</v>
      </c>
      <c r="K52" s="35">
        <v>0</v>
      </c>
      <c r="L52" s="35">
        <v>10.417916072121372</v>
      </c>
      <c r="M52" s="35">
        <v>0</v>
      </c>
      <c r="N52" s="38">
        <f t="shared" si="1"/>
        <v>1053.8791230514485</v>
      </c>
      <c r="O52" s="33"/>
    </row>
    <row r="53" spans="1:15" x14ac:dyDescent="0.3">
      <c r="A53" s="9" t="s">
        <v>98</v>
      </c>
      <c r="B53" s="10" t="s">
        <v>99</v>
      </c>
      <c r="C53" s="35">
        <v>1767.988579974864</v>
      </c>
      <c r="D53" s="36">
        <v>0</v>
      </c>
      <c r="E53" s="37">
        <v>1413.7170672462078</v>
      </c>
      <c r="F53" s="36">
        <v>287.15731984287106</v>
      </c>
      <c r="G53" s="35">
        <v>0</v>
      </c>
      <c r="H53" s="36">
        <v>0</v>
      </c>
      <c r="I53" s="37">
        <v>0</v>
      </c>
      <c r="J53" s="36">
        <v>0</v>
      </c>
      <c r="K53" s="35">
        <v>0</v>
      </c>
      <c r="L53" s="35">
        <v>0</v>
      </c>
      <c r="M53" s="35">
        <v>0</v>
      </c>
      <c r="N53" s="38">
        <f t="shared" si="1"/>
        <v>1767.988579974864</v>
      </c>
      <c r="O53" s="33"/>
    </row>
    <row r="54" spans="1:15" x14ac:dyDescent="0.3">
      <c r="A54" s="9" t="s">
        <v>100</v>
      </c>
      <c r="B54" s="10" t="s">
        <v>101</v>
      </c>
      <c r="C54" s="35">
        <v>744.60021792392877</v>
      </c>
      <c r="D54" s="36">
        <v>0</v>
      </c>
      <c r="E54" s="37">
        <v>1480.8312601319931</v>
      </c>
      <c r="F54" s="36">
        <v>527.50994818435152</v>
      </c>
      <c r="G54" s="35">
        <v>0</v>
      </c>
      <c r="H54" s="36">
        <v>0</v>
      </c>
      <c r="I54" s="37">
        <v>0</v>
      </c>
      <c r="J54" s="36">
        <v>0</v>
      </c>
      <c r="K54" s="35">
        <v>0</v>
      </c>
      <c r="L54" s="35">
        <v>0</v>
      </c>
      <c r="M54" s="35">
        <v>0</v>
      </c>
      <c r="N54" s="38">
        <f t="shared" ref="N54:N56" si="2">+C54+G54+K54+L54+M54</f>
        <v>744.60021792392877</v>
      </c>
      <c r="O54" s="33"/>
    </row>
    <row r="55" spans="1:15" ht="28.8" x14ac:dyDescent="0.3">
      <c r="A55" s="9" t="s">
        <v>102</v>
      </c>
      <c r="B55" s="34" t="s">
        <v>103</v>
      </c>
      <c r="C55" s="35">
        <v>8077.9218987194108</v>
      </c>
      <c r="D55" s="36">
        <v>0</v>
      </c>
      <c r="E55" s="37">
        <v>217.09026973957722</v>
      </c>
      <c r="F55" s="36">
        <v>4911.1152475491035</v>
      </c>
      <c r="G55" s="35">
        <v>0</v>
      </c>
      <c r="H55" s="36">
        <v>0</v>
      </c>
      <c r="I55" s="37">
        <v>0</v>
      </c>
      <c r="J55" s="36">
        <v>0</v>
      </c>
      <c r="K55" s="35">
        <v>0</v>
      </c>
      <c r="L55" s="35">
        <v>0</v>
      </c>
      <c r="M55" s="35">
        <v>0</v>
      </c>
      <c r="N55" s="38">
        <f t="shared" si="2"/>
        <v>8077.9218987194108</v>
      </c>
      <c r="O55" s="33"/>
    </row>
    <row r="56" spans="1:15" x14ac:dyDescent="0.3">
      <c r="A56" s="9" t="s">
        <v>104</v>
      </c>
      <c r="B56" s="10" t="s">
        <v>105</v>
      </c>
      <c r="C56" s="35">
        <v>2842.4068971248048</v>
      </c>
      <c r="D56" s="36">
        <v>0</v>
      </c>
      <c r="E56" s="37">
        <v>3166.8066511703068</v>
      </c>
      <c r="F56" s="36">
        <v>0</v>
      </c>
      <c r="G56" s="35">
        <v>0</v>
      </c>
      <c r="H56" s="36">
        <v>0</v>
      </c>
      <c r="I56" s="37">
        <v>0</v>
      </c>
      <c r="J56" s="36">
        <v>0</v>
      </c>
      <c r="K56" s="35">
        <v>0</v>
      </c>
      <c r="L56" s="35">
        <v>0</v>
      </c>
      <c r="M56" s="35">
        <v>0</v>
      </c>
      <c r="N56" s="38">
        <f t="shared" si="2"/>
        <v>2842.4068971248048</v>
      </c>
      <c r="O56" s="33"/>
    </row>
    <row r="57" spans="1:15" ht="57.6" x14ac:dyDescent="0.3">
      <c r="A57" s="9" t="s">
        <v>351</v>
      </c>
      <c r="B57" s="10" t="s">
        <v>352</v>
      </c>
      <c r="C57" s="35">
        <v>5340.8676567551674</v>
      </c>
      <c r="D57" s="36">
        <v>198.11905745284997</v>
      </c>
      <c r="E57" s="37">
        <v>1858.9918381260045</v>
      </c>
      <c r="F57" s="36">
        <v>3283.7567611763129</v>
      </c>
      <c r="G57" s="35">
        <v>0</v>
      </c>
      <c r="H57" s="36">
        <v>0</v>
      </c>
      <c r="I57" s="37">
        <v>0</v>
      </c>
      <c r="J57" s="36">
        <v>0</v>
      </c>
      <c r="K57" s="35">
        <v>0</v>
      </c>
      <c r="L57" s="35">
        <v>0</v>
      </c>
      <c r="M57" s="35">
        <v>0</v>
      </c>
      <c r="N57" s="38">
        <f t="shared" si="0"/>
        <v>5340.8676567551674</v>
      </c>
      <c r="O57" s="33"/>
    </row>
    <row r="58" spans="1:15" x14ac:dyDescent="0.3">
      <c r="A58" s="9" t="s">
        <v>106</v>
      </c>
      <c r="B58" s="10" t="s">
        <v>107</v>
      </c>
      <c r="C58" s="35">
        <v>1517.0901589342022</v>
      </c>
      <c r="D58" s="36">
        <v>0</v>
      </c>
      <c r="E58" s="37">
        <v>884.6037184742022</v>
      </c>
      <c r="F58" s="36">
        <v>632.48644046000004</v>
      </c>
      <c r="G58" s="35">
        <v>0</v>
      </c>
      <c r="H58" s="36">
        <v>0</v>
      </c>
      <c r="I58" s="37">
        <v>0</v>
      </c>
      <c r="J58" s="36">
        <v>0</v>
      </c>
      <c r="K58" s="35">
        <v>0</v>
      </c>
      <c r="L58" s="35">
        <v>0</v>
      </c>
      <c r="M58" s="35">
        <v>0</v>
      </c>
      <c r="N58" s="38">
        <f t="shared" si="0"/>
        <v>1517.0901589342022</v>
      </c>
      <c r="O58" s="33"/>
    </row>
    <row r="59" spans="1:15" x14ac:dyDescent="0.3">
      <c r="A59" s="9" t="s">
        <v>108</v>
      </c>
      <c r="B59" s="10" t="s">
        <v>109</v>
      </c>
      <c r="C59" s="35">
        <v>2494.5900114519577</v>
      </c>
      <c r="D59" s="36">
        <v>0</v>
      </c>
      <c r="E59" s="37">
        <v>2456.7044017319577</v>
      </c>
      <c r="F59" s="36">
        <v>37.885609720000005</v>
      </c>
      <c r="G59" s="35">
        <v>0</v>
      </c>
      <c r="H59" s="36">
        <v>0</v>
      </c>
      <c r="I59" s="37">
        <v>0</v>
      </c>
      <c r="J59" s="36">
        <v>0</v>
      </c>
      <c r="K59" s="35">
        <v>0</v>
      </c>
      <c r="L59" s="35">
        <v>0</v>
      </c>
      <c r="M59" s="35">
        <v>0</v>
      </c>
      <c r="N59" s="38">
        <f t="shared" ref="N59:N66" si="3">+C59+G59+K59+L59+M59</f>
        <v>2494.5900114519577</v>
      </c>
      <c r="O59" s="33"/>
    </row>
    <row r="60" spans="1:15" x14ac:dyDescent="0.3">
      <c r="A60" s="9" t="s">
        <v>110</v>
      </c>
      <c r="B60" s="10" t="s">
        <v>111</v>
      </c>
      <c r="C60" s="35">
        <v>312.29245729141945</v>
      </c>
      <c r="D60" s="36">
        <v>0</v>
      </c>
      <c r="E60" s="37">
        <v>53.515374348741922</v>
      </c>
      <c r="F60" s="36">
        <v>258.77708294267751</v>
      </c>
      <c r="G60" s="35">
        <v>0</v>
      </c>
      <c r="H60" s="36">
        <v>0</v>
      </c>
      <c r="I60" s="37">
        <v>0</v>
      </c>
      <c r="J60" s="36">
        <v>0</v>
      </c>
      <c r="K60" s="35">
        <v>0</v>
      </c>
      <c r="L60" s="35">
        <v>14.236362630286905</v>
      </c>
      <c r="M60" s="35">
        <v>0</v>
      </c>
      <c r="N60" s="38">
        <f t="shared" si="3"/>
        <v>326.52881992170637</v>
      </c>
      <c r="O60" s="33"/>
    </row>
    <row r="61" spans="1:15" x14ac:dyDescent="0.3">
      <c r="A61" s="9" t="s">
        <v>112</v>
      </c>
      <c r="B61" s="34" t="s">
        <v>113</v>
      </c>
      <c r="C61" s="35">
        <v>73.630991787786741</v>
      </c>
      <c r="D61" s="36">
        <v>0</v>
      </c>
      <c r="E61" s="37">
        <v>73.630991787786741</v>
      </c>
      <c r="F61" s="36">
        <v>0</v>
      </c>
      <c r="G61" s="35">
        <v>0</v>
      </c>
      <c r="H61" s="36">
        <v>0</v>
      </c>
      <c r="I61" s="37">
        <v>0</v>
      </c>
      <c r="J61" s="36">
        <v>0</v>
      </c>
      <c r="K61" s="35">
        <v>0</v>
      </c>
      <c r="L61" s="35">
        <v>0</v>
      </c>
      <c r="M61" s="35">
        <v>0</v>
      </c>
      <c r="N61" s="38">
        <f t="shared" si="3"/>
        <v>73.630991787786741</v>
      </c>
      <c r="O61" s="33"/>
    </row>
    <row r="62" spans="1:15" ht="43.2" x14ac:dyDescent="0.3">
      <c r="A62" s="9" t="s">
        <v>114</v>
      </c>
      <c r="B62" s="34" t="s">
        <v>115</v>
      </c>
      <c r="C62" s="35">
        <v>3756.9779360541716</v>
      </c>
      <c r="D62" s="36">
        <v>0</v>
      </c>
      <c r="E62" s="37">
        <v>3421.7183647346646</v>
      </c>
      <c r="F62" s="36">
        <v>335.25957131950696</v>
      </c>
      <c r="G62" s="35">
        <v>0</v>
      </c>
      <c r="H62" s="36">
        <v>0</v>
      </c>
      <c r="I62" s="37">
        <v>0</v>
      </c>
      <c r="J62" s="36">
        <v>0</v>
      </c>
      <c r="K62" s="35">
        <v>0</v>
      </c>
      <c r="L62" s="35">
        <v>42.52618236446262</v>
      </c>
      <c r="M62" s="35">
        <v>0</v>
      </c>
      <c r="N62" s="38">
        <f t="shared" si="3"/>
        <v>3799.5041184186343</v>
      </c>
      <c r="O62" s="33"/>
    </row>
    <row r="63" spans="1:15" x14ac:dyDescent="0.3">
      <c r="A63" s="9" t="s">
        <v>116</v>
      </c>
      <c r="B63" s="10" t="s">
        <v>117</v>
      </c>
      <c r="C63" s="35">
        <v>5545.166705587636</v>
      </c>
      <c r="D63" s="36">
        <v>0</v>
      </c>
      <c r="E63" s="37">
        <v>3295.1346745130513</v>
      </c>
      <c r="F63" s="36">
        <v>2250.0320310745847</v>
      </c>
      <c r="G63" s="35">
        <v>0</v>
      </c>
      <c r="H63" s="36">
        <v>0</v>
      </c>
      <c r="I63" s="37">
        <v>0</v>
      </c>
      <c r="J63" s="36">
        <v>0</v>
      </c>
      <c r="K63" s="35">
        <v>0</v>
      </c>
      <c r="L63" s="35">
        <v>0</v>
      </c>
      <c r="M63" s="35">
        <v>0</v>
      </c>
      <c r="N63" s="38">
        <f t="shared" si="3"/>
        <v>5545.166705587636</v>
      </c>
      <c r="O63" s="33"/>
    </row>
    <row r="64" spans="1:15" ht="28.8" x14ac:dyDescent="0.3">
      <c r="A64" s="9" t="s">
        <v>118</v>
      </c>
      <c r="B64" s="10" t="s">
        <v>119</v>
      </c>
      <c r="C64" s="35">
        <v>3468.5678265371466</v>
      </c>
      <c r="D64" s="36">
        <v>6.3269827800000007</v>
      </c>
      <c r="E64" s="37">
        <v>3166.7125673857372</v>
      </c>
      <c r="F64" s="36">
        <v>295.52827637140962</v>
      </c>
      <c r="G64" s="35">
        <v>0</v>
      </c>
      <c r="H64" s="36">
        <v>0</v>
      </c>
      <c r="I64" s="37">
        <v>0</v>
      </c>
      <c r="J64" s="36">
        <v>0</v>
      </c>
      <c r="K64" s="35">
        <v>0</v>
      </c>
      <c r="L64" s="35">
        <v>1684.079059437461</v>
      </c>
      <c r="M64" s="35">
        <v>0</v>
      </c>
      <c r="N64" s="38">
        <f t="shared" si="3"/>
        <v>5152.6468859746074</v>
      </c>
      <c r="O64" s="33"/>
    </row>
    <row r="65" spans="1:15" ht="28.8" x14ac:dyDescent="0.3">
      <c r="A65" s="9" t="s">
        <v>303</v>
      </c>
      <c r="B65" s="10" t="s">
        <v>280</v>
      </c>
      <c r="C65" s="35">
        <v>0</v>
      </c>
      <c r="D65" s="36">
        <v>0</v>
      </c>
      <c r="E65" s="37">
        <v>0</v>
      </c>
      <c r="F65" s="36">
        <v>0</v>
      </c>
      <c r="G65" s="35">
        <v>0</v>
      </c>
      <c r="H65" s="36">
        <v>0</v>
      </c>
      <c r="I65" s="37">
        <v>0</v>
      </c>
      <c r="J65" s="36">
        <v>0</v>
      </c>
      <c r="K65" s="35">
        <v>0</v>
      </c>
      <c r="L65" s="35">
        <v>0</v>
      </c>
      <c r="M65" s="35">
        <v>0</v>
      </c>
      <c r="N65" s="38">
        <f t="shared" si="3"/>
        <v>0</v>
      </c>
      <c r="O65" s="33"/>
    </row>
    <row r="66" spans="1:15" ht="43.2" x14ac:dyDescent="0.3">
      <c r="A66" s="9" t="s">
        <v>304</v>
      </c>
      <c r="B66" s="10" t="s">
        <v>281</v>
      </c>
      <c r="C66" s="35">
        <v>2497.8357036503353</v>
      </c>
      <c r="D66" s="36">
        <v>0</v>
      </c>
      <c r="E66" s="37">
        <v>395.32897744298759</v>
      </c>
      <c r="F66" s="36">
        <v>2102.5067262073476</v>
      </c>
      <c r="G66" s="35">
        <v>0</v>
      </c>
      <c r="H66" s="36">
        <v>0</v>
      </c>
      <c r="I66" s="37">
        <v>0</v>
      </c>
      <c r="J66" s="36">
        <v>0</v>
      </c>
      <c r="K66" s="35">
        <v>0</v>
      </c>
      <c r="L66" s="35">
        <v>0</v>
      </c>
      <c r="M66" s="35">
        <v>0</v>
      </c>
      <c r="N66" s="38">
        <f t="shared" si="3"/>
        <v>2497.8357036503353</v>
      </c>
      <c r="O66" s="33"/>
    </row>
    <row r="67" spans="1:15" ht="28.8" x14ac:dyDescent="0.3">
      <c r="A67" s="9" t="s">
        <v>353</v>
      </c>
      <c r="B67" s="10" t="s">
        <v>354</v>
      </c>
      <c r="C67" s="35">
        <v>9499.0079027083993</v>
      </c>
      <c r="D67" s="36">
        <v>0</v>
      </c>
      <c r="E67" s="37">
        <v>2254.3136229504657</v>
      </c>
      <c r="F67" s="36">
        <v>7244.6942797579322</v>
      </c>
      <c r="G67" s="35">
        <v>0</v>
      </c>
      <c r="H67" s="36">
        <v>0</v>
      </c>
      <c r="I67" s="37">
        <v>0</v>
      </c>
      <c r="J67" s="36">
        <v>0</v>
      </c>
      <c r="K67" s="35">
        <v>0</v>
      </c>
      <c r="L67" s="35">
        <v>0</v>
      </c>
      <c r="M67" s="35">
        <v>0</v>
      </c>
      <c r="N67" s="38">
        <f t="shared" si="0"/>
        <v>9499.0079027083993</v>
      </c>
      <c r="O67" s="33"/>
    </row>
    <row r="68" spans="1:15" ht="28.8" x14ac:dyDescent="0.3">
      <c r="A68" s="9" t="s">
        <v>120</v>
      </c>
      <c r="B68" s="10" t="s">
        <v>122</v>
      </c>
      <c r="C68" s="35">
        <v>3979.2040914472523</v>
      </c>
      <c r="D68" s="36">
        <v>0</v>
      </c>
      <c r="E68" s="37">
        <v>32.750521715286055</v>
      </c>
      <c r="F68" s="36">
        <v>3946.4535697319661</v>
      </c>
      <c r="G68" s="35">
        <v>0</v>
      </c>
      <c r="H68" s="36">
        <v>0</v>
      </c>
      <c r="I68" s="37">
        <v>0</v>
      </c>
      <c r="J68" s="36">
        <v>0</v>
      </c>
      <c r="K68" s="35">
        <v>0</v>
      </c>
      <c r="L68" s="35">
        <v>0</v>
      </c>
      <c r="M68" s="35">
        <v>0</v>
      </c>
      <c r="N68" s="38">
        <f t="shared" si="0"/>
        <v>3979.2040914472523</v>
      </c>
      <c r="O68" s="33"/>
    </row>
    <row r="69" spans="1:15" ht="28.8" x14ac:dyDescent="0.3">
      <c r="A69" s="9" t="s">
        <v>121</v>
      </c>
      <c r="B69" s="10" t="s">
        <v>124</v>
      </c>
      <c r="C69" s="35">
        <v>3620.9955279458609</v>
      </c>
      <c r="D69" s="36">
        <v>0</v>
      </c>
      <c r="E69" s="37">
        <v>2488.9384187146952</v>
      </c>
      <c r="F69" s="36">
        <v>1132.0571092311657</v>
      </c>
      <c r="G69" s="35">
        <v>0</v>
      </c>
      <c r="H69" s="36">
        <v>0</v>
      </c>
      <c r="I69" s="37">
        <v>0</v>
      </c>
      <c r="J69" s="36">
        <v>0</v>
      </c>
      <c r="K69" s="35">
        <v>0</v>
      </c>
      <c r="L69" s="35">
        <v>0</v>
      </c>
      <c r="M69" s="35">
        <v>0</v>
      </c>
      <c r="N69" s="38">
        <f t="shared" si="0"/>
        <v>3620.9955279458609</v>
      </c>
      <c r="O69" s="33"/>
    </row>
    <row r="70" spans="1:15" ht="28.8" x14ac:dyDescent="0.3">
      <c r="A70" s="9" t="s">
        <v>123</v>
      </c>
      <c r="B70" s="10" t="s">
        <v>282</v>
      </c>
      <c r="C70" s="35">
        <v>239.81842957674698</v>
      </c>
      <c r="D70" s="36">
        <v>0</v>
      </c>
      <c r="E70" s="37">
        <v>197.88604003674698</v>
      </c>
      <c r="F70" s="36">
        <v>41.932389540000003</v>
      </c>
      <c r="G70" s="35">
        <v>0</v>
      </c>
      <c r="H70" s="36">
        <v>0</v>
      </c>
      <c r="I70" s="37">
        <v>0</v>
      </c>
      <c r="J70" s="36">
        <v>0</v>
      </c>
      <c r="K70" s="35">
        <v>0</v>
      </c>
      <c r="L70" s="35">
        <v>0</v>
      </c>
      <c r="M70" s="35">
        <v>0</v>
      </c>
      <c r="N70" s="38">
        <f t="shared" si="0"/>
        <v>239.81842957674698</v>
      </c>
      <c r="O70" s="33"/>
    </row>
    <row r="71" spans="1:15" ht="28.8" x14ac:dyDescent="0.3">
      <c r="A71" s="9" t="s">
        <v>305</v>
      </c>
      <c r="B71" s="10" t="s">
        <v>126</v>
      </c>
      <c r="C71" s="35">
        <v>3699.6160258672226</v>
      </c>
      <c r="D71" s="36">
        <v>0</v>
      </c>
      <c r="E71" s="37">
        <v>3064.0162844563747</v>
      </c>
      <c r="F71" s="36">
        <v>635.59974141084797</v>
      </c>
      <c r="G71" s="35">
        <v>0</v>
      </c>
      <c r="H71" s="36">
        <v>0</v>
      </c>
      <c r="I71" s="37">
        <v>0</v>
      </c>
      <c r="J71" s="36">
        <v>0</v>
      </c>
      <c r="K71" s="35">
        <v>0</v>
      </c>
      <c r="L71" s="35">
        <v>0</v>
      </c>
      <c r="M71" s="35">
        <v>0</v>
      </c>
      <c r="N71" s="38">
        <f t="shared" si="0"/>
        <v>3699.6160258672226</v>
      </c>
      <c r="O71" s="33"/>
    </row>
    <row r="72" spans="1:15" x14ac:dyDescent="0.3">
      <c r="A72" s="9" t="s">
        <v>125</v>
      </c>
      <c r="B72" s="10" t="s">
        <v>127</v>
      </c>
      <c r="C72" s="35">
        <v>5926.3313823488834</v>
      </c>
      <c r="D72" s="36">
        <v>0</v>
      </c>
      <c r="E72" s="37">
        <v>2634.5929101945276</v>
      </c>
      <c r="F72" s="36">
        <v>3291.7384721543558</v>
      </c>
      <c r="G72" s="35">
        <v>0</v>
      </c>
      <c r="H72" s="36">
        <v>0</v>
      </c>
      <c r="I72" s="37">
        <v>0</v>
      </c>
      <c r="J72" s="36">
        <v>0</v>
      </c>
      <c r="K72" s="35">
        <v>0</v>
      </c>
      <c r="L72" s="35">
        <v>0</v>
      </c>
      <c r="M72" s="35">
        <v>0</v>
      </c>
      <c r="N72" s="38">
        <f t="shared" si="0"/>
        <v>5926.3313823488834</v>
      </c>
      <c r="O72" s="33"/>
    </row>
    <row r="73" spans="1:15" x14ac:dyDescent="0.3">
      <c r="A73" s="9" t="s">
        <v>306</v>
      </c>
      <c r="B73" s="10" t="s">
        <v>129</v>
      </c>
      <c r="C73" s="35">
        <v>1264.2684489289422</v>
      </c>
      <c r="D73" s="36">
        <v>0</v>
      </c>
      <c r="E73" s="37">
        <v>264.33170118313774</v>
      </c>
      <c r="F73" s="36">
        <v>999.9367477458045</v>
      </c>
      <c r="G73" s="35">
        <v>0</v>
      </c>
      <c r="H73" s="36">
        <v>0</v>
      </c>
      <c r="I73" s="37">
        <v>0</v>
      </c>
      <c r="J73" s="36">
        <v>0</v>
      </c>
      <c r="K73" s="35">
        <v>0</v>
      </c>
      <c r="L73" s="35">
        <v>0</v>
      </c>
      <c r="M73" s="35">
        <v>0</v>
      </c>
      <c r="N73" s="38">
        <f t="shared" ref="N73" si="4">+C73+G73+K73+L73+M73</f>
        <v>1264.2684489289422</v>
      </c>
      <c r="O73" s="33"/>
    </row>
    <row r="74" spans="1:15" ht="28.8" x14ac:dyDescent="0.3">
      <c r="A74" s="9" t="s">
        <v>128</v>
      </c>
      <c r="B74" s="10" t="s">
        <v>131</v>
      </c>
      <c r="C74" s="35">
        <v>1326.620920233928</v>
      </c>
      <c r="D74" s="36">
        <v>0</v>
      </c>
      <c r="E74" s="37">
        <v>1326.620920233928</v>
      </c>
      <c r="F74" s="36">
        <v>0</v>
      </c>
      <c r="G74" s="35">
        <v>0</v>
      </c>
      <c r="H74" s="36">
        <v>0</v>
      </c>
      <c r="I74" s="37">
        <v>0</v>
      </c>
      <c r="J74" s="36">
        <v>0</v>
      </c>
      <c r="K74" s="35">
        <v>0</v>
      </c>
      <c r="L74" s="35">
        <v>0</v>
      </c>
      <c r="M74" s="35">
        <v>0</v>
      </c>
      <c r="N74" s="38">
        <f t="shared" ref="N74:N81" si="5">+C74+G74+K74+L74+M74</f>
        <v>1326.620920233928</v>
      </c>
      <c r="O74" s="33"/>
    </row>
    <row r="75" spans="1:15" ht="28.8" x14ac:dyDescent="0.3">
      <c r="A75" s="9" t="s">
        <v>130</v>
      </c>
      <c r="B75" s="10" t="s">
        <v>133</v>
      </c>
      <c r="C75" s="35">
        <v>5748.226121459129</v>
      </c>
      <c r="D75" s="36">
        <v>0</v>
      </c>
      <c r="E75" s="37">
        <v>2715.651988786105</v>
      </c>
      <c r="F75" s="36">
        <v>3032.5741326730235</v>
      </c>
      <c r="G75" s="35">
        <v>0</v>
      </c>
      <c r="H75" s="36">
        <v>0</v>
      </c>
      <c r="I75" s="37">
        <v>0</v>
      </c>
      <c r="J75" s="36">
        <v>0</v>
      </c>
      <c r="K75" s="35">
        <v>0</v>
      </c>
      <c r="L75" s="35">
        <v>0</v>
      </c>
      <c r="M75" s="35">
        <v>0</v>
      </c>
      <c r="N75" s="38">
        <f t="shared" si="5"/>
        <v>5748.226121459129</v>
      </c>
      <c r="O75" s="33"/>
    </row>
    <row r="76" spans="1:15" x14ac:dyDescent="0.3">
      <c r="A76" s="9" t="s">
        <v>132</v>
      </c>
      <c r="B76" s="10" t="s">
        <v>135</v>
      </c>
      <c r="C76" s="35">
        <v>5251.9530767285714</v>
      </c>
      <c r="D76" s="36">
        <v>0</v>
      </c>
      <c r="E76" s="37">
        <v>1244.8335639924223</v>
      </c>
      <c r="F76" s="36">
        <v>4007.1195127361493</v>
      </c>
      <c r="G76" s="35">
        <v>0</v>
      </c>
      <c r="H76" s="36">
        <v>0</v>
      </c>
      <c r="I76" s="37">
        <v>0</v>
      </c>
      <c r="J76" s="36">
        <v>0</v>
      </c>
      <c r="K76" s="35">
        <v>0</v>
      </c>
      <c r="L76" s="35">
        <v>0</v>
      </c>
      <c r="M76" s="35">
        <v>0</v>
      </c>
      <c r="N76" s="38">
        <f t="shared" si="5"/>
        <v>5251.9530767285714</v>
      </c>
      <c r="O76" s="33"/>
    </row>
    <row r="77" spans="1:15" ht="28.8" x14ac:dyDescent="0.3">
      <c r="A77" s="9" t="s">
        <v>134</v>
      </c>
      <c r="B77" s="10" t="s">
        <v>137</v>
      </c>
      <c r="C77" s="35">
        <v>5377.1805009395503</v>
      </c>
      <c r="D77" s="36">
        <v>0</v>
      </c>
      <c r="E77" s="37">
        <v>3658.4736962088136</v>
      </c>
      <c r="F77" s="36">
        <v>1718.7068047307362</v>
      </c>
      <c r="G77" s="35">
        <v>0</v>
      </c>
      <c r="H77" s="36">
        <v>0</v>
      </c>
      <c r="I77" s="37">
        <v>0</v>
      </c>
      <c r="J77" s="36">
        <v>0</v>
      </c>
      <c r="K77" s="35">
        <v>0</v>
      </c>
      <c r="L77" s="35">
        <v>1364.3831656965908</v>
      </c>
      <c r="M77" s="35">
        <v>0</v>
      </c>
      <c r="N77" s="38">
        <f t="shared" si="5"/>
        <v>6741.5636666361406</v>
      </c>
      <c r="O77" s="33"/>
    </row>
    <row r="78" spans="1:15" ht="28.8" x14ac:dyDescent="0.3">
      <c r="A78" s="9" t="s">
        <v>136</v>
      </c>
      <c r="B78" s="10" t="s">
        <v>139</v>
      </c>
      <c r="C78" s="35">
        <v>1183.8731725111588</v>
      </c>
      <c r="D78" s="36">
        <v>0</v>
      </c>
      <c r="E78" s="37">
        <v>315.56712603115898</v>
      </c>
      <c r="F78" s="36">
        <v>868.30604647999996</v>
      </c>
      <c r="G78" s="35">
        <v>0</v>
      </c>
      <c r="H78" s="36">
        <v>0</v>
      </c>
      <c r="I78" s="37">
        <v>0</v>
      </c>
      <c r="J78" s="36">
        <v>0</v>
      </c>
      <c r="K78" s="35">
        <v>0</v>
      </c>
      <c r="L78" s="35">
        <v>0</v>
      </c>
      <c r="M78" s="35">
        <v>0</v>
      </c>
      <c r="N78" s="38">
        <f t="shared" si="5"/>
        <v>1183.8731725111588</v>
      </c>
      <c r="O78" s="33"/>
    </row>
    <row r="79" spans="1:15" x14ac:dyDescent="0.3">
      <c r="A79" s="9" t="s">
        <v>138</v>
      </c>
      <c r="B79" s="10" t="s">
        <v>141</v>
      </c>
      <c r="C79" s="35">
        <v>1686.9226780056658</v>
      </c>
      <c r="D79" s="36">
        <v>0</v>
      </c>
      <c r="E79" s="37">
        <v>99.941434335666003</v>
      </c>
      <c r="F79" s="36">
        <v>1586.9812436699999</v>
      </c>
      <c r="G79" s="35">
        <v>0</v>
      </c>
      <c r="H79" s="36">
        <v>0</v>
      </c>
      <c r="I79" s="37">
        <v>0</v>
      </c>
      <c r="J79" s="36">
        <v>0</v>
      </c>
      <c r="K79" s="35">
        <v>0</v>
      </c>
      <c r="L79" s="35">
        <v>0</v>
      </c>
      <c r="M79" s="35">
        <v>0</v>
      </c>
      <c r="N79" s="38">
        <f t="shared" si="5"/>
        <v>1686.9226780056658</v>
      </c>
      <c r="O79" s="33"/>
    </row>
    <row r="80" spans="1:15" x14ac:dyDescent="0.3">
      <c r="A80" s="9" t="s">
        <v>140</v>
      </c>
      <c r="B80" s="10" t="s">
        <v>142</v>
      </c>
      <c r="C80" s="35">
        <v>11156.353052643753</v>
      </c>
      <c r="D80" s="36">
        <v>0</v>
      </c>
      <c r="E80" s="37">
        <v>696.91165874551211</v>
      </c>
      <c r="F80" s="36">
        <v>10459.441393898242</v>
      </c>
      <c r="G80" s="35">
        <v>0</v>
      </c>
      <c r="H80" s="36">
        <v>0</v>
      </c>
      <c r="I80" s="37">
        <v>0</v>
      </c>
      <c r="J80" s="36">
        <v>0</v>
      </c>
      <c r="K80" s="35">
        <v>0</v>
      </c>
      <c r="L80" s="35">
        <v>0</v>
      </c>
      <c r="M80" s="35">
        <v>0</v>
      </c>
      <c r="N80" s="38">
        <f t="shared" si="5"/>
        <v>11156.353052643753</v>
      </c>
      <c r="O80" s="33"/>
    </row>
    <row r="81" spans="1:15" ht="43.2" x14ac:dyDescent="0.3">
      <c r="A81" s="9" t="s">
        <v>355</v>
      </c>
      <c r="B81" s="10" t="s">
        <v>356</v>
      </c>
      <c r="C81" s="35">
        <v>1286.9997315192536</v>
      </c>
      <c r="D81" s="36">
        <v>0</v>
      </c>
      <c r="E81" s="37">
        <v>502.2902233857028</v>
      </c>
      <c r="F81" s="36">
        <v>784.70950813355103</v>
      </c>
      <c r="G81" s="35">
        <v>0</v>
      </c>
      <c r="H81" s="36">
        <v>0</v>
      </c>
      <c r="I81" s="37">
        <v>0</v>
      </c>
      <c r="J81" s="36">
        <v>0</v>
      </c>
      <c r="K81" s="35">
        <v>0</v>
      </c>
      <c r="L81" s="35">
        <v>0</v>
      </c>
      <c r="M81" s="35">
        <v>0</v>
      </c>
      <c r="N81" s="38">
        <f t="shared" si="5"/>
        <v>1286.9997315192536</v>
      </c>
      <c r="O81" s="33"/>
    </row>
    <row r="82" spans="1:15" x14ac:dyDescent="0.3">
      <c r="A82" s="9" t="s">
        <v>307</v>
      </c>
      <c r="B82" s="10" t="s">
        <v>144</v>
      </c>
      <c r="C82" s="35">
        <v>3286.7116408701158</v>
      </c>
      <c r="D82" s="36">
        <v>0</v>
      </c>
      <c r="E82" s="37">
        <v>2841.397273231948</v>
      </c>
      <c r="F82" s="36">
        <v>445.31436763816794</v>
      </c>
      <c r="G82" s="35">
        <v>0</v>
      </c>
      <c r="H82" s="36">
        <v>0</v>
      </c>
      <c r="I82" s="37">
        <v>0</v>
      </c>
      <c r="J82" s="36">
        <v>0</v>
      </c>
      <c r="K82" s="35">
        <v>0</v>
      </c>
      <c r="L82" s="35">
        <v>553.64402642730897</v>
      </c>
      <c r="M82" s="35">
        <v>0</v>
      </c>
      <c r="N82" s="38">
        <f t="shared" ref="N82" si="6">+C82+G82+K82+L82+M82</f>
        <v>3840.3556672974246</v>
      </c>
      <c r="O82" s="33"/>
    </row>
    <row r="83" spans="1:15" x14ac:dyDescent="0.3">
      <c r="A83" s="9" t="s">
        <v>143</v>
      </c>
      <c r="B83" s="10" t="s">
        <v>146</v>
      </c>
      <c r="C83" s="35">
        <v>65783.005620658165</v>
      </c>
      <c r="D83" s="36">
        <v>0</v>
      </c>
      <c r="E83" s="37">
        <v>413.83155652224275</v>
      </c>
      <c r="F83" s="36">
        <v>65369.174064135928</v>
      </c>
      <c r="G83" s="35">
        <v>0</v>
      </c>
      <c r="H83" s="36">
        <v>0</v>
      </c>
      <c r="I83" s="37">
        <v>0</v>
      </c>
      <c r="J83" s="36">
        <v>0</v>
      </c>
      <c r="K83" s="35">
        <v>0</v>
      </c>
      <c r="L83" s="35">
        <v>0</v>
      </c>
      <c r="M83" s="35">
        <v>0</v>
      </c>
      <c r="N83" s="38">
        <f t="shared" ref="N83:N95" si="7">+C83+G83+K83+L83+M83</f>
        <v>65783.005620658165</v>
      </c>
      <c r="O83" s="33"/>
    </row>
    <row r="84" spans="1:15" x14ac:dyDescent="0.3">
      <c r="A84" s="9" t="s">
        <v>145</v>
      </c>
      <c r="B84" s="10" t="s">
        <v>148</v>
      </c>
      <c r="C84" s="35">
        <v>2752.4834660348952</v>
      </c>
      <c r="D84" s="36">
        <v>0</v>
      </c>
      <c r="E84" s="37">
        <v>1987.680854654895</v>
      </c>
      <c r="F84" s="36">
        <v>764.80261137999992</v>
      </c>
      <c r="G84" s="35">
        <v>0</v>
      </c>
      <c r="H84" s="36">
        <v>0</v>
      </c>
      <c r="I84" s="37">
        <v>0</v>
      </c>
      <c r="J84" s="36">
        <v>0</v>
      </c>
      <c r="K84" s="35">
        <v>0</v>
      </c>
      <c r="L84" s="35">
        <v>3902.1742935350849</v>
      </c>
      <c r="M84" s="35">
        <v>0</v>
      </c>
      <c r="N84" s="38">
        <f t="shared" si="7"/>
        <v>6654.65775956998</v>
      </c>
      <c r="O84" s="33"/>
    </row>
    <row r="85" spans="1:15" x14ac:dyDescent="0.3">
      <c r="A85" s="9" t="s">
        <v>147</v>
      </c>
      <c r="B85" s="10" t="s">
        <v>150</v>
      </c>
      <c r="C85" s="35">
        <v>4169.4278708696993</v>
      </c>
      <c r="D85" s="36">
        <v>0</v>
      </c>
      <c r="E85" s="37">
        <v>3661.4128425525059</v>
      </c>
      <c r="F85" s="36">
        <v>508.01502831719296</v>
      </c>
      <c r="G85" s="35">
        <v>0</v>
      </c>
      <c r="H85" s="36">
        <v>0</v>
      </c>
      <c r="I85" s="37">
        <v>0</v>
      </c>
      <c r="J85" s="36">
        <v>0</v>
      </c>
      <c r="K85" s="35">
        <v>0</v>
      </c>
      <c r="L85" s="35">
        <v>61.52992030353505</v>
      </c>
      <c r="M85" s="35">
        <v>0</v>
      </c>
      <c r="N85" s="38">
        <f t="shared" si="7"/>
        <v>4230.957791173234</v>
      </c>
      <c r="O85" s="33"/>
    </row>
    <row r="86" spans="1:15" x14ac:dyDescent="0.3">
      <c r="A86" s="9" t="s">
        <v>149</v>
      </c>
      <c r="B86" s="10" t="s">
        <v>152</v>
      </c>
      <c r="C86" s="35">
        <v>50100.531870970706</v>
      </c>
      <c r="D86" s="36">
        <v>45765.161707018699</v>
      </c>
      <c r="E86" s="37">
        <v>3986.8442044101266</v>
      </c>
      <c r="F86" s="36">
        <v>348.52595954188172</v>
      </c>
      <c r="G86" s="35">
        <v>0</v>
      </c>
      <c r="H86" s="36">
        <v>0</v>
      </c>
      <c r="I86" s="37">
        <v>0</v>
      </c>
      <c r="J86" s="36">
        <v>0</v>
      </c>
      <c r="K86" s="35">
        <v>0</v>
      </c>
      <c r="L86" s="35">
        <v>0</v>
      </c>
      <c r="M86" s="35">
        <v>0</v>
      </c>
      <c r="N86" s="38">
        <f t="shared" si="7"/>
        <v>50100.531870970706</v>
      </c>
      <c r="O86" s="33"/>
    </row>
    <row r="87" spans="1:15" x14ac:dyDescent="0.3">
      <c r="A87" s="9" t="s">
        <v>151</v>
      </c>
      <c r="B87" s="10" t="s">
        <v>283</v>
      </c>
      <c r="C87" s="35">
        <v>9281.0593209863055</v>
      </c>
      <c r="D87" s="36">
        <v>7416.7754892307312</v>
      </c>
      <c r="E87" s="37">
        <v>1864.2838317555745</v>
      </c>
      <c r="F87" s="36">
        <v>0</v>
      </c>
      <c r="G87" s="35">
        <v>0</v>
      </c>
      <c r="H87" s="36">
        <v>0</v>
      </c>
      <c r="I87" s="37">
        <v>0</v>
      </c>
      <c r="J87" s="36">
        <v>0</v>
      </c>
      <c r="K87" s="35">
        <v>0</v>
      </c>
      <c r="L87" s="35">
        <v>0</v>
      </c>
      <c r="M87" s="35">
        <v>0</v>
      </c>
      <c r="N87" s="38">
        <f t="shared" si="7"/>
        <v>9281.0593209863055</v>
      </c>
      <c r="O87" s="33"/>
    </row>
    <row r="88" spans="1:15" x14ac:dyDescent="0.3">
      <c r="A88" s="9" t="s">
        <v>153</v>
      </c>
      <c r="B88" s="10" t="s">
        <v>284</v>
      </c>
      <c r="C88" s="35">
        <v>759.76310440685586</v>
      </c>
      <c r="D88" s="36">
        <v>657.5143361004873</v>
      </c>
      <c r="E88" s="37">
        <v>102.24876830636852</v>
      </c>
      <c r="F88" s="36">
        <v>0</v>
      </c>
      <c r="G88" s="35">
        <v>0</v>
      </c>
      <c r="H88" s="36">
        <v>0</v>
      </c>
      <c r="I88" s="37">
        <v>0</v>
      </c>
      <c r="J88" s="36">
        <v>0</v>
      </c>
      <c r="K88" s="35">
        <v>0</v>
      </c>
      <c r="L88" s="35">
        <v>109.76949481235971</v>
      </c>
      <c r="M88" s="35">
        <v>0</v>
      </c>
      <c r="N88" s="38">
        <f t="shared" si="7"/>
        <v>869.53259921921563</v>
      </c>
      <c r="O88" s="33"/>
    </row>
    <row r="89" spans="1:15" x14ac:dyDescent="0.3">
      <c r="A89" s="9" t="s">
        <v>154</v>
      </c>
      <c r="B89" s="10" t="s">
        <v>285</v>
      </c>
      <c r="C89" s="35">
        <v>3653.7841917971482</v>
      </c>
      <c r="D89" s="36">
        <v>28.865330656817271</v>
      </c>
      <c r="E89" s="37">
        <v>2711.9987009394836</v>
      </c>
      <c r="F89" s="36">
        <v>912.92016020084759</v>
      </c>
      <c r="G89" s="35">
        <v>0</v>
      </c>
      <c r="H89" s="36">
        <v>0</v>
      </c>
      <c r="I89" s="37">
        <v>0</v>
      </c>
      <c r="J89" s="36">
        <v>0</v>
      </c>
      <c r="K89" s="35">
        <v>0</v>
      </c>
      <c r="L89" s="35">
        <v>0</v>
      </c>
      <c r="M89" s="35">
        <v>0</v>
      </c>
      <c r="N89" s="38">
        <f t="shared" si="7"/>
        <v>3653.7841917971482</v>
      </c>
      <c r="O89" s="33"/>
    </row>
    <row r="90" spans="1:15" x14ac:dyDescent="0.3">
      <c r="A90" s="9" t="s">
        <v>155</v>
      </c>
      <c r="B90" s="10" t="s">
        <v>286</v>
      </c>
      <c r="C90" s="35">
        <v>30096.635565402739</v>
      </c>
      <c r="D90" s="36">
        <v>0</v>
      </c>
      <c r="E90" s="37">
        <v>30096.635565402739</v>
      </c>
      <c r="F90" s="36">
        <v>0</v>
      </c>
      <c r="G90" s="35">
        <v>0</v>
      </c>
      <c r="H90" s="36">
        <v>0</v>
      </c>
      <c r="I90" s="37">
        <v>0</v>
      </c>
      <c r="J90" s="36">
        <v>0</v>
      </c>
      <c r="K90" s="35">
        <v>0</v>
      </c>
      <c r="L90" s="35">
        <v>433.14199059306185</v>
      </c>
      <c r="M90" s="35">
        <v>0</v>
      </c>
      <c r="N90" s="38">
        <f t="shared" si="7"/>
        <v>30529.777555995803</v>
      </c>
      <c r="O90" s="33"/>
    </row>
    <row r="91" spans="1:15" x14ac:dyDescent="0.3">
      <c r="A91" s="9" t="s">
        <v>156</v>
      </c>
      <c r="B91" s="10" t="s">
        <v>287</v>
      </c>
      <c r="C91" s="35">
        <v>21670.020931941519</v>
      </c>
      <c r="D91" s="36">
        <v>0</v>
      </c>
      <c r="E91" s="37">
        <v>21670.020931941519</v>
      </c>
      <c r="F91" s="36">
        <v>0</v>
      </c>
      <c r="G91" s="35">
        <v>0</v>
      </c>
      <c r="H91" s="36">
        <v>0</v>
      </c>
      <c r="I91" s="37">
        <v>0</v>
      </c>
      <c r="J91" s="36">
        <v>0</v>
      </c>
      <c r="K91" s="35">
        <v>0</v>
      </c>
      <c r="L91" s="35">
        <v>123.68865497264956</v>
      </c>
      <c r="M91" s="35">
        <v>0</v>
      </c>
      <c r="N91" s="38">
        <f t="shared" si="7"/>
        <v>21793.709586914167</v>
      </c>
      <c r="O91" s="33"/>
    </row>
    <row r="92" spans="1:15" x14ac:dyDescent="0.3">
      <c r="A92" s="9" t="s">
        <v>158</v>
      </c>
      <c r="B92" s="10" t="s">
        <v>157</v>
      </c>
      <c r="C92" s="35">
        <v>5663.8491030236528</v>
      </c>
      <c r="D92" s="36">
        <v>0</v>
      </c>
      <c r="E92" s="37">
        <v>5663.8491030236528</v>
      </c>
      <c r="F92" s="36">
        <v>0</v>
      </c>
      <c r="G92" s="35">
        <v>0</v>
      </c>
      <c r="H92" s="36">
        <v>0</v>
      </c>
      <c r="I92" s="37">
        <v>0</v>
      </c>
      <c r="J92" s="36">
        <v>0</v>
      </c>
      <c r="K92" s="35">
        <v>0</v>
      </c>
      <c r="L92" s="35">
        <v>0</v>
      </c>
      <c r="M92" s="35">
        <v>0</v>
      </c>
      <c r="N92" s="38">
        <f t="shared" si="7"/>
        <v>5663.8491030236528</v>
      </c>
      <c r="O92" s="33"/>
    </row>
    <row r="93" spans="1:15" ht="28.8" x14ac:dyDescent="0.3">
      <c r="A93" s="9" t="s">
        <v>308</v>
      </c>
      <c r="B93" s="10" t="s">
        <v>159</v>
      </c>
      <c r="C93" s="35">
        <v>8022.1512916729107</v>
      </c>
      <c r="D93" s="36">
        <v>0</v>
      </c>
      <c r="E93" s="37">
        <v>5217.8200730845765</v>
      </c>
      <c r="F93" s="36">
        <v>2804.3312185883342</v>
      </c>
      <c r="G93" s="35">
        <v>0</v>
      </c>
      <c r="H93" s="36">
        <v>0</v>
      </c>
      <c r="I93" s="37">
        <v>0</v>
      </c>
      <c r="J93" s="36">
        <v>0</v>
      </c>
      <c r="K93" s="35">
        <v>0</v>
      </c>
      <c r="L93" s="35">
        <v>0</v>
      </c>
      <c r="M93" s="35">
        <v>0</v>
      </c>
      <c r="N93" s="38">
        <f t="shared" si="7"/>
        <v>8022.1512916729107</v>
      </c>
      <c r="O93" s="33"/>
    </row>
    <row r="94" spans="1:15" x14ac:dyDescent="0.3">
      <c r="A94" s="9" t="s">
        <v>161</v>
      </c>
      <c r="B94" s="10" t="s">
        <v>160</v>
      </c>
      <c r="C94" s="35">
        <v>13568.483334274903</v>
      </c>
      <c r="D94" s="36">
        <v>0</v>
      </c>
      <c r="E94" s="37">
        <v>8946.5052791628077</v>
      </c>
      <c r="F94" s="36">
        <v>4621.9780551120948</v>
      </c>
      <c r="G94" s="35">
        <v>0</v>
      </c>
      <c r="H94" s="36">
        <v>0</v>
      </c>
      <c r="I94" s="37">
        <v>0</v>
      </c>
      <c r="J94" s="36">
        <v>0</v>
      </c>
      <c r="K94" s="35">
        <v>562.52122987542543</v>
      </c>
      <c r="L94" s="35">
        <v>3799.8162132293655</v>
      </c>
      <c r="M94" s="35">
        <v>0</v>
      </c>
      <c r="N94" s="38">
        <f t="shared" si="7"/>
        <v>17930.820777379693</v>
      </c>
      <c r="O94" s="33"/>
    </row>
    <row r="95" spans="1:15" x14ac:dyDescent="0.3">
      <c r="A95" s="9" t="s">
        <v>163</v>
      </c>
      <c r="B95" s="10" t="s">
        <v>162</v>
      </c>
      <c r="C95" s="35">
        <v>193934.66204008198</v>
      </c>
      <c r="D95" s="36">
        <v>7937.7667481167737</v>
      </c>
      <c r="E95" s="37">
        <v>122925.34262867265</v>
      </c>
      <c r="F95" s="36">
        <v>63071.552663292561</v>
      </c>
      <c r="G95" s="35">
        <v>0</v>
      </c>
      <c r="H95" s="36">
        <v>0</v>
      </c>
      <c r="I95" s="37">
        <v>0</v>
      </c>
      <c r="J95" s="36">
        <v>0</v>
      </c>
      <c r="K95" s="35">
        <v>0</v>
      </c>
      <c r="L95" s="35">
        <v>2420.5970716986008</v>
      </c>
      <c r="M95" s="35">
        <v>0</v>
      </c>
      <c r="N95" s="38">
        <f t="shared" si="7"/>
        <v>196355.25911178059</v>
      </c>
      <c r="O95" s="33"/>
    </row>
    <row r="96" spans="1:15" x14ac:dyDescent="0.3">
      <c r="A96" s="9" t="s">
        <v>165</v>
      </c>
      <c r="B96" s="10" t="s">
        <v>164</v>
      </c>
      <c r="C96" s="35">
        <v>6154.1889976909652</v>
      </c>
      <c r="D96" s="36">
        <v>0</v>
      </c>
      <c r="E96" s="37">
        <v>6110.9362812027248</v>
      </c>
      <c r="F96" s="36">
        <v>43.252716488239997</v>
      </c>
      <c r="G96" s="35">
        <v>0</v>
      </c>
      <c r="H96" s="36">
        <v>0</v>
      </c>
      <c r="I96" s="37">
        <v>0</v>
      </c>
      <c r="J96" s="36">
        <v>0</v>
      </c>
      <c r="K96" s="35">
        <v>0</v>
      </c>
      <c r="L96" s="35">
        <v>2601.990743909038</v>
      </c>
      <c r="M96" s="35">
        <v>0</v>
      </c>
      <c r="N96" s="38">
        <f t="shared" ref="N96:N97" si="8">+C96+G96+K96+L96+M96</f>
        <v>8756.1797416000027</v>
      </c>
      <c r="O96" s="33"/>
    </row>
    <row r="97" spans="1:15" x14ac:dyDescent="0.3">
      <c r="A97" s="9" t="s">
        <v>168</v>
      </c>
      <c r="B97" s="10" t="s">
        <v>167</v>
      </c>
      <c r="C97" s="35">
        <v>7241.0033383014597</v>
      </c>
      <c r="D97" s="36">
        <v>0</v>
      </c>
      <c r="E97" s="37">
        <v>7241.0033383014597</v>
      </c>
      <c r="F97" s="36">
        <v>0</v>
      </c>
      <c r="G97" s="35">
        <v>0</v>
      </c>
      <c r="H97" s="36">
        <v>0</v>
      </c>
      <c r="I97" s="37">
        <v>0</v>
      </c>
      <c r="J97" s="36">
        <v>0</v>
      </c>
      <c r="K97" s="35">
        <v>0</v>
      </c>
      <c r="L97" s="35">
        <v>218.95526114267227</v>
      </c>
      <c r="M97" s="35">
        <v>0</v>
      </c>
      <c r="N97" s="38">
        <f t="shared" si="8"/>
        <v>7459.9585994441322</v>
      </c>
      <c r="O97" s="33"/>
    </row>
    <row r="98" spans="1:15" x14ac:dyDescent="0.3">
      <c r="A98" s="9" t="s">
        <v>170</v>
      </c>
      <c r="B98" s="10" t="s">
        <v>169</v>
      </c>
      <c r="C98" s="35">
        <v>11.985557387543</v>
      </c>
      <c r="D98" s="36">
        <v>0</v>
      </c>
      <c r="E98" s="37">
        <v>11.985557387543</v>
      </c>
      <c r="F98" s="36">
        <v>0</v>
      </c>
      <c r="G98" s="35">
        <v>0</v>
      </c>
      <c r="H98" s="36">
        <v>0</v>
      </c>
      <c r="I98" s="37">
        <v>0</v>
      </c>
      <c r="J98" s="36">
        <v>0</v>
      </c>
      <c r="K98" s="35">
        <v>0</v>
      </c>
      <c r="L98" s="35">
        <v>6973.0831403506145</v>
      </c>
      <c r="M98" s="35">
        <v>0</v>
      </c>
      <c r="N98" s="38">
        <f t="shared" ref="N98:N143" si="9">+C98+G98+K98+L98+M98</f>
        <v>6985.0686977381574</v>
      </c>
      <c r="O98" s="33"/>
    </row>
    <row r="99" spans="1:15" x14ac:dyDescent="0.3">
      <c r="A99" s="9" t="s">
        <v>171</v>
      </c>
      <c r="B99" s="10" t="s">
        <v>288</v>
      </c>
      <c r="C99" s="35">
        <v>13513.91326395955</v>
      </c>
      <c r="D99" s="36">
        <v>0</v>
      </c>
      <c r="E99" s="37">
        <v>10717.03355385473</v>
      </c>
      <c r="F99" s="36">
        <v>2796.8797101048199</v>
      </c>
      <c r="G99" s="35">
        <v>0</v>
      </c>
      <c r="H99" s="36">
        <v>0</v>
      </c>
      <c r="I99" s="37">
        <v>0</v>
      </c>
      <c r="J99" s="36">
        <v>0</v>
      </c>
      <c r="K99" s="35">
        <v>0</v>
      </c>
      <c r="L99" s="35">
        <v>2781.5717191989152</v>
      </c>
      <c r="M99" s="35">
        <v>0</v>
      </c>
      <c r="N99" s="38">
        <f t="shared" si="9"/>
        <v>16295.484983158465</v>
      </c>
      <c r="O99" s="33"/>
    </row>
    <row r="100" spans="1:15" x14ac:dyDescent="0.3">
      <c r="A100" s="9" t="s">
        <v>173</v>
      </c>
      <c r="B100" s="10" t="s">
        <v>289</v>
      </c>
      <c r="C100" s="35">
        <v>2866.2261209104672</v>
      </c>
      <c r="D100" s="36">
        <v>0</v>
      </c>
      <c r="E100" s="37">
        <v>117.39811146783232</v>
      </c>
      <c r="F100" s="36">
        <v>2748.828009442635</v>
      </c>
      <c r="G100" s="35">
        <v>0</v>
      </c>
      <c r="H100" s="36">
        <v>0</v>
      </c>
      <c r="I100" s="37">
        <v>0</v>
      </c>
      <c r="J100" s="36">
        <v>0</v>
      </c>
      <c r="K100" s="35">
        <v>0</v>
      </c>
      <c r="L100" s="35">
        <v>59.775246973976927</v>
      </c>
      <c r="M100" s="35">
        <v>0</v>
      </c>
      <c r="N100" s="38">
        <f t="shared" si="9"/>
        <v>2926.0013678844443</v>
      </c>
      <c r="O100" s="33"/>
    </row>
    <row r="101" spans="1:15" x14ac:dyDescent="0.3">
      <c r="A101" s="9" t="s">
        <v>174</v>
      </c>
      <c r="B101" s="10" t="s">
        <v>172</v>
      </c>
      <c r="C101" s="35">
        <v>3068.70861189894</v>
      </c>
      <c r="D101" s="36">
        <v>63.292582386160689</v>
      </c>
      <c r="E101" s="37">
        <v>2017.2241310900051</v>
      </c>
      <c r="F101" s="36">
        <v>988.19189842277422</v>
      </c>
      <c r="G101" s="35">
        <v>0</v>
      </c>
      <c r="H101" s="36">
        <v>0</v>
      </c>
      <c r="I101" s="37">
        <v>0</v>
      </c>
      <c r="J101" s="36">
        <v>0</v>
      </c>
      <c r="K101" s="35">
        <v>0</v>
      </c>
      <c r="L101" s="35">
        <v>0</v>
      </c>
      <c r="M101" s="35">
        <v>0</v>
      </c>
      <c r="N101" s="38">
        <f t="shared" si="9"/>
        <v>3068.70861189894</v>
      </c>
      <c r="O101" s="33"/>
    </row>
    <row r="102" spans="1:15" x14ac:dyDescent="0.3">
      <c r="A102" s="9" t="s">
        <v>175</v>
      </c>
      <c r="B102" s="10" t="s">
        <v>290</v>
      </c>
      <c r="C102" s="35">
        <v>25014.606187937618</v>
      </c>
      <c r="D102" s="36">
        <v>3112.3506100292252</v>
      </c>
      <c r="E102" s="37">
        <v>8445.7698009129654</v>
      </c>
      <c r="F102" s="36">
        <v>13456.485776995425</v>
      </c>
      <c r="G102" s="35">
        <v>0</v>
      </c>
      <c r="H102" s="36">
        <v>0</v>
      </c>
      <c r="I102" s="37">
        <v>0</v>
      </c>
      <c r="J102" s="36">
        <v>0</v>
      </c>
      <c r="K102" s="35">
        <v>0</v>
      </c>
      <c r="L102" s="35">
        <v>0</v>
      </c>
      <c r="M102" s="35">
        <v>0</v>
      </c>
      <c r="N102" s="38">
        <f t="shared" si="9"/>
        <v>25014.606187937618</v>
      </c>
      <c r="O102" s="33"/>
    </row>
    <row r="103" spans="1:15" x14ac:dyDescent="0.3">
      <c r="A103" s="9" t="s">
        <v>177</v>
      </c>
      <c r="B103" s="10" t="s">
        <v>176</v>
      </c>
      <c r="C103" s="35">
        <v>10009.627565946925</v>
      </c>
      <c r="D103" s="36">
        <v>2377.3804813476936</v>
      </c>
      <c r="E103" s="37">
        <v>5069.9866354140377</v>
      </c>
      <c r="F103" s="36">
        <v>2562.2604491851935</v>
      </c>
      <c r="G103" s="35">
        <v>0</v>
      </c>
      <c r="H103" s="36">
        <v>0</v>
      </c>
      <c r="I103" s="37">
        <v>0</v>
      </c>
      <c r="J103" s="36">
        <v>0</v>
      </c>
      <c r="K103" s="35">
        <v>0</v>
      </c>
      <c r="L103" s="35">
        <v>0</v>
      </c>
      <c r="M103" s="35">
        <v>0</v>
      </c>
      <c r="N103" s="38">
        <f t="shared" si="9"/>
        <v>10009.627565946925</v>
      </c>
      <c r="O103" s="33"/>
    </row>
    <row r="104" spans="1:15" x14ac:dyDescent="0.3">
      <c r="A104" s="9" t="s">
        <v>179</v>
      </c>
      <c r="B104" s="10" t="s">
        <v>178</v>
      </c>
      <c r="C104" s="35">
        <v>26485.379999286633</v>
      </c>
      <c r="D104" s="36">
        <v>0</v>
      </c>
      <c r="E104" s="37">
        <v>17073.686546312849</v>
      </c>
      <c r="F104" s="36">
        <v>9411.6934529737828</v>
      </c>
      <c r="G104" s="35">
        <v>0</v>
      </c>
      <c r="H104" s="36">
        <v>0</v>
      </c>
      <c r="I104" s="37">
        <v>0</v>
      </c>
      <c r="J104" s="36">
        <v>0</v>
      </c>
      <c r="K104" s="35">
        <v>0</v>
      </c>
      <c r="L104" s="35">
        <v>357.80362239309778</v>
      </c>
      <c r="M104" s="35">
        <v>0</v>
      </c>
      <c r="N104" s="38">
        <f t="shared" si="9"/>
        <v>26843.183621679731</v>
      </c>
      <c r="O104" s="33"/>
    </row>
    <row r="105" spans="1:15" x14ac:dyDescent="0.3">
      <c r="A105" s="9" t="s">
        <v>181</v>
      </c>
      <c r="B105" s="10" t="s">
        <v>180</v>
      </c>
      <c r="C105" s="35">
        <v>21796.734502375144</v>
      </c>
      <c r="D105" s="36">
        <v>0</v>
      </c>
      <c r="E105" s="37">
        <v>17125.313261453437</v>
      </c>
      <c r="F105" s="36">
        <v>4671.4212409217071</v>
      </c>
      <c r="G105" s="35">
        <v>0</v>
      </c>
      <c r="H105" s="36">
        <v>0</v>
      </c>
      <c r="I105" s="37">
        <v>0</v>
      </c>
      <c r="J105" s="36">
        <v>0</v>
      </c>
      <c r="K105" s="35">
        <v>0</v>
      </c>
      <c r="L105" s="35">
        <v>5205.1306287268908</v>
      </c>
      <c r="M105" s="35">
        <v>0</v>
      </c>
      <c r="N105" s="38">
        <f t="shared" si="9"/>
        <v>27001.865131102037</v>
      </c>
      <c r="O105" s="33"/>
    </row>
    <row r="106" spans="1:15" ht="43.2" x14ac:dyDescent="0.3">
      <c r="A106" s="9" t="s">
        <v>183</v>
      </c>
      <c r="B106" s="10" t="s">
        <v>182</v>
      </c>
      <c r="C106" s="35">
        <v>5316.5580319397104</v>
      </c>
      <c r="D106" s="36">
        <v>0</v>
      </c>
      <c r="E106" s="37">
        <v>3881.3625108897104</v>
      </c>
      <c r="F106" s="36">
        <v>1435.19552105</v>
      </c>
      <c r="G106" s="35">
        <v>0</v>
      </c>
      <c r="H106" s="36">
        <v>0</v>
      </c>
      <c r="I106" s="37">
        <v>0</v>
      </c>
      <c r="J106" s="36">
        <v>0</v>
      </c>
      <c r="K106" s="35">
        <v>0</v>
      </c>
      <c r="L106" s="35">
        <v>0</v>
      </c>
      <c r="M106" s="35">
        <v>0</v>
      </c>
      <c r="N106" s="38">
        <f t="shared" si="9"/>
        <v>5316.5580319397104</v>
      </c>
      <c r="O106" s="33"/>
    </row>
    <row r="107" spans="1:15" x14ac:dyDescent="0.3">
      <c r="A107" s="9" t="s">
        <v>185</v>
      </c>
      <c r="B107" s="10" t="s">
        <v>184</v>
      </c>
      <c r="C107" s="35">
        <v>41627.173919343099</v>
      </c>
      <c r="D107" s="36">
        <v>33256.998028612914</v>
      </c>
      <c r="E107" s="37">
        <v>4946.7862681260176</v>
      </c>
      <c r="F107" s="36">
        <v>3423.3896226041634</v>
      </c>
      <c r="G107" s="35">
        <v>0</v>
      </c>
      <c r="H107" s="36">
        <v>0</v>
      </c>
      <c r="I107" s="37">
        <v>0</v>
      </c>
      <c r="J107" s="36">
        <v>0</v>
      </c>
      <c r="K107" s="35">
        <v>0</v>
      </c>
      <c r="L107" s="35">
        <v>0</v>
      </c>
      <c r="M107" s="35">
        <v>0</v>
      </c>
      <c r="N107" s="38">
        <f t="shared" si="9"/>
        <v>41627.173919343099</v>
      </c>
      <c r="O107" s="33"/>
    </row>
    <row r="108" spans="1:15" ht="28.8" x14ac:dyDescent="0.3">
      <c r="A108" s="9" t="s">
        <v>187</v>
      </c>
      <c r="B108" s="10" t="s">
        <v>186</v>
      </c>
      <c r="C108" s="35">
        <v>97863.556704012197</v>
      </c>
      <c r="D108" s="36">
        <v>235.36406886482192</v>
      </c>
      <c r="E108" s="37">
        <v>32800.579432038227</v>
      </c>
      <c r="F108" s="36">
        <v>64827.613203109155</v>
      </c>
      <c r="G108" s="35">
        <v>0</v>
      </c>
      <c r="H108" s="36">
        <v>0</v>
      </c>
      <c r="I108" s="37">
        <v>0</v>
      </c>
      <c r="J108" s="36">
        <v>0</v>
      </c>
      <c r="K108" s="35">
        <v>0</v>
      </c>
      <c r="L108" s="35">
        <v>271.70952003274039</v>
      </c>
      <c r="M108" s="35">
        <v>0</v>
      </c>
      <c r="N108" s="38">
        <f t="shared" si="9"/>
        <v>98135.266224044943</v>
      </c>
      <c r="O108" s="33"/>
    </row>
    <row r="109" spans="1:15" x14ac:dyDescent="0.3">
      <c r="A109" s="9" t="s">
        <v>188</v>
      </c>
      <c r="B109" s="10" t="s">
        <v>291</v>
      </c>
      <c r="C109" s="35">
        <v>0</v>
      </c>
      <c r="D109" s="36">
        <v>0</v>
      </c>
      <c r="E109" s="37">
        <v>0</v>
      </c>
      <c r="F109" s="36">
        <v>0</v>
      </c>
      <c r="G109" s="35">
        <v>4864.6183000333749</v>
      </c>
      <c r="H109" s="36">
        <v>4864.6183000333749</v>
      </c>
      <c r="I109" s="37">
        <v>0</v>
      </c>
      <c r="J109" s="36">
        <v>0</v>
      </c>
      <c r="K109" s="35">
        <v>0</v>
      </c>
      <c r="L109" s="35">
        <v>0</v>
      </c>
      <c r="M109" s="35">
        <v>0</v>
      </c>
      <c r="N109" s="38">
        <f t="shared" si="9"/>
        <v>4864.6183000333749</v>
      </c>
      <c r="O109" s="33"/>
    </row>
    <row r="110" spans="1:15" x14ac:dyDescent="0.3">
      <c r="A110" s="9" t="s">
        <v>190</v>
      </c>
      <c r="B110" s="10" t="s">
        <v>292</v>
      </c>
      <c r="C110" s="35">
        <v>0</v>
      </c>
      <c r="D110" s="36">
        <v>0</v>
      </c>
      <c r="E110" s="37">
        <v>0</v>
      </c>
      <c r="F110" s="36">
        <v>0</v>
      </c>
      <c r="G110" s="35">
        <v>106307.98236956836</v>
      </c>
      <c r="H110" s="36">
        <v>53357.559569901059</v>
      </c>
      <c r="I110" s="37">
        <v>22693.984869263044</v>
      </c>
      <c r="J110" s="36">
        <v>30256.43793040426</v>
      </c>
      <c r="K110" s="35">
        <v>0</v>
      </c>
      <c r="L110" s="35">
        <v>0</v>
      </c>
      <c r="M110" s="35">
        <v>0</v>
      </c>
      <c r="N110" s="38">
        <f t="shared" si="9"/>
        <v>106307.98236956836</v>
      </c>
      <c r="O110" s="33"/>
    </row>
    <row r="111" spans="1:15" ht="28.8" x14ac:dyDescent="0.3">
      <c r="A111" s="9" t="s">
        <v>192</v>
      </c>
      <c r="B111" s="10" t="s">
        <v>189</v>
      </c>
      <c r="C111" s="35">
        <v>0</v>
      </c>
      <c r="D111" s="36">
        <v>0</v>
      </c>
      <c r="E111" s="37">
        <v>0</v>
      </c>
      <c r="F111" s="36">
        <v>0</v>
      </c>
      <c r="G111" s="35">
        <v>6891.7874449883129</v>
      </c>
      <c r="H111" s="36">
        <v>491.07288669148943</v>
      </c>
      <c r="I111" s="37">
        <v>4049.434150609482</v>
      </c>
      <c r="J111" s="36">
        <v>2351.2804076873408</v>
      </c>
      <c r="K111" s="35">
        <v>0</v>
      </c>
      <c r="L111" s="35">
        <v>0</v>
      </c>
      <c r="M111" s="35">
        <v>0</v>
      </c>
      <c r="N111" s="38">
        <f t="shared" si="9"/>
        <v>6891.7874449883129</v>
      </c>
      <c r="O111" s="33"/>
    </row>
    <row r="112" spans="1:15" ht="28.8" x14ac:dyDescent="0.3">
      <c r="A112" s="9" t="s">
        <v>309</v>
      </c>
      <c r="B112" s="10" t="s">
        <v>191</v>
      </c>
      <c r="C112" s="35">
        <v>0</v>
      </c>
      <c r="D112" s="36">
        <v>0</v>
      </c>
      <c r="E112" s="37">
        <v>0</v>
      </c>
      <c r="F112" s="36">
        <v>0</v>
      </c>
      <c r="G112" s="35">
        <v>42622.759176301661</v>
      </c>
      <c r="H112" s="36">
        <v>40128.091751875414</v>
      </c>
      <c r="I112" s="37">
        <v>189.22675619299287</v>
      </c>
      <c r="J112" s="36">
        <v>2305.4406682332497</v>
      </c>
      <c r="K112" s="35">
        <v>0</v>
      </c>
      <c r="L112" s="35">
        <v>0</v>
      </c>
      <c r="M112" s="35">
        <v>0</v>
      </c>
      <c r="N112" s="38">
        <f t="shared" si="9"/>
        <v>42622.759176301661</v>
      </c>
      <c r="O112" s="33"/>
    </row>
    <row r="113" spans="1:15" ht="28.8" x14ac:dyDescent="0.3">
      <c r="A113" s="9" t="s">
        <v>194</v>
      </c>
      <c r="B113" s="10" t="s">
        <v>193</v>
      </c>
      <c r="C113" s="35">
        <v>0</v>
      </c>
      <c r="D113" s="36">
        <v>0</v>
      </c>
      <c r="E113" s="37">
        <v>0</v>
      </c>
      <c r="F113" s="36">
        <v>0</v>
      </c>
      <c r="G113" s="35">
        <v>12228.060359893207</v>
      </c>
      <c r="H113" s="36">
        <v>6106.902037913088</v>
      </c>
      <c r="I113" s="37">
        <v>3684.1397808161432</v>
      </c>
      <c r="J113" s="36">
        <v>2437.0185411639754</v>
      </c>
      <c r="K113" s="35">
        <v>0</v>
      </c>
      <c r="L113" s="35">
        <v>501.89010437286788</v>
      </c>
      <c r="M113" s="35">
        <v>0</v>
      </c>
      <c r="N113" s="38">
        <f t="shared" si="9"/>
        <v>12729.950464266074</v>
      </c>
      <c r="O113" s="33"/>
    </row>
    <row r="114" spans="1:15" x14ac:dyDescent="0.3">
      <c r="A114" s="9" t="s">
        <v>310</v>
      </c>
      <c r="B114" s="10" t="s">
        <v>293</v>
      </c>
      <c r="C114" s="35">
        <v>21723.906122077329</v>
      </c>
      <c r="D114" s="36">
        <v>0</v>
      </c>
      <c r="E114" s="37">
        <v>20010.905370804554</v>
      </c>
      <c r="F114" s="36">
        <v>1713.0007512727739</v>
      </c>
      <c r="G114" s="35">
        <v>0</v>
      </c>
      <c r="H114" s="36">
        <v>0</v>
      </c>
      <c r="I114" s="37">
        <v>0</v>
      </c>
      <c r="J114" s="36">
        <v>0</v>
      </c>
      <c r="K114" s="35">
        <v>0</v>
      </c>
      <c r="L114" s="35">
        <v>100.53729731870601</v>
      </c>
      <c r="M114" s="35">
        <v>0</v>
      </c>
      <c r="N114" s="38">
        <f t="shared" si="9"/>
        <v>21824.443419396037</v>
      </c>
      <c r="O114" s="33"/>
    </row>
    <row r="115" spans="1:15" x14ac:dyDescent="0.3">
      <c r="A115" s="9" t="s">
        <v>197</v>
      </c>
      <c r="B115" s="10" t="s">
        <v>195</v>
      </c>
      <c r="C115" s="35">
        <v>6196.6197078117648</v>
      </c>
      <c r="D115" s="36">
        <v>0</v>
      </c>
      <c r="E115" s="37">
        <v>5794.9566202417645</v>
      </c>
      <c r="F115" s="36">
        <v>401.66308757000002</v>
      </c>
      <c r="G115" s="35">
        <v>0</v>
      </c>
      <c r="H115" s="36">
        <v>0</v>
      </c>
      <c r="I115" s="37">
        <v>0</v>
      </c>
      <c r="J115" s="36">
        <v>0</v>
      </c>
      <c r="K115" s="35">
        <v>0</v>
      </c>
      <c r="L115" s="35">
        <v>1395.2940424263534</v>
      </c>
      <c r="M115" s="35">
        <v>0</v>
      </c>
      <c r="N115" s="38">
        <f t="shared" si="9"/>
        <v>7591.9137502381182</v>
      </c>
      <c r="O115" s="33"/>
    </row>
    <row r="116" spans="1:15" ht="28.8" x14ac:dyDescent="0.3">
      <c r="A116" s="9" t="s">
        <v>198</v>
      </c>
      <c r="B116" s="10" t="s">
        <v>196</v>
      </c>
      <c r="C116" s="35">
        <v>14484.997813582209</v>
      </c>
      <c r="D116" s="36">
        <v>0</v>
      </c>
      <c r="E116" s="37">
        <v>13878.15536455272</v>
      </c>
      <c r="F116" s="36">
        <v>606.84244902948922</v>
      </c>
      <c r="G116" s="35">
        <v>0</v>
      </c>
      <c r="H116" s="36">
        <v>0</v>
      </c>
      <c r="I116" s="37">
        <v>0</v>
      </c>
      <c r="J116" s="36">
        <v>0</v>
      </c>
      <c r="K116" s="35">
        <v>0</v>
      </c>
      <c r="L116" s="35">
        <v>123.80777529193026</v>
      </c>
      <c r="M116" s="35">
        <v>0</v>
      </c>
      <c r="N116" s="38">
        <f t="shared" si="9"/>
        <v>14608.80558887414</v>
      </c>
      <c r="O116" s="33"/>
    </row>
    <row r="117" spans="1:15" ht="28.8" x14ac:dyDescent="0.3">
      <c r="A117" s="9" t="s">
        <v>311</v>
      </c>
      <c r="B117" s="10" t="s">
        <v>294</v>
      </c>
      <c r="C117" s="35">
        <v>184521.53760072996</v>
      </c>
      <c r="D117" s="36">
        <v>63.18123966780756</v>
      </c>
      <c r="E117" s="37">
        <v>11713.591049920382</v>
      </c>
      <c r="F117" s="36">
        <v>172744.76531114176</v>
      </c>
      <c r="G117" s="35">
        <v>0</v>
      </c>
      <c r="H117" s="36">
        <v>0</v>
      </c>
      <c r="I117" s="37">
        <v>0</v>
      </c>
      <c r="J117" s="36">
        <v>0</v>
      </c>
      <c r="K117" s="35">
        <v>0</v>
      </c>
      <c r="L117" s="35">
        <v>11.659811996043402</v>
      </c>
      <c r="M117" s="35">
        <v>0</v>
      </c>
      <c r="N117" s="38">
        <f t="shared" si="9"/>
        <v>184533.197412726</v>
      </c>
      <c r="O117" s="33"/>
    </row>
    <row r="118" spans="1:15" ht="28.8" x14ac:dyDescent="0.3">
      <c r="A118" s="9" t="s">
        <v>201</v>
      </c>
      <c r="B118" s="10" t="s">
        <v>199</v>
      </c>
      <c r="C118" s="35">
        <v>22189.499522842092</v>
      </c>
      <c r="D118" s="36">
        <v>0</v>
      </c>
      <c r="E118" s="37">
        <v>17013.278028121247</v>
      </c>
      <c r="F118" s="36">
        <v>5176.2214947208458</v>
      </c>
      <c r="G118" s="35">
        <v>0</v>
      </c>
      <c r="H118" s="36">
        <v>0</v>
      </c>
      <c r="I118" s="37">
        <v>0</v>
      </c>
      <c r="J118" s="36">
        <v>0</v>
      </c>
      <c r="K118" s="35">
        <v>0</v>
      </c>
      <c r="L118" s="35">
        <v>1871.0154204048872</v>
      </c>
      <c r="M118" s="35">
        <v>0</v>
      </c>
      <c r="N118" s="38">
        <f t="shared" si="9"/>
        <v>24060.514943246981</v>
      </c>
      <c r="O118" s="33"/>
    </row>
    <row r="119" spans="1:15" x14ac:dyDescent="0.3">
      <c r="A119" s="9" t="s">
        <v>312</v>
      </c>
      <c r="B119" s="10" t="s">
        <v>200</v>
      </c>
      <c r="C119" s="35">
        <v>18956.908021178569</v>
      </c>
      <c r="D119" s="36">
        <v>0</v>
      </c>
      <c r="E119" s="37">
        <v>3060.4838272785692</v>
      </c>
      <c r="F119" s="36">
        <v>15896.424193900002</v>
      </c>
      <c r="G119" s="35">
        <v>0</v>
      </c>
      <c r="H119" s="36">
        <v>0</v>
      </c>
      <c r="I119" s="37">
        <v>0</v>
      </c>
      <c r="J119" s="36">
        <v>0</v>
      </c>
      <c r="K119" s="35">
        <v>0</v>
      </c>
      <c r="L119" s="35">
        <v>0</v>
      </c>
      <c r="M119" s="35">
        <v>0</v>
      </c>
      <c r="N119" s="38">
        <f t="shared" si="9"/>
        <v>18956.908021178569</v>
      </c>
      <c r="O119" s="33"/>
    </row>
    <row r="120" spans="1:15" x14ac:dyDescent="0.3">
      <c r="A120" s="9" t="s">
        <v>204</v>
      </c>
      <c r="B120" s="10" t="s">
        <v>202</v>
      </c>
      <c r="C120" s="35">
        <v>17476.928763080836</v>
      </c>
      <c r="D120" s="36">
        <v>0</v>
      </c>
      <c r="E120" s="37">
        <v>8812.578283393419</v>
      </c>
      <c r="F120" s="36">
        <v>8664.3504796874167</v>
      </c>
      <c r="G120" s="35">
        <v>0</v>
      </c>
      <c r="H120" s="36">
        <v>0</v>
      </c>
      <c r="I120" s="37">
        <v>0</v>
      </c>
      <c r="J120" s="36">
        <v>0</v>
      </c>
      <c r="K120" s="35">
        <v>0</v>
      </c>
      <c r="L120" s="35">
        <v>370.86568875962024</v>
      </c>
      <c r="M120" s="35">
        <v>0</v>
      </c>
      <c r="N120" s="38">
        <f t="shared" si="9"/>
        <v>17847.794451840455</v>
      </c>
      <c r="O120" s="33"/>
    </row>
    <row r="121" spans="1:15" x14ac:dyDescent="0.3">
      <c r="A121" s="9" t="s">
        <v>206</v>
      </c>
      <c r="B121" s="10" t="s">
        <v>203</v>
      </c>
      <c r="C121" s="35">
        <v>20294.801528054406</v>
      </c>
      <c r="D121" s="36">
        <v>0</v>
      </c>
      <c r="E121" s="37">
        <v>3656.2070427068379</v>
      </c>
      <c r="F121" s="36">
        <v>16638.594485347567</v>
      </c>
      <c r="G121" s="35">
        <v>0</v>
      </c>
      <c r="H121" s="36">
        <v>0</v>
      </c>
      <c r="I121" s="37">
        <v>0</v>
      </c>
      <c r="J121" s="36">
        <v>0</v>
      </c>
      <c r="K121" s="35">
        <v>0</v>
      </c>
      <c r="L121" s="35">
        <v>766.54728223532675</v>
      </c>
      <c r="M121" s="35">
        <v>0</v>
      </c>
      <c r="N121" s="38">
        <f t="shared" si="9"/>
        <v>21061.348810289732</v>
      </c>
      <c r="O121" s="33"/>
    </row>
    <row r="122" spans="1:15" x14ac:dyDescent="0.3">
      <c r="A122" s="9" t="s">
        <v>207</v>
      </c>
      <c r="B122" s="10" t="s">
        <v>205</v>
      </c>
      <c r="C122" s="35">
        <v>1881.0080952912963</v>
      </c>
      <c r="D122" s="36">
        <v>0</v>
      </c>
      <c r="E122" s="37">
        <v>1881.0080952912963</v>
      </c>
      <c r="F122" s="36">
        <v>0</v>
      </c>
      <c r="G122" s="35">
        <v>0</v>
      </c>
      <c r="H122" s="36">
        <v>0</v>
      </c>
      <c r="I122" s="37">
        <v>0</v>
      </c>
      <c r="J122" s="36">
        <v>0</v>
      </c>
      <c r="K122" s="35">
        <v>0</v>
      </c>
      <c r="L122" s="35">
        <v>177.74076510544319</v>
      </c>
      <c r="M122" s="35">
        <v>0</v>
      </c>
      <c r="N122" s="38">
        <f t="shared" si="9"/>
        <v>2058.7488603967395</v>
      </c>
      <c r="O122" s="33"/>
    </row>
    <row r="123" spans="1:15" x14ac:dyDescent="0.3">
      <c r="A123" s="9" t="s">
        <v>209</v>
      </c>
      <c r="B123" s="10" t="s">
        <v>295</v>
      </c>
      <c r="C123" s="35">
        <v>2056.906657514925</v>
      </c>
      <c r="D123" s="36">
        <v>0</v>
      </c>
      <c r="E123" s="37">
        <v>1677.2848117716985</v>
      </c>
      <c r="F123" s="36">
        <v>379.6218457432264</v>
      </c>
      <c r="G123" s="35">
        <v>0</v>
      </c>
      <c r="H123" s="36">
        <v>0</v>
      </c>
      <c r="I123" s="37">
        <v>0</v>
      </c>
      <c r="J123" s="36">
        <v>0</v>
      </c>
      <c r="K123" s="35">
        <v>0</v>
      </c>
      <c r="L123" s="35">
        <v>372.91827439489794</v>
      </c>
      <c r="M123" s="35">
        <v>0</v>
      </c>
      <c r="N123" s="38">
        <f t="shared" si="9"/>
        <v>2429.8249319098231</v>
      </c>
      <c r="O123" s="33"/>
    </row>
    <row r="124" spans="1:15" ht="28.8" x14ac:dyDescent="0.3">
      <c r="A124" s="9" t="s">
        <v>211</v>
      </c>
      <c r="B124" s="10" t="s">
        <v>296</v>
      </c>
      <c r="C124" s="35">
        <v>581.16705984560349</v>
      </c>
      <c r="D124" s="36">
        <v>0</v>
      </c>
      <c r="E124" s="37">
        <v>581.16705984560349</v>
      </c>
      <c r="F124" s="36">
        <v>0</v>
      </c>
      <c r="G124" s="35">
        <v>0</v>
      </c>
      <c r="H124" s="36">
        <v>0</v>
      </c>
      <c r="I124" s="37">
        <v>0</v>
      </c>
      <c r="J124" s="36">
        <v>0</v>
      </c>
      <c r="K124" s="35">
        <v>0</v>
      </c>
      <c r="L124" s="35">
        <v>66.075065390591021</v>
      </c>
      <c r="M124" s="35">
        <v>0</v>
      </c>
      <c r="N124" s="38">
        <f t="shared" si="9"/>
        <v>647.24212523619451</v>
      </c>
      <c r="O124" s="33"/>
    </row>
    <row r="125" spans="1:15" ht="28.8" x14ac:dyDescent="0.3">
      <c r="A125" s="9" t="s">
        <v>213</v>
      </c>
      <c r="B125" s="10" t="s">
        <v>297</v>
      </c>
      <c r="C125" s="35">
        <v>3642.1936804021634</v>
      </c>
      <c r="D125" s="36">
        <v>183.9786149567274</v>
      </c>
      <c r="E125" s="37">
        <v>3284.8752944633816</v>
      </c>
      <c r="F125" s="36">
        <v>173.33977098205435</v>
      </c>
      <c r="G125" s="35">
        <v>0</v>
      </c>
      <c r="H125" s="36">
        <v>0</v>
      </c>
      <c r="I125" s="37">
        <v>0</v>
      </c>
      <c r="J125" s="36">
        <v>0</v>
      </c>
      <c r="K125" s="35">
        <v>0</v>
      </c>
      <c r="L125" s="35">
        <v>422.78643389824686</v>
      </c>
      <c r="M125" s="35">
        <v>0</v>
      </c>
      <c r="N125" s="38">
        <f t="shared" si="9"/>
        <v>4064.9801143004102</v>
      </c>
      <c r="O125" s="33"/>
    </row>
    <row r="126" spans="1:15" ht="43.2" x14ac:dyDescent="0.3">
      <c r="A126" s="9" t="s">
        <v>215</v>
      </c>
      <c r="B126" s="10" t="s">
        <v>298</v>
      </c>
      <c r="C126" s="35">
        <v>24.009217804983997</v>
      </c>
      <c r="D126" s="36">
        <v>0</v>
      </c>
      <c r="E126" s="37">
        <v>24.009217804983997</v>
      </c>
      <c r="F126" s="36">
        <v>0</v>
      </c>
      <c r="G126" s="35">
        <v>0</v>
      </c>
      <c r="H126" s="36">
        <v>0</v>
      </c>
      <c r="I126" s="37">
        <v>0</v>
      </c>
      <c r="J126" s="36">
        <v>0</v>
      </c>
      <c r="K126" s="35">
        <v>0</v>
      </c>
      <c r="L126" s="35">
        <v>0</v>
      </c>
      <c r="M126" s="35">
        <v>0</v>
      </c>
      <c r="N126" s="38">
        <f t="shared" si="9"/>
        <v>24.009217804983997</v>
      </c>
      <c r="O126" s="33"/>
    </row>
    <row r="127" spans="1:15" x14ac:dyDescent="0.3">
      <c r="A127" s="9" t="s">
        <v>239</v>
      </c>
      <c r="B127" s="10" t="s">
        <v>208</v>
      </c>
      <c r="C127" s="35">
        <v>21726.492511602901</v>
      </c>
      <c r="D127" s="36">
        <v>0</v>
      </c>
      <c r="E127" s="37">
        <v>15859.526627746047</v>
      </c>
      <c r="F127" s="36">
        <v>5866.965883856853</v>
      </c>
      <c r="G127" s="35">
        <v>0</v>
      </c>
      <c r="H127" s="36">
        <v>0</v>
      </c>
      <c r="I127" s="37">
        <v>0</v>
      </c>
      <c r="J127" s="36">
        <v>0</v>
      </c>
      <c r="K127" s="35">
        <v>0</v>
      </c>
      <c r="L127" s="35">
        <v>0</v>
      </c>
      <c r="M127" s="35">
        <v>0</v>
      </c>
      <c r="N127" s="38">
        <f t="shared" si="9"/>
        <v>21726.492511602901</v>
      </c>
      <c r="O127" s="33"/>
    </row>
    <row r="128" spans="1:15" ht="28.8" x14ac:dyDescent="0.3">
      <c r="A128" s="9" t="s">
        <v>241</v>
      </c>
      <c r="B128" s="10" t="s">
        <v>210</v>
      </c>
      <c r="C128" s="35">
        <v>6893.3791684783391</v>
      </c>
      <c r="D128" s="36">
        <v>0</v>
      </c>
      <c r="E128" s="37">
        <v>5627.9005773376357</v>
      </c>
      <c r="F128" s="36">
        <v>1265.4785911407039</v>
      </c>
      <c r="G128" s="35">
        <v>0</v>
      </c>
      <c r="H128" s="36">
        <v>0</v>
      </c>
      <c r="I128" s="37">
        <v>0</v>
      </c>
      <c r="J128" s="36">
        <v>0</v>
      </c>
      <c r="K128" s="35">
        <v>0</v>
      </c>
      <c r="L128" s="35">
        <v>16.046762781567885</v>
      </c>
      <c r="M128" s="35">
        <v>0</v>
      </c>
      <c r="N128" s="38">
        <f t="shared" si="9"/>
        <v>6909.425931259907</v>
      </c>
      <c r="O128" s="33"/>
    </row>
    <row r="129" spans="1:15" x14ac:dyDescent="0.3">
      <c r="A129" s="9" t="s">
        <v>243</v>
      </c>
      <c r="B129" s="10" t="s">
        <v>212</v>
      </c>
      <c r="C129" s="35">
        <v>29394.059993927651</v>
      </c>
      <c r="D129" s="36">
        <v>0</v>
      </c>
      <c r="E129" s="37">
        <v>24435.29545740271</v>
      </c>
      <c r="F129" s="36">
        <v>4958.7645365249391</v>
      </c>
      <c r="G129" s="35">
        <v>0</v>
      </c>
      <c r="H129" s="36">
        <v>0</v>
      </c>
      <c r="I129" s="37">
        <v>0</v>
      </c>
      <c r="J129" s="36">
        <v>0</v>
      </c>
      <c r="K129" s="35">
        <v>0</v>
      </c>
      <c r="L129" s="35">
        <v>28.416638779466126</v>
      </c>
      <c r="M129" s="35">
        <v>0</v>
      </c>
      <c r="N129" s="38">
        <f t="shared" si="9"/>
        <v>29422.476632707116</v>
      </c>
      <c r="O129" s="33"/>
    </row>
    <row r="130" spans="1:15" x14ac:dyDescent="0.3">
      <c r="A130" s="9" t="s">
        <v>313</v>
      </c>
      <c r="B130" s="10" t="s">
        <v>214</v>
      </c>
      <c r="C130" s="35">
        <v>14805.088127579722</v>
      </c>
      <c r="D130" s="36">
        <v>0</v>
      </c>
      <c r="E130" s="37">
        <v>12567.730459894647</v>
      </c>
      <c r="F130" s="36">
        <v>2237.3576676850762</v>
      </c>
      <c r="G130" s="35">
        <v>0</v>
      </c>
      <c r="H130" s="36">
        <v>0</v>
      </c>
      <c r="I130" s="37">
        <v>0</v>
      </c>
      <c r="J130" s="36">
        <v>0</v>
      </c>
      <c r="K130" s="35">
        <v>0</v>
      </c>
      <c r="L130" s="35">
        <v>144.54559198519723</v>
      </c>
      <c r="M130" s="35">
        <v>0</v>
      </c>
      <c r="N130" s="38">
        <f t="shared" si="9"/>
        <v>14949.633719564919</v>
      </c>
      <c r="O130" s="33"/>
    </row>
    <row r="131" spans="1:15" ht="28.8" x14ac:dyDescent="0.3">
      <c r="A131" s="9" t="s">
        <v>314</v>
      </c>
      <c r="B131" s="10" t="s">
        <v>216</v>
      </c>
      <c r="C131" s="35">
        <v>66646.364738135235</v>
      </c>
      <c r="D131" s="36">
        <v>2178.3103748099998</v>
      </c>
      <c r="E131" s="37">
        <v>19906.633099148934</v>
      </c>
      <c r="F131" s="36">
        <v>44561.421264176301</v>
      </c>
      <c r="G131" s="35">
        <v>0</v>
      </c>
      <c r="H131" s="36">
        <v>0</v>
      </c>
      <c r="I131" s="37">
        <v>0</v>
      </c>
      <c r="J131" s="36">
        <v>0</v>
      </c>
      <c r="K131" s="35">
        <v>0</v>
      </c>
      <c r="L131" s="35">
        <v>0</v>
      </c>
      <c r="M131" s="35">
        <v>0</v>
      </c>
      <c r="N131" s="38">
        <f t="shared" si="9"/>
        <v>66646.364738135235</v>
      </c>
      <c r="O131" s="33"/>
    </row>
    <row r="132" spans="1:15" x14ac:dyDescent="0.3">
      <c r="A132" s="9" t="s">
        <v>315</v>
      </c>
      <c r="B132" s="10" t="s">
        <v>217</v>
      </c>
      <c r="C132" s="35">
        <v>66389.83736631494</v>
      </c>
      <c r="D132" s="36">
        <v>0</v>
      </c>
      <c r="E132" s="37">
        <v>58145.63109467717</v>
      </c>
      <c r="F132" s="36">
        <v>8244.2062716377677</v>
      </c>
      <c r="G132" s="35">
        <v>0</v>
      </c>
      <c r="H132" s="36">
        <v>0</v>
      </c>
      <c r="I132" s="37">
        <v>0</v>
      </c>
      <c r="J132" s="36">
        <v>0</v>
      </c>
      <c r="K132" s="35">
        <v>0</v>
      </c>
      <c r="L132" s="35">
        <v>4017.2754778816889</v>
      </c>
      <c r="M132" s="35">
        <v>0</v>
      </c>
      <c r="N132" s="38">
        <f t="shared" si="9"/>
        <v>70407.112844196628</v>
      </c>
      <c r="O132" s="33"/>
    </row>
    <row r="133" spans="1:15" x14ac:dyDescent="0.3">
      <c r="A133" s="9" t="s">
        <v>316</v>
      </c>
      <c r="B133" s="10" t="s">
        <v>218</v>
      </c>
      <c r="C133" s="35">
        <v>36355.748934114708</v>
      </c>
      <c r="D133" s="36">
        <v>4166.1413006652165</v>
      </c>
      <c r="E133" s="37">
        <v>29053.060359326686</v>
      </c>
      <c r="F133" s="36">
        <v>3136.5472741228095</v>
      </c>
      <c r="G133" s="35">
        <v>1648.3189382299995</v>
      </c>
      <c r="H133" s="36">
        <v>1648.3189382299995</v>
      </c>
      <c r="I133" s="37">
        <v>0</v>
      </c>
      <c r="J133" s="36">
        <v>0</v>
      </c>
      <c r="K133" s="35">
        <v>0</v>
      </c>
      <c r="L133" s="35">
        <v>7396.8313291455652</v>
      </c>
      <c r="M133" s="35">
        <v>0</v>
      </c>
      <c r="N133" s="38">
        <f t="shared" si="9"/>
        <v>45400.899201490269</v>
      </c>
      <c r="O133" s="33"/>
    </row>
    <row r="134" spans="1:15" x14ac:dyDescent="0.3">
      <c r="A134" s="9" t="s">
        <v>225</v>
      </c>
      <c r="B134" s="10" t="s">
        <v>299</v>
      </c>
      <c r="C134" s="35">
        <v>671.33472961811901</v>
      </c>
      <c r="D134" s="36">
        <v>0</v>
      </c>
      <c r="E134" s="37">
        <v>669.98432363815289</v>
      </c>
      <c r="F134" s="36">
        <v>1.3504059799661663</v>
      </c>
      <c r="G134" s="35">
        <v>0</v>
      </c>
      <c r="H134" s="36">
        <v>0</v>
      </c>
      <c r="I134" s="37">
        <v>0</v>
      </c>
      <c r="J134" s="36">
        <v>0</v>
      </c>
      <c r="K134" s="35">
        <v>0</v>
      </c>
      <c r="L134" s="35">
        <v>43.626154774181472</v>
      </c>
      <c r="M134" s="35">
        <v>0</v>
      </c>
      <c r="N134" s="38">
        <f t="shared" si="9"/>
        <v>714.9608843923005</v>
      </c>
      <c r="O134" s="33"/>
    </row>
    <row r="135" spans="1:15" ht="28.8" x14ac:dyDescent="0.3">
      <c r="A135" s="9" t="s">
        <v>227</v>
      </c>
      <c r="B135" s="10" t="s">
        <v>300</v>
      </c>
      <c r="C135" s="35">
        <v>1000.7592764069842</v>
      </c>
      <c r="D135" s="36">
        <v>0</v>
      </c>
      <c r="E135" s="37">
        <v>983.04711773040822</v>
      </c>
      <c r="F135" s="36">
        <v>17.712158676575999</v>
      </c>
      <c r="G135" s="35">
        <v>0</v>
      </c>
      <c r="H135" s="36">
        <v>0</v>
      </c>
      <c r="I135" s="37">
        <v>0</v>
      </c>
      <c r="J135" s="36">
        <v>0</v>
      </c>
      <c r="K135" s="35">
        <v>0</v>
      </c>
      <c r="L135" s="35">
        <v>7.391132005678366</v>
      </c>
      <c r="M135" s="35">
        <v>0</v>
      </c>
      <c r="N135" s="38">
        <f t="shared" si="9"/>
        <v>1008.1504084126626</v>
      </c>
      <c r="O135" s="33"/>
    </row>
    <row r="136" spans="1:15" x14ac:dyDescent="0.3">
      <c r="A136" s="9" t="s">
        <v>234</v>
      </c>
      <c r="B136" s="10" t="s">
        <v>301</v>
      </c>
      <c r="C136" s="35">
        <v>4868.3440166142254</v>
      </c>
      <c r="D136" s="36">
        <v>3044.1086287955409</v>
      </c>
      <c r="E136" s="37">
        <v>1538.3026286264326</v>
      </c>
      <c r="F136" s="36">
        <v>285.93275919225198</v>
      </c>
      <c r="G136" s="35">
        <v>0</v>
      </c>
      <c r="H136" s="36">
        <v>0</v>
      </c>
      <c r="I136" s="37">
        <v>0</v>
      </c>
      <c r="J136" s="36">
        <v>0</v>
      </c>
      <c r="K136" s="35">
        <v>0</v>
      </c>
      <c r="L136" s="35">
        <v>135.79850316978201</v>
      </c>
      <c r="M136" s="35">
        <v>0</v>
      </c>
      <c r="N136" s="38">
        <f t="shared" si="9"/>
        <v>5004.1425197840072</v>
      </c>
      <c r="O136" s="33"/>
    </row>
    <row r="137" spans="1:15" x14ac:dyDescent="0.3">
      <c r="A137" s="9" t="s">
        <v>317</v>
      </c>
      <c r="B137" s="10" t="s">
        <v>302</v>
      </c>
      <c r="C137" s="35">
        <v>8706.1975024308122</v>
      </c>
      <c r="D137" s="36">
        <v>0</v>
      </c>
      <c r="E137" s="82">
        <v>8499.6214227301134</v>
      </c>
      <c r="F137" s="36">
        <v>206.57607970069796</v>
      </c>
      <c r="G137" s="35">
        <v>0</v>
      </c>
      <c r="H137" s="36">
        <v>0</v>
      </c>
      <c r="I137" s="82">
        <v>0</v>
      </c>
      <c r="J137" s="36">
        <v>0</v>
      </c>
      <c r="K137" s="35">
        <v>0</v>
      </c>
      <c r="L137" s="35">
        <v>177.5702763299372</v>
      </c>
      <c r="M137" s="35">
        <v>0</v>
      </c>
      <c r="N137" s="38">
        <f t="shared" si="9"/>
        <v>8883.7677787607499</v>
      </c>
      <c r="O137" s="33"/>
    </row>
    <row r="138" spans="1:15" x14ac:dyDescent="0.3">
      <c r="A138" s="9" t="s">
        <v>318</v>
      </c>
      <c r="B138" s="10" t="s">
        <v>220</v>
      </c>
      <c r="C138" s="35">
        <v>2317.5199044444803</v>
      </c>
      <c r="D138" s="36">
        <v>0</v>
      </c>
      <c r="E138" s="82">
        <v>2317.5199044444803</v>
      </c>
      <c r="F138" s="36">
        <v>0</v>
      </c>
      <c r="G138" s="35">
        <v>178.89917522864459</v>
      </c>
      <c r="H138" s="36">
        <v>0</v>
      </c>
      <c r="I138" s="82">
        <v>178.89917522864459</v>
      </c>
      <c r="J138" s="36">
        <v>0</v>
      </c>
      <c r="K138" s="35">
        <v>0</v>
      </c>
      <c r="L138" s="35">
        <v>0</v>
      </c>
      <c r="M138" s="35">
        <v>0</v>
      </c>
      <c r="N138" s="38">
        <f t="shared" si="9"/>
        <v>2496.419079673125</v>
      </c>
      <c r="O138" s="33"/>
    </row>
    <row r="139" spans="1:15" ht="28.8" x14ac:dyDescent="0.3">
      <c r="A139" s="9" t="s">
        <v>319</v>
      </c>
      <c r="B139" s="10" t="s">
        <v>222</v>
      </c>
      <c r="C139" s="35">
        <v>7059.2009057600008</v>
      </c>
      <c r="D139" s="36">
        <v>0</v>
      </c>
      <c r="E139" s="82">
        <v>4156.1514045330296</v>
      </c>
      <c r="F139" s="36">
        <v>2903.0495012269707</v>
      </c>
      <c r="G139" s="35">
        <v>0</v>
      </c>
      <c r="H139" s="36">
        <v>0</v>
      </c>
      <c r="I139" s="82">
        <v>0</v>
      </c>
      <c r="J139" s="36">
        <v>0</v>
      </c>
      <c r="K139" s="35">
        <v>0</v>
      </c>
      <c r="L139" s="35">
        <v>177.52308652990752</v>
      </c>
      <c r="M139" s="35">
        <v>0</v>
      </c>
      <c r="N139" s="38">
        <f t="shared" si="9"/>
        <v>7236.723992289908</v>
      </c>
      <c r="O139" s="33"/>
    </row>
    <row r="140" spans="1:15" ht="28.8" x14ac:dyDescent="0.3">
      <c r="A140" s="9" t="s">
        <v>320</v>
      </c>
      <c r="B140" s="10" t="s">
        <v>223</v>
      </c>
      <c r="C140" s="35">
        <v>835.78485939953998</v>
      </c>
      <c r="D140" s="36">
        <v>0</v>
      </c>
      <c r="E140" s="82">
        <v>660.79846311953997</v>
      </c>
      <c r="F140" s="36">
        <v>174.98639628000001</v>
      </c>
      <c r="G140" s="35">
        <v>0</v>
      </c>
      <c r="H140" s="36">
        <v>0</v>
      </c>
      <c r="I140" s="82">
        <v>0</v>
      </c>
      <c r="J140" s="36">
        <v>0</v>
      </c>
      <c r="K140" s="35">
        <v>0</v>
      </c>
      <c r="L140" s="35">
        <v>8.7544358428920503</v>
      </c>
      <c r="M140" s="35">
        <v>0</v>
      </c>
      <c r="N140" s="38">
        <f t="shared" si="9"/>
        <v>844.53929524243199</v>
      </c>
      <c r="O140" s="33"/>
    </row>
    <row r="141" spans="1:15" x14ac:dyDescent="0.3">
      <c r="A141" s="9" t="s">
        <v>321</v>
      </c>
      <c r="B141" s="10" t="s">
        <v>224</v>
      </c>
      <c r="C141" s="35">
        <v>1632.9195628898419</v>
      </c>
      <c r="D141" s="36">
        <v>0</v>
      </c>
      <c r="E141" s="82">
        <v>1632.9195628898419</v>
      </c>
      <c r="F141" s="36">
        <v>0</v>
      </c>
      <c r="G141" s="35">
        <v>0</v>
      </c>
      <c r="H141" s="36">
        <v>0</v>
      </c>
      <c r="I141" s="82">
        <v>0</v>
      </c>
      <c r="J141" s="36">
        <v>0</v>
      </c>
      <c r="K141" s="35">
        <v>0</v>
      </c>
      <c r="L141" s="35">
        <v>674.04143003582749</v>
      </c>
      <c r="M141" s="35">
        <v>0</v>
      </c>
      <c r="N141" s="38">
        <f t="shared" si="9"/>
        <v>2306.9609929256694</v>
      </c>
      <c r="O141" s="33"/>
    </row>
    <row r="142" spans="1:15" x14ac:dyDescent="0.3">
      <c r="A142" s="9" t="s">
        <v>322</v>
      </c>
      <c r="B142" s="10" t="s">
        <v>226</v>
      </c>
      <c r="C142" s="35">
        <v>1178.410762500785</v>
      </c>
      <c r="D142" s="36">
        <v>0</v>
      </c>
      <c r="E142" s="82">
        <v>1178.410762500785</v>
      </c>
      <c r="F142" s="36">
        <v>0</v>
      </c>
      <c r="G142" s="35">
        <v>0</v>
      </c>
      <c r="H142" s="36">
        <v>0</v>
      </c>
      <c r="I142" s="82">
        <v>0</v>
      </c>
      <c r="J142" s="36">
        <v>0</v>
      </c>
      <c r="K142" s="35">
        <v>0</v>
      </c>
      <c r="L142" s="35">
        <v>0</v>
      </c>
      <c r="M142" s="35">
        <v>0</v>
      </c>
      <c r="N142" s="38">
        <f t="shared" si="9"/>
        <v>1178.410762500785</v>
      </c>
      <c r="O142" s="33"/>
    </row>
    <row r="143" spans="1:15" ht="14.25" customHeight="1" x14ac:dyDescent="0.3">
      <c r="A143" s="9" t="s">
        <v>323</v>
      </c>
      <c r="B143" s="10" t="s">
        <v>228</v>
      </c>
      <c r="C143" s="35">
        <v>861.69525566775201</v>
      </c>
      <c r="D143" s="36">
        <v>0</v>
      </c>
      <c r="E143" s="82">
        <v>861.69525566775201</v>
      </c>
      <c r="F143" s="36">
        <v>0</v>
      </c>
      <c r="G143" s="35">
        <v>0</v>
      </c>
      <c r="H143" s="36">
        <v>0</v>
      </c>
      <c r="I143" s="82">
        <v>0</v>
      </c>
      <c r="J143" s="36">
        <v>0</v>
      </c>
      <c r="K143" s="35">
        <v>0</v>
      </c>
      <c r="L143" s="35">
        <v>0</v>
      </c>
      <c r="M143" s="35">
        <v>0</v>
      </c>
      <c r="N143" s="38">
        <f t="shared" si="9"/>
        <v>861.69525566775201</v>
      </c>
      <c r="O143" s="33"/>
    </row>
    <row r="144" spans="1:15" x14ac:dyDescent="0.3">
      <c r="A144" s="9"/>
      <c r="B144" s="10"/>
      <c r="C144" s="35"/>
      <c r="D144" s="44"/>
      <c r="E144" s="82"/>
      <c r="F144" s="36"/>
      <c r="G144" s="35"/>
      <c r="H144" s="44"/>
      <c r="I144" s="82"/>
      <c r="J144" s="36"/>
      <c r="K144" s="35"/>
      <c r="L144" s="35"/>
      <c r="M144" s="35"/>
      <c r="N144" s="38"/>
      <c r="O144" s="33"/>
    </row>
    <row r="145" spans="1:15" x14ac:dyDescent="0.3">
      <c r="A145" s="11"/>
      <c r="B145" s="12" t="s">
        <v>229</v>
      </c>
      <c r="C145" s="45">
        <f t="shared" ref="C145:M145" si="10">SUM(C12:C144)</f>
        <v>1513009.6810240077</v>
      </c>
      <c r="D145" s="45">
        <f t="shared" si="10"/>
        <v>110691.63558149245</v>
      </c>
      <c r="E145" s="83">
        <f t="shared" si="10"/>
        <v>750555.91924058122</v>
      </c>
      <c r="F145" s="45">
        <f t="shared" si="10"/>
        <v>650333.43637205637</v>
      </c>
      <c r="G145" s="45">
        <f t="shared" si="10"/>
        <v>174742.42576424356</v>
      </c>
      <c r="H145" s="45">
        <f t="shared" si="10"/>
        <v>106596.56348464443</v>
      </c>
      <c r="I145" s="83">
        <f t="shared" si="10"/>
        <v>30795.684732110305</v>
      </c>
      <c r="J145" s="45">
        <f t="shared" si="10"/>
        <v>37350.177547488827</v>
      </c>
      <c r="K145" s="45">
        <f t="shared" si="10"/>
        <v>562.52122987542543</v>
      </c>
      <c r="L145" s="45">
        <f t="shared" si="10"/>
        <v>59087.724204941878</v>
      </c>
      <c r="M145" s="45">
        <f t="shared" si="10"/>
        <v>0</v>
      </c>
      <c r="N145" s="45">
        <f t="shared" ref="N145" si="11">+C145+G145+K145+L145+M145</f>
        <v>1747402.3522230687</v>
      </c>
      <c r="O145" s="33"/>
    </row>
    <row r="146" spans="1:15" x14ac:dyDescent="0.3">
      <c r="A146" s="13" t="s">
        <v>230</v>
      </c>
      <c r="B146" s="14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33"/>
    </row>
    <row r="147" spans="1:15" x14ac:dyDescent="0.3">
      <c r="A147" s="9" t="s">
        <v>231</v>
      </c>
      <c r="B147" s="15" t="s">
        <v>286</v>
      </c>
      <c r="C147" s="35">
        <v>0</v>
      </c>
      <c r="D147" s="40">
        <v>0</v>
      </c>
      <c r="E147" s="36">
        <v>0</v>
      </c>
      <c r="F147" s="36">
        <v>0</v>
      </c>
      <c r="G147" s="35">
        <v>0</v>
      </c>
      <c r="H147" s="40">
        <v>0</v>
      </c>
      <c r="I147" s="36">
        <v>0</v>
      </c>
      <c r="J147" s="36">
        <v>0</v>
      </c>
      <c r="K147" s="35">
        <v>0</v>
      </c>
      <c r="L147" s="35">
        <v>30.767502352363397</v>
      </c>
      <c r="M147" s="35">
        <v>0</v>
      </c>
      <c r="N147" s="38">
        <f t="shared" ref="N147:N153" si="12">+C147+G147+K147+L147+M147</f>
        <v>30.767502352363397</v>
      </c>
      <c r="O147" s="33"/>
    </row>
    <row r="148" spans="1:15" x14ac:dyDescent="0.3">
      <c r="A148" s="9" t="s">
        <v>232</v>
      </c>
      <c r="B148" s="15" t="s">
        <v>287</v>
      </c>
      <c r="C148" s="35">
        <v>304.64059026983068</v>
      </c>
      <c r="D148" s="40">
        <v>304.64059026983068</v>
      </c>
      <c r="E148" s="36">
        <v>0</v>
      </c>
      <c r="F148" s="36">
        <v>0</v>
      </c>
      <c r="G148" s="35">
        <v>0</v>
      </c>
      <c r="H148" s="40">
        <v>0</v>
      </c>
      <c r="I148" s="36">
        <v>0</v>
      </c>
      <c r="J148" s="36">
        <v>0</v>
      </c>
      <c r="K148" s="35">
        <v>0</v>
      </c>
      <c r="L148" s="35">
        <v>0</v>
      </c>
      <c r="M148" s="35">
        <v>0</v>
      </c>
      <c r="N148" s="38">
        <f t="shared" si="12"/>
        <v>304.64059026983068</v>
      </c>
      <c r="O148" s="33"/>
    </row>
    <row r="149" spans="1:15" x14ac:dyDescent="0.3">
      <c r="A149" s="9" t="s">
        <v>233</v>
      </c>
      <c r="B149" s="15" t="s">
        <v>157</v>
      </c>
      <c r="C149" s="35">
        <v>0</v>
      </c>
      <c r="D149" s="40">
        <v>0</v>
      </c>
      <c r="E149" s="36">
        <v>0</v>
      </c>
      <c r="F149" s="36">
        <v>0</v>
      </c>
      <c r="G149" s="35">
        <v>0</v>
      </c>
      <c r="H149" s="40">
        <v>0</v>
      </c>
      <c r="I149" s="36">
        <v>0</v>
      </c>
      <c r="J149" s="36">
        <v>0</v>
      </c>
      <c r="K149" s="35">
        <v>5552.049653829421</v>
      </c>
      <c r="L149" s="35">
        <v>0</v>
      </c>
      <c r="M149" s="35">
        <v>0</v>
      </c>
      <c r="N149" s="38">
        <f t="shared" si="12"/>
        <v>5552.049653829421</v>
      </c>
      <c r="O149" s="33"/>
    </row>
    <row r="150" spans="1:15" x14ac:dyDescent="0.3">
      <c r="A150" s="9" t="s">
        <v>324</v>
      </c>
      <c r="B150" s="16" t="s">
        <v>159</v>
      </c>
      <c r="C150" s="35">
        <v>3738.5793957087099</v>
      </c>
      <c r="D150" s="40">
        <v>3738.5793957087099</v>
      </c>
      <c r="E150" s="36">
        <v>0</v>
      </c>
      <c r="F150" s="36">
        <v>0</v>
      </c>
      <c r="G150" s="35">
        <v>0</v>
      </c>
      <c r="H150" s="40">
        <v>0</v>
      </c>
      <c r="I150" s="36">
        <v>0</v>
      </c>
      <c r="J150" s="36">
        <v>0</v>
      </c>
      <c r="K150" s="35">
        <v>2076.5247715336573</v>
      </c>
      <c r="L150" s="35">
        <v>0</v>
      </c>
      <c r="M150" s="35">
        <v>0</v>
      </c>
      <c r="N150" s="38">
        <f t="shared" si="12"/>
        <v>5815.1041672423671</v>
      </c>
      <c r="O150" s="33"/>
    </row>
    <row r="151" spans="1:15" x14ac:dyDescent="0.3">
      <c r="A151" s="9" t="s">
        <v>325</v>
      </c>
      <c r="B151" s="15" t="s">
        <v>293</v>
      </c>
      <c r="C151" s="35">
        <v>0</v>
      </c>
      <c r="D151" s="40">
        <v>0</v>
      </c>
      <c r="E151" s="36">
        <v>0</v>
      </c>
      <c r="F151" s="36">
        <v>0</v>
      </c>
      <c r="G151" s="35">
        <v>0</v>
      </c>
      <c r="H151" s="40">
        <v>0</v>
      </c>
      <c r="I151" s="36">
        <v>0</v>
      </c>
      <c r="J151" s="36">
        <v>0</v>
      </c>
      <c r="K151" s="35">
        <v>0</v>
      </c>
      <c r="L151" s="35">
        <v>0</v>
      </c>
      <c r="M151" s="35">
        <v>0</v>
      </c>
      <c r="N151" s="38">
        <f t="shared" si="12"/>
        <v>0</v>
      </c>
      <c r="O151" s="33"/>
    </row>
    <row r="152" spans="1:15" x14ac:dyDescent="0.3">
      <c r="A152" s="9" t="s">
        <v>326</v>
      </c>
      <c r="B152" s="17" t="s">
        <v>200</v>
      </c>
      <c r="C152" s="35">
        <v>0</v>
      </c>
      <c r="D152" s="40">
        <v>0</v>
      </c>
      <c r="E152" s="36">
        <v>0</v>
      </c>
      <c r="F152" s="36">
        <v>0</v>
      </c>
      <c r="G152" s="35">
        <v>0</v>
      </c>
      <c r="H152" s="40">
        <v>0</v>
      </c>
      <c r="I152" s="36">
        <v>0</v>
      </c>
      <c r="J152" s="36">
        <v>0</v>
      </c>
      <c r="K152" s="35">
        <v>6859.5655024787266</v>
      </c>
      <c r="L152" s="35">
        <v>0</v>
      </c>
      <c r="M152" s="35">
        <v>0</v>
      </c>
      <c r="N152" s="38">
        <f t="shared" si="12"/>
        <v>6859.5655024787266</v>
      </c>
      <c r="O152" s="33"/>
    </row>
    <row r="153" spans="1:15" ht="28.8" x14ac:dyDescent="0.3">
      <c r="A153" s="9" t="s">
        <v>327</v>
      </c>
      <c r="B153" s="18" t="s">
        <v>235</v>
      </c>
      <c r="C153" s="35">
        <v>0</v>
      </c>
      <c r="D153" s="40">
        <v>0</v>
      </c>
      <c r="E153" s="36">
        <v>0</v>
      </c>
      <c r="F153" s="36">
        <v>0</v>
      </c>
      <c r="G153" s="35">
        <v>0</v>
      </c>
      <c r="H153" s="40">
        <v>0</v>
      </c>
      <c r="I153" s="36">
        <v>0</v>
      </c>
      <c r="J153" s="36">
        <v>0</v>
      </c>
      <c r="K153" s="35">
        <v>0</v>
      </c>
      <c r="L153" s="35">
        <v>10390.175168568607</v>
      </c>
      <c r="M153" s="35">
        <v>0</v>
      </c>
      <c r="N153" s="38">
        <f t="shared" si="12"/>
        <v>10390.175168568607</v>
      </c>
      <c r="O153" s="33"/>
    </row>
    <row r="154" spans="1:15" x14ac:dyDescent="0.3">
      <c r="A154" s="9"/>
      <c r="B154" s="18"/>
      <c r="C154" s="35"/>
      <c r="D154" s="40"/>
      <c r="E154" s="36"/>
      <c r="F154" s="36"/>
      <c r="G154" s="35"/>
      <c r="H154" s="40"/>
      <c r="I154" s="36"/>
      <c r="J154" s="36"/>
      <c r="K154" s="35"/>
      <c r="L154" s="35"/>
      <c r="M154" s="35"/>
      <c r="N154" s="38"/>
      <c r="O154" s="33"/>
    </row>
    <row r="155" spans="1:15" x14ac:dyDescent="0.3">
      <c r="A155" s="11"/>
      <c r="B155" s="12" t="s">
        <v>236</v>
      </c>
      <c r="C155" s="46">
        <f>SUM(C147:C154)</f>
        <v>4043.2199859785405</v>
      </c>
      <c r="D155" s="46">
        <f t="shared" ref="D155:K155" si="13">SUM(D147:D154)</f>
        <v>4043.2199859785405</v>
      </c>
      <c r="E155" s="46">
        <f t="shared" si="13"/>
        <v>0</v>
      </c>
      <c r="F155" s="46">
        <f t="shared" ref="F155" si="14">SUM(F147:F154)</f>
        <v>0</v>
      </c>
      <c r="G155" s="46">
        <f t="shared" si="13"/>
        <v>0</v>
      </c>
      <c r="H155" s="46">
        <f t="shared" ref="H155:I155" si="15">SUM(H147:H154)</f>
        <v>0</v>
      </c>
      <c r="I155" s="46">
        <f t="shared" si="15"/>
        <v>0</v>
      </c>
      <c r="J155" s="46">
        <f t="shared" ref="J155" si="16">SUM(J147:J154)</f>
        <v>0</v>
      </c>
      <c r="K155" s="46">
        <f t="shared" si="13"/>
        <v>14488.139927841805</v>
      </c>
      <c r="L155" s="46">
        <f>SUM(L147:L154)</f>
        <v>10420.942670920969</v>
      </c>
      <c r="M155" s="46">
        <f t="shared" ref="M155:N155" si="17">SUM(M147:M154)</f>
        <v>0</v>
      </c>
      <c r="N155" s="46">
        <f t="shared" si="17"/>
        <v>28952.302584741316</v>
      </c>
      <c r="O155" s="33"/>
    </row>
    <row r="156" spans="1:15" ht="31.5" customHeight="1" x14ac:dyDescent="0.3">
      <c r="A156" s="13" t="s">
        <v>237</v>
      </c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33"/>
    </row>
    <row r="157" spans="1:15" x14ac:dyDescent="0.3">
      <c r="A157" s="9" t="s">
        <v>238</v>
      </c>
      <c r="B157" s="39" t="s">
        <v>286</v>
      </c>
      <c r="C157" s="35">
        <v>0</v>
      </c>
      <c r="D157" s="40">
        <v>0</v>
      </c>
      <c r="E157" s="36">
        <v>0</v>
      </c>
      <c r="F157" s="36">
        <v>0</v>
      </c>
      <c r="G157" s="35">
        <v>0</v>
      </c>
      <c r="H157" s="40">
        <v>0</v>
      </c>
      <c r="I157" s="36">
        <v>0</v>
      </c>
      <c r="J157" s="36">
        <v>0</v>
      </c>
      <c r="K157" s="35">
        <v>0</v>
      </c>
      <c r="L157" s="35">
        <v>0</v>
      </c>
      <c r="M157" s="35">
        <v>111.15274291263205</v>
      </c>
      <c r="N157" s="38">
        <f t="shared" ref="N157:N166" si="18">+C157+G157+K157+L157+M157</f>
        <v>111.15274291263205</v>
      </c>
      <c r="O157" s="33"/>
    </row>
    <row r="158" spans="1:15" x14ac:dyDescent="0.3">
      <c r="A158" s="9" t="s">
        <v>328</v>
      </c>
      <c r="B158" s="39" t="s">
        <v>287</v>
      </c>
      <c r="C158" s="35">
        <v>0</v>
      </c>
      <c r="D158" s="40">
        <v>0</v>
      </c>
      <c r="E158" s="36">
        <v>0</v>
      </c>
      <c r="F158" s="36">
        <v>0</v>
      </c>
      <c r="G158" s="35">
        <v>0</v>
      </c>
      <c r="H158" s="40">
        <v>0</v>
      </c>
      <c r="I158" s="36">
        <v>0</v>
      </c>
      <c r="J158" s="36">
        <v>0</v>
      </c>
      <c r="K158" s="35">
        <v>0</v>
      </c>
      <c r="L158" s="35">
        <v>0</v>
      </c>
      <c r="M158" s="35">
        <v>0</v>
      </c>
      <c r="N158" s="38">
        <f t="shared" si="18"/>
        <v>0</v>
      </c>
      <c r="O158" s="33"/>
    </row>
    <row r="159" spans="1:15" x14ac:dyDescent="0.3">
      <c r="A159" s="9" t="s">
        <v>391</v>
      </c>
      <c r="B159" s="39" t="s">
        <v>166</v>
      </c>
      <c r="C159" s="35">
        <v>0</v>
      </c>
      <c r="D159" s="40">
        <v>0</v>
      </c>
      <c r="E159" s="36">
        <v>0</v>
      </c>
      <c r="F159" s="36">
        <v>0</v>
      </c>
      <c r="G159" s="35">
        <v>0</v>
      </c>
      <c r="H159" s="40">
        <v>0</v>
      </c>
      <c r="I159" s="36">
        <v>0</v>
      </c>
      <c r="J159" s="36">
        <v>0</v>
      </c>
      <c r="K159" s="35">
        <v>157.68696729999999</v>
      </c>
      <c r="L159" s="35">
        <v>0</v>
      </c>
      <c r="M159" s="35">
        <v>0</v>
      </c>
      <c r="N159" s="38">
        <f t="shared" si="18"/>
        <v>157.68696729999999</v>
      </c>
      <c r="O159" s="33"/>
    </row>
    <row r="160" spans="1:15" x14ac:dyDescent="0.3">
      <c r="A160" s="9" t="s">
        <v>329</v>
      </c>
      <c r="B160" s="39" t="s">
        <v>200</v>
      </c>
      <c r="C160" s="35">
        <v>0</v>
      </c>
      <c r="D160" s="40">
        <v>0</v>
      </c>
      <c r="E160" s="36">
        <v>0</v>
      </c>
      <c r="F160" s="36">
        <v>0</v>
      </c>
      <c r="G160" s="35">
        <v>0</v>
      </c>
      <c r="H160" s="40">
        <v>0</v>
      </c>
      <c r="I160" s="36">
        <v>0</v>
      </c>
      <c r="J160" s="36">
        <v>0</v>
      </c>
      <c r="K160" s="35">
        <v>0</v>
      </c>
      <c r="L160" s="35">
        <v>0</v>
      </c>
      <c r="M160" s="35">
        <v>157.67911109428118</v>
      </c>
      <c r="N160" s="38">
        <f t="shared" si="18"/>
        <v>157.67911109428118</v>
      </c>
      <c r="O160" s="33"/>
    </row>
    <row r="161" spans="1:15" ht="28.8" x14ac:dyDescent="0.3">
      <c r="A161" s="9" t="s">
        <v>219</v>
      </c>
      <c r="B161" s="39" t="s">
        <v>240</v>
      </c>
      <c r="C161" s="35">
        <v>0</v>
      </c>
      <c r="D161" s="40">
        <v>0</v>
      </c>
      <c r="E161" s="36">
        <v>0</v>
      </c>
      <c r="F161" s="36">
        <v>0</v>
      </c>
      <c r="G161" s="35">
        <v>0</v>
      </c>
      <c r="H161" s="40">
        <v>0</v>
      </c>
      <c r="I161" s="36">
        <v>0</v>
      </c>
      <c r="J161" s="36">
        <v>0</v>
      </c>
      <c r="K161" s="35">
        <v>112294.86252268575</v>
      </c>
      <c r="L161" s="35">
        <v>0</v>
      </c>
      <c r="M161" s="35">
        <v>0</v>
      </c>
      <c r="N161" s="38">
        <f t="shared" si="18"/>
        <v>112294.86252268575</v>
      </c>
      <c r="O161" s="33"/>
    </row>
    <row r="162" spans="1:15" x14ac:dyDescent="0.3">
      <c r="A162" s="9" t="s">
        <v>330</v>
      </c>
      <c r="B162" s="39" t="s">
        <v>242</v>
      </c>
      <c r="C162" s="35">
        <v>0</v>
      </c>
      <c r="D162" s="40">
        <v>0</v>
      </c>
      <c r="E162" s="36">
        <v>0</v>
      </c>
      <c r="F162" s="36">
        <v>0</v>
      </c>
      <c r="G162" s="35">
        <v>0</v>
      </c>
      <c r="H162" s="40">
        <v>0</v>
      </c>
      <c r="I162" s="36">
        <v>0</v>
      </c>
      <c r="J162" s="36">
        <v>0</v>
      </c>
      <c r="K162" s="35">
        <v>139305.64811486079</v>
      </c>
      <c r="L162" s="35">
        <v>0</v>
      </c>
      <c r="M162" s="35">
        <v>0</v>
      </c>
      <c r="N162" s="38">
        <f t="shared" si="18"/>
        <v>139305.64811486079</v>
      </c>
      <c r="O162" s="33"/>
    </row>
    <row r="163" spans="1:15" x14ac:dyDescent="0.3">
      <c r="A163" s="9" t="s">
        <v>221</v>
      </c>
      <c r="B163" s="39" t="s">
        <v>244</v>
      </c>
      <c r="C163" s="35">
        <v>0</v>
      </c>
      <c r="D163" s="40">
        <v>0</v>
      </c>
      <c r="E163" s="36">
        <v>0</v>
      </c>
      <c r="F163" s="36">
        <v>0</v>
      </c>
      <c r="G163" s="35">
        <v>0</v>
      </c>
      <c r="H163" s="40">
        <v>0</v>
      </c>
      <c r="I163" s="36">
        <v>0</v>
      </c>
      <c r="J163" s="36">
        <v>0</v>
      </c>
      <c r="K163" s="35">
        <v>2292.3251984375711</v>
      </c>
      <c r="L163" s="35">
        <v>0</v>
      </c>
      <c r="M163" s="35">
        <v>0</v>
      </c>
      <c r="N163" s="38">
        <f t="shared" si="18"/>
        <v>2292.3251984375711</v>
      </c>
      <c r="O163" s="33"/>
    </row>
    <row r="164" spans="1:15" x14ac:dyDescent="0.3">
      <c r="A164" s="9" t="s">
        <v>331</v>
      </c>
      <c r="B164" s="39" t="s">
        <v>217</v>
      </c>
      <c r="C164" s="35">
        <v>0</v>
      </c>
      <c r="D164" s="40">
        <v>0</v>
      </c>
      <c r="E164" s="36">
        <v>0</v>
      </c>
      <c r="F164" s="36">
        <v>0</v>
      </c>
      <c r="G164" s="35">
        <v>0</v>
      </c>
      <c r="H164" s="40">
        <v>0</v>
      </c>
      <c r="I164" s="36">
        <v>0</v>
      </c>
      <c r="J164" s="36">
        <v>0</v>
      </c>
      <c r="K164" s="35">
        <v>305349.85448987375</v>
      </c>
      <c r="L164" s="35">
        <v>0</v>
      </c>
      <c r="M164" s="35">
        <v>3378.1039752371034</v>
      </c>
      <c r="N164" s="38">
        <f t="shared" si="18"/>
        <v>308727.95846511086</v>
      </c>
      <c r="O164" s="33"/>
    </row>
    <row r="165" spans="1:15" x14ac:dyDescent="0.3">
      <c r="A165" s="9" t="s">
        <v>332</v>
      </c>
      <c r="B165" s="39" t="s">
        <v>218</v>
      </c>
      <c r="C165" s="35">
        <v>0</v>
      </c>
      <c r="D165" s="40">
        <v>0</v>
      </c>
      <c r="E165" s="36">
        <v>0</v>
      </c>
      <c r="F165" s="36">
        <v>0</v>
      </c>
      <c r="G165" s="35">
        <v>0</v>
      </c>
      <c r="H165" s="40">
        <v>0</v>
      </c>
      <c r="I165" s="36">
        <v>0</v>
      </c>
      <c r="J165" s="36">
        <v>0</v>
      </c>
      <c r="K165" s="35">
        <v>230595.72841090345</v>
      </c>
      <c r="L165" s="35">
        <v>0</v>
      </c>
      <c r="M165" s="35">
        <v>10109.797334626903</v>
      </c>
      <c r="N165" s="38">
        <f t="shared" si="18"/>
        <v>240705.52574553035</v>
      </c>
      <c r="O165" s="33"/>
    </row>
    <row r="166" spans="1:15" x14ac:dyDescent="0.3">
      <c r="A166" s="9" t="s">
        <v>333</v>
      </c>
      <c r="B166" s="18" t="s">
        <v>220</v>
      </c>
      <c r="C166" s="35">
        <v>0</v>
      </c>
      <c r="D166" s="40">
        <v>0</v>
      </c>
      <c r="E166" s="36">
        <v>0</v>
      </c>
      <c r="F166" s="36">
        <v>0</v>
      </c>
      <c r="G166" s="35">
        <v>0</v>
      </c>
      <c r="H166" s="40">
        <v>0</v>
      </c>
      <c r="I166" s="36">
        <v>0</v>
      </c>
      <c r="J166" s="36">
        <v>0</v>
      </c>
      <c r="K166" s="35">
        <v>0</v>
      </c>
      <c r="L166" s="35">
        <v>0</v>
      </c>
      <c r="M166" s="35">
        <v>14125.445887867467</v>
      </c>
      <c r="N166" s="38">
        <f t="shared" si="18"/>
        <v>14125.445887867467</v>
      </c>
      <c r="O166" s="33"/>
    </row>
    <row r="167" spans="1:15" x14ac:dyDescent="0.3">
      <c r="A167" s="9"/>
      <c r="B167" s="18"/>
      <c r="C167" s="35"/>
      <c r="D167" s="40"/>
      <c r="E167" s="36"/>
      <c r="F167" s="36"/>
      <c r="G167" s="35"/>
      <c r="H167" s="40"/>
      <c r="I167" s="36"/>
      <c r="J167" s="36"/>
      <c r="K167" s="35"/>
      <c r="L167" s="35"/>
      <c r="M167" s="35"/>
      <c r="N167" s="38"/>
      <c r="O167" s="33"/>
    </row>
    <row r="168" spans="1:15" x14ac:dyDescent="0.3">
      <c r="A168" s="19"/>
      <c r="B168" s="12" t="s">
        <v>245</v>
      </c>
      <c r="C168" s="45">
        <f>SUM(C157:C167)</f>
        <v>0</v>
      </c>
      <c r="D168" s="45">
        <f t="shared" ref="D168:N168" si="19">SUM(D157:D167)</f>
        <v>0</v>
      </c>
      <c r="E168" s="45">
        <f t="shared" si="19"/>
        <v>0</v>
      </c>
      <c r="F168" s="45">
        <f t="shared" ref="F168" si="20">SUM(F157:F167)</f>
        <v>0</v>
      </c>
      <c r="G168" s="45">
        <f t="shared" si="19"/>
        <v>0</v>
      </c>
      <c r="H168" s="45">
        <f t="shared" ref="H168:I168" si="21">SUM(H157:H167)</f>
        <v>0</v>
      </c>
      <c r="I168" s="45">
        <f t="shared" si="21"/>
        <v>0</v>
      </c>
      <c r="J168" s="45">
        <f t="shared" ref="J168" si="22">SUM(J157:J167)</f>
        <v>0</v>
      </c>
      <c r="K168" s="45">
        <f t="shared" si="19"/>
        <v>789996.10570406134</v>
      </c>
      <c r="L168" s="45">
        <f t="shared" si="19"/>
        <v>0</v>
      </c>
      <c r="M168" s="45">
        <f t="shared" si="19"/>
        <v>27882.179051738385</v>
      </c>
      <c r="N168" s="45">
        <f t="shared" si="19"/>
        <v>817878.2847557998</v>
      </c>
      <c r="O168" s="33"/>
    </row>
    <row r="169" spans="1:15" x14ac:dyDescent="0.3">
      <c r="A169" s="19" t="s">
        <v>339</v>
      </c>
      <c r="B169" s="20" t="s">
        <v>274</v>
      </c>
      <c r="C169" s="45">
        <f>+C155+C168+C145</f>
        <v>1517052.9010099862</v>
      </c>
      <c r="D169" s="45">
        <f t="shared" ref="D169:N169" si="23">+D155+D168+D145</f>
        <v>114734.85556747099</v>
      </c>
      <c r="E169" s="45">
        <f t="shared" si="23"/>
        <v>750555.91924058122</v>
      </c>
      <c r="F169" s="45">
        <f t="shared" ref="F169" si="24">+F155+F168+F145</f>
        <v>650333.43637205637</v>
      </c>
      <c r="G169" s="45">
        <f t="shared" si="23"/>
        <v>174742.42576424356</v>
      </c>
      <c r="H169" s="45">
        <f t="shared" ref="H169:I169" si="25">+H155+H168+H145</f>
        <v>106596.56348464443</v>
      </c>
      <c r="I169" s="45">
        <f t="shared" si="25"/>
        <v>30795.684732110305</v>
      </c>
      <c r="J169" s="45">
        <f t="shared" ref="J169" si="26">+J155+J168+J145</f>
        <v>37350.177547488827</v>
      </c>
      <c r="K169" s="45">
        <f t="shared" si="23"/>
        <v>805046.76686177857</v>
      </c>
      <c r="L169" s="45">
        <f t="shared" si="23"/>
        <v>69508.666875862851</v>
      </c>
      <c r="M169" s="45">
        <f t="shared" si="23"/>
        <v>27882.179051738385</v>
      </c>
      <c r="N169" s="45">
        <f t="shared" si="23"/>
        <v>2594232.9395636097</v>
      </c>
      <c r="O169" s="33"/>
    </row>
    <row r="170" spans="1:15" x14ac:dyDescent="0.3">
      <c r="A170" t="s">
        <v>276</v>
      </c>
    </row>
    <row r="171" spans="1:15" x14ac:dyDescent="0.3">
      <c r="A171" s="28"/>
      <c r="N171" s="105"/>
    </row>
    <row r="172" spans="1:15" x14ac:dyDescent="0.3"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</row>
    <row r="173" spans="1:15" x14ac:dyDescent="0.3"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</row>
    <row r="174" spans="1:15" x14ac:dyDescent="0.3"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</row>
    <row r="175" spans="1:15" hidden="1" x14ac:dyDescent="0.3"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</row>
    <row r="176" spans="1:15" hidden="1" x14ac:dyDescent="0.3"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</row>
    <row r="177" spans="3:14" hidden="1" x14ac:dyDescent="0.3"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</row>
  </sheetData>
  <mergeCells count="4">
    <mergeCell ref="B2:N2"/>
    <mergeCell ref="B3:N3"/>
    <mergeCell ref="B4:N4"/>
    <mergeCell ref="B5:N5"/>
  </mergeCells>
  <conditionalFormatting sqref="E156:E167">
    <cfRule type="cellIs" dxfId="37" priority="11" stopIfTrue="1" operator="lessThan">
      <formula>0</formula>
    </cfRule>
  </conditionalFormatting>
  <conditionalFormatting sqref="E146:E154">
    <cfRule type="cellIs" dxfId="36" priority="12" stopIfTrue="1" operator="lessThan">
      <formula>0</formula>
    </cfRule>
  </conditionalFormatting>
  <conditionalFormatting sqref="F156:F167">
    <cfRule type="cellIs" dxfId="35" priority="9" stopIfTrue="1" operator="lessThan">
      <formula>0</formula>
    </cfRule>
  </conditionalFormatting>
  <conditionalFormatting sqref="F146:F154">
    <cfRule type="cellIs" dxfId="34" priority="10" stopIfTrue="1" operator="lessThan">
      <formula>0</formula>
    </cfRule>
  </conditionalFormatting>
  <conditionalFormatting sqref="I156:I167">
    <cfRule type="cellIs" dxfId="33" priority="3" stopIfTrue="1" operator="lessThan">
      <formula>0</formula>
    </cfRule>
  </conditionalFormatting>
  <conditionalFormatting sqref="I146:I154">
    <cfRule type="cellIs" dxfId="32" priority="4" stopIfTrue="1" operator="lessThan">
      <formula>0</formula>
    </cfRule>
  </conditionalFormatting>
  <conditionalFormatting sqref="J156:J167">
    <cfRule type="cellIs" dxfId="31" priority="1" stopIfTrue="1" operator="lessThan">
      <formula>0</formula>
    </cfRule>
  </conditionalFormatting>
  <conditionalFormatting sqref="J146:J154">
    <cfRule type="cellIs" dxfId="30" priority="2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79998168889431442"/>
  </sheetPr>
  <dimension ref="A1:O709"/>
  <sheetViews>
    <sheetView showGridLines="0" zoomScale="70" zoomScaleNormal="7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O4" sqref="O4"/>
    </sheetView>
  </sheetViews>
  <sheetFormatPr baseColWidth="10" defaultColWidth="0" defaultRowHeight="14.4" zeroHeight="1" outlineLevelCol="1" x14ac:dyDescent="0.3"/>
  <cols>
    <col min="1" max="1" width="23.6640625" customWidth="1"/>
    <col min="2" max="2" width="55.6640625" customWidth="1"/>
    <col min="3" max="3" width="15.6640625" customWidth="1"/>
    <col min="4" max="6" width="15.6640625" hidden="1" customWidth="1" outlineLevel="1"/>
    <col min="7" max="7" width="15.6640625" customWidth="1" collapsed="1"/>
    <col min="8" max="10" width="15.6640625" hidden="1" customWidth="1" outlineLevel="1"/>
    <col min="11" max="11" width="15.6640625" customWidth="1" collapsed="1"/>
    <col min="12" max="14" width="15.6640625" customWidth="1"/>
    <col min="15" max="15" width="11.5546875" customWidth="1"/>
    <col min="16" max="16" width="12.6640625" bestFit="1" customWidth="1"/>
    <col min="17" max="16384" width="11.5546875" hidden="1"/>
  </cols>
  <sheetData>
    <row r="1" spans="1:15" x14ac:dyDescent="0.3"/>
    <row r="2" spans="1:15" ht="18" x14ac:dyDescent="0.35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5" ht="18" x14ac:dyDescent="0.35">
      <c r="B3" s="108" t="s">
        <v>260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5" ht="15.6" x14ac:dyDescent="0.3">
      <c r="B4" s="109" t="s">
        <v>573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5" ht="15.6" x14ac:dyDescent="0.3">
      <c r="B5" s="109" t="s">
        <v>1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</row>
    <row r="6" spans="1:15" x14ac:dyDescent="0.3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5" x14ac:dyDescent="0.3">
      <c r="A7" s="28" t="s">
        <v>259</v>
      </c>
      <c r="E7" s="27"/>
      <c r="F7" s="27"/>
    </row>
    <row r="8" spans="1:15" ht="15.6" x14ac:dyDescent="0.3">
      <c r="A8" s="2"/>
      <c r="B8" s="3"/>
      <c r="C8" s="4" t="s">
        <v>2</v>
      </c>
      <c r="D8" s="5" t="s">
        <v>3</v>
      </c>
      <c r="E8" s="5" t="s">
        <v>377</v>
      </c>
      <c r="F8" s="5" t="s">
        <v>378</v>
      </c>
      <c r="G8" s="5" t="s">
        <v>4</v>
      </c>
      <c r="H8" s="86" t="s">
        <v>382</v>
      </c>
      <c r="I8" s="86" t="s">
        <v>383</v>
      </c>
      <c r="J8" s="86" t="s">
        <v>384</v>
      </c>
      <c r="K8" s="5" t="s">
        <v>5</v>
      </c>
      <c r="L8" s="5" t="s">
        <v>6</v>
      </c>
      <c r="M8" s="5" t="s">
        <v>7</v>
      </c>
      <c r="N8" s="5" t="s">
        <v>18</v>
      </c>
    </row>
    <row r="9" spans="1:15" ht="95.4" x14ac:dyDescent="0.3">
      <c r="A9" s="6" t="s">
        <v>8</v>
      </c>
      <c r="B9" s="7" t="s">
        <v>9</v>
      </c>
      <c r="C9" s="7" t="s">
        <v>10</v>
      </c>
      <c r="D9" s="6" t="s">
        <v>11</v>
      </c>
      <c r="E9" s="6" t="s">
        <v>379</v>
      </c>
      <c r="F9" s="6" t="s">
        <v>380</v>
      </c>
      <c r="G9" s="6" t="s">
        <v>12</v>
      </c>
      <c r="H9" s="87" t="s">
        <v>385</v>
      </c>
      <c r="I9" s="87" t="s">
        <v>386</v>
      </c>
      <c r="J9" s="87" t="s">
        <v>387</v>
      </c>
      <c r="K9" s="6" t="s">
        <v>13</v>
      </c>
      <c r="L9" s="8" t="s">
        <v>14</v>
      </c>
      <c r="M9" s="6" t="s">
        <v>15</v>
      </c>
      <c r="N9" s="6" t="s">
        <v>19</v>
      </c>
    </row>
    <row r="10" spans="1:15" ht="29.25" customHeight="1" x14ac:dyDescent="0.3">
      <c r="A10" s="1" t="s">
        <v>16</v>
      </c>
      <c r="B10" s="1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3">
      <c r="A11" s="9" t="s">
        <v>20</v>
      </c>
      <c r="B11" s="10" t="s">
        <v>21</v>
      </c>
      <c r="C11" s="35">
        <v>0</v>
      </c>
      <c r="D11" s="36">
        <v>0</v>
      </c>
      <c r="E11" s="37">
        <v>0</v>
      </c>
      <c r="F11" s="36">
        <v>0</v>
      </c>
      <c r="G11" s="35">
        <v>0</v>
      </c>
      <c r="H11" s="36">
        <v>0</v>
      </c>
      <c r="I11" s="37">
        <v>0</v>
      </c>
      <c r="J11" s="36">
        <v>0</v>
      </c>
      <c r="K11" s="35">
        <v>0</v>
      </c>
      <c r="L11" s="35">
        <v>0</v>
      </c>
      <c r="M11" s="35">
        <v>0</v>
      </c>
      <c r="N11" s="38">
        <f t="shared" ref="N11:N35" si="0">+C11+G11+K11+L11+M11</f>
        <v>0</v>
      </c>
      <c r="O11" s="33"/>
    </row>
    <row r="12" spans="1:15" x14ac:dyDescent="0.3">
      <c r="A12" s="9" t="s">
        <v>22</v>
      </c>
      <c r="B12" s="10" t="s">
        <v>23</v>
      </c>
      <c r="C12" s="35">
        <v>0</v>
      </c>
      <c r="D12" s="36">
        <v>0</v>
      </c>
      <c r="E12" s="37">
        <v>0</v>
      </c>
      <c r="F12" s="36">
        <v>0</v>
      </c>
      <c r="G12" s="35">
        <v>0</v>
      </c>
      <c r="H12" s="36">
        <v>0</v>
      </c>
      <c r="I12" s="37">
        <v>0</v>
      </c>
      <c r="J12" s="36">
        <v>0</v>
      </c>
      <c r="K12" s="35">
        <v>0</v>
      </c>
      <c r="L12" s="35">
        <v>0</v>
      </c>
      <c r="M12" s="35">
        <v>0</v>
      </c>
      <c r="N12" s="38">
        <f t="shared" si="0"/>
        <v>0</v>
      </c>
      <c r="O12" s="33"/>
    </row>
    <row r="13" spans="1:15" x14ac:dyDescent="0.3">
      <c r="A13" s="9" t="s">
        <v>24</v>
      </c>
      <c r="B13" s="10" t="s">
        <v>25</v>
      </c>
      <c r="C13" s="35">
        <v>0</v>
      </c>
      <c r="D13" s="36">
        <v>0</v>
      </c>
      <c r="E13" s="37">
        <v>0</v>
      </c>
      <c r="F13" s="36">
        <v>0</v>
      </c>
      <c r="G13" s="35">
        <v>0</v>
      </c>
      <c r="H13" s="36">
        <v>0</v>
      </c>
      <c r="I13" s="37">
        <v>0</v>
      </c>
      <c r="J13" s="36">
        <v>0</v>
      </c>
      <c r="K13" s="35">
        <v>0</v>
      </c>
      <c r="L13" s="35">
        <v>0</v>
      </c>
      <c r="M13" s="35">
        <v>0</v>
      </c>
      <c r="N13" s="38">
        <f t="shared" si="0"/>
        <v>0</v>
      </c>
      <c r="O13" s="33"/>
    </row>
    <row r="14" spans="1:15" x14ac:dyDescent="0.3">
      <c r="A14" s="9" t="s">
        <v>26</v>
      </c>
      <c r="B14" s="10" t="s">
        <v>27</v>
      </c>
      <c r="C14" s="35">
        <v>93.556685857382334</v>
      </c>
      <c r="D14" s="36">
        <v>0</v>
      </c>
      <c r="E14" s="37">
        <v>93.556685857382334</v>
      </c>
      <c r="F14" s="36">
        <v>0</v>
      </c>
      <c r="G14" s="35">
        <v>0</v>
      </c>
      <c r="H14" s="36">
        <v>0</v>
      </c>
      <c r="I14" s="37">
        <v>0</v>
      </c>
      <c r="J14" s="36">
        <v>0</v>
      </c>
      <c r="K14" s="35">
        <v>0</v>
      </c>
      <c r="L14" s="35">
        <v>65.406948893293233</v>
      </c>
      <c r="M14" s="35">
        <v>0</v>
      </c>
      <c r="N14" s="38">
        <f t="shared" si="0"/>
        <v>158.96363475067557</v>
      </c>
      <c r="O14" s="33"/>
    </row>
    <row r="15" spans="1:15" x14ac:dyDescent="0.3">
      <c r="A15" s="9" t="s">
        <v>28</v>
      </c>
      <c r="B15" s="10" t="s">
        <v>30</v>
      </c>
      <c r="C15" s="35">
        <v>0</v>
      </c>
      <c r="D15" s="36">
        <v>0</v>
      </c>
      <c r="E15" s="37">
        <v>0</v>
      </c>
      <c r="F15" s="36">
        <v>0</v>
      </c>
      <c r="G15" s="35">
        <v>0</v>
      </c>
      <c r="H15" s="36">
        <v>0</v>
      </c>
      <c r="I15" s="37">
        <v>0</v>
      </c>
      <c r="J15" s="36">
        <v>0</v>
      </c>
      <c r="K15" s="35">
        <v>0</v>
      </c>
      <c r="L15" s="35">
        <v>3.1820752548712017</v>
      </c>
      <c r="M15" s="35">
        <v>0</v>
      </c>
      <c r="N15" s="38">
        <f t="shared" si="0"/>
        <v>3.1820752548712017</v>
      </c>
      <c r="O15" s="33"/>
    </row>
    <row r="16" spans="1:15" x14ac:dyDescent="0.3">
      <c r="A16" s="9" t="s">
        <v>29</v>
      </c>
      <c r="B16" s="10" t="s">
        <v>32</v>
      </c>
      <c r="C16" s="35">
        <v>55.440394612014039</v>
      </c>
      <c r="D16" s="36">
        <v>0</v>
      </c>
      <c r="E16" s="37">
        <v>55.440394612014039</v>
      </c>
      <c r="F16" s="36">
        <v>0</v>
      </c>
      <c r="G16" s="35">
        <v>0</v>
      </c>
      <c r="H16" s="36">
        <v>0</v>
      </c>
      <c r="I16" s="37">
        <v>0</v>
      </c>
      <c r="J16" s="36">
        <v>0</v>
      </c>
      <c r="K16" s="35">
        <v>0</v>
      </c>
      <c r="L16" s="35">
        <v>0</v>
      </c>
      <c r="M16" s="35">
        <v>0</v>
      </c>
      <c r="N16" s="38">
        <f t="shared" si="0"/>
        <v>55.440394612014039</v>
      </c>
      <c r="O16" s="33"/>
    </row>
    <row r="17" spans="1:15" x14ac:dyDescent="0.3">
      <c r="A17" s="9" t="s">
        <v>31</v>
      </c>
      <c r="B17" s="10" t="s">
        <v>34</v>
      </c>
      <c r="C17" s="35">
        <v>0</v>
      </c>
      <c r="D17" s="36">
        <v>0</v>
      </c>
      <c r="E17" s="37">
        <v>0</v>
      </c>
      <c r="F17" s="36">
        <v>0</v>
      </c>
      <c r="G17" s="35">
        <v>0</v>
      </c>
      <c r="H17" s="36">
        <v>0</v>
      </c>
      <c r="I17" s="37">
        <v>0</v>
      </c>
      <c r="J17" s="36">
        <v>0</v>
      </c>
      <c r="K17" s="35">
        <v>0</v>
      </c>
      <c r="L17" s="35">
        <v>0</v>
      </c>
      <c r="M17" s="35">
        <v>0</v>
      </c>
      <c r="N17" s="38">
        <f t="shared" si="0"/>
        <v>0</v>
      </c>
      <c r="O17" s="33"/>
    </row>
    <row r="18" spans="1:15" x14ac:dyDescent="0.3">
      <c r="A18" s="9" t="s">
        <v>33</v>
      </c>
      <c r="B18" s="10" t="s">
        <v>36</v>
      </c>
      <c r="C18" s="35">
        <v>0</v>
      </c>
      <c r="D18" s="36">
        <v>0</v>
      </c>
      <c r="E18" s="37">
        <v>0</v>
      </c>
      <c r="F18" s="36">
        <v>0</v>
      </c>
      <c r="G18" s="35">
        <v>0</v>
      </c>
      <c r="H18" s="36">
        <v>0</v>
      </c>
      <c r="I18" s="37">
        <v>0</v>
      </c>
      <c r="J18" s="36">
        <v>0</v>
      </c>
      <c r="K18" s="35">
        <v>0</v>
      </c>
      <c r="L18" s="35">
        <v>0</v>
      </c>
      <c r="M18" s="35">
        <v>0</v>
      </c>
      <c r="N18" s="38">
        <f t="shared" si="0"/>
        <v>0</v>
      </c>
      <c r="O18" s="33"/>
    </row>
    <row r="19" spans="1:15" x14ac:dyDescent="0.3">
      <c r="A19" s="9" t="s">
        <v>35</v>
      </c>
      <c r="B19" s="10" t="s">
        <v>277</v>
      </c>
      <c r="C19" s="35">
        <v>0</v>
      </c>
      <c r="D19" s="36">
        <v>0</v>
      </c>
      <c r="E19" s="37">
        <v>0</v>
      </c>
      <c r="F19" s="36">
        <v>0</v>
      </c>
      <c r="G19" s="35">
        <v>0</v>
      </c>
      <c r="H19" s="36">
        <v>0</v>
      </c>
      <c r="I19" s="37">
        <v>0</v>
      </c>
      <c r="J19" s="36">
        <v>0</v>
      </c>
      <c r="K19" s="35">
        <v>0</v>
      </c>
      <c r="L19" s="35">
        <v>0</v>
      </c>
      <c r="M19" s="35">
        <v>0</v>
      </c>
      <c r="N19" s="38">
        <f t="shared" si="0"/>
        <v>0</v>
      </c>
      <c r="O19" s="33"/>
    </row>
    <row r="20" spans="1:15" x14ac:dyDescent="0.3">
      <c r="A20" s="9" t="s">
        <v>37</v>
      </c>
      <c r="B20" s="10" t="s">
        <v>278</v>
      </c>
      <c r="C20" s="35">
        <v>0</v>
      </c>
      <c r="D20" s="36">
        <v>0</v>
      </c>
      <c r="E20" s="37">
        <v>0</v>
      </c>
      <c r="F20" s="36">
        <v>0</v>
      </c>
      <c r="G20" s="35">
        <v>0</v>
      </c>
      <c r="H20" s="36">
        <v>0</v>
      </c>
      <c r="I20" s="37">
        <v>0</v>
      </c>
      <c r="J20" s="36">
        <v>0</v>
      </c>
      <c r="K20" s="35">
        <v>0</v>
      </c>
      <c r="L20" s="35">
        <v>0</v>
      </c>
      <c r="M20" s="35">
        <v>0</v>
      </c>
      <c r="N20" s="38">
        <f t="shared" si="0"/>
        <v>0</v>
      </c>
      <c r="O20" s="33"/>
    </row>
    <row r="21" spans="1:15" x14ac:dyDescent="0.3">
      <c r="A21" s="9" t="s">
        <v>38</v>
      </c>
      <c r="B21" s="10" t="s">
        <v>39</v>
      </c>
      <c r="C21" s="35">
        <v>0</v>
      </c>
      <c r="D21" s="36">
        <v>0</v>
      </c>
      <c r="E21" s="37">
        <v>0</v>
      </c>
      <c r="F21" s="36">
        <v>0</v>
      </c>
      <c r="G21" s="35">
        <v>0</v>
      </c>
      <c r="H21" s="36">
        <v>0</v>
      </c>
      <c r="I21" s="37">
        <v>0</v>
      </c>
      <c r="J21" s="36">
        <v>0</v>
      </c>
      <c r="K21" s="35">
        <v>0</v>
      </c>
      <c r="L21" s="35">
        <v>0</v>
      </c>
      <c r="M21" s="35">
        <v>0</v>
      </c>
      <c r="N21" s="38">
        <f t="shared" si="0"/>
        <v>0</v>
      </c>
      <c r="O21" s="33"/>
    </row>
    <row r="22" spans="1:15" x14ac:dyDescent="0.3">
      <c r="A22" s="9" t="s">
        <v>40</v>
      </c>
      <c r="B22" s="10" t="s">
        <v>41</v>
      </c>
      <c r="C22" s="35">
        <v>265.31474031270108</v>
      </c>
      <c r="D22" s="36">
        <v>0</v>
      </c>
      <c r="E22" s="37">
        <v>230.19400225197694</v>
      </c>
      <c r="F22" s="36">
        <v>35.120738060724115</v>
      </c>
      <c r="G22" s="35">
        <v>0</v>
      </c>
      <c r="H22" s="36">
        <v>0</v>
      </c>
      <c r="I22" s="37">
        <v>0</v>
      </c>
      <c r="J22" s="36">
        <v>0</v>
      </c>
      <c r="K22" s="35">
        <v>0</v>
      </c>
      <c r="L22" s="35">
        <v>0</v>
      </c>
      <c r="M22" s="35">
        <v>0</v>
      </c>
      <c r="N22" s="38">
        <f t="shared" si="0"/>
        <v>265.31474031270108</v>
      </c>
      <c r="O22" s="33"/>
    </row>
    <row r="23" spans="1:15" x14ac:dyDescent="0.3">
      <c r="A23" s="9" t="s">
        <v>42</v>
      </c>
      <c r="B23" s="10" t="s">
        <v>43</v>
      </c>
      <c r="C23" s="35">
        <v>322.9933932515533</v>
      </c>
      <c r="D23" s="36">
        <v>0</v>
      </c>
      <c r="E23" s="37">
        <v>237.9818895272991</v>
      </c>
      <c r="F23" s="36">
        <v>85.011503724254197</v>
      </c>
      <c r="G23" s="35">
        <v>0</v>
      </c>
      <c r="H23" s="36">
        <v>0</v>
      </c>
      <c r="I23" s="37">
        <v>0</v>
      </c>
      <c r="J23" s="36">
        <v>0</v>
      </c>
      <c r="K23" s="35">
        <v>0</v>
      </c>
      <c r="L23" s="35">
        <v>144.1594262346423</v>
      </c>
      <c r="M23" s="35">
        <v>0</v>
      </c>
      <c r="N23" s="38">
        <f t="shared" si="0"/>
        <v>467.1528194861956</v>
      </c>
      <c r="O23" s="33"/>
    </row>
    <row r="24" spans="1:15" x14ac:dyDescent="0.3">
      <c r="A24" s="9" t="s">
        <v>44</v>
      </c>
      <c r="B24" s="10" t="s">
        <v>45</v>
      </c>
      <c r="C24" s="35">
        <v>17.731514172639216</v>
      </c>
      <c r="D24" s="36">
        <v>0</v>
      </c>
      <c r="E24" s="37">
        <v>8.4184838464977876</v>
      </c>
      <c r="F24" s="36">
        <v>9.313030326141428</v>
      </c>
      <c r="G24" s="35">
        <v>0</v>
      </c>
      <c r="H24" s="36">
        <v>0</v>
      </c>
      <c r="I24" s="37">
        <v>0</v>
      </c>
      <c r="J24" s="36">
        <v>0</v>
      </c>
      <c r="K24" s="35">
        <v>0</v>
      </c>
      <c r="L24" s="35">
        <v>0</v>
      </c>
      <c r="M24" s="35">
        <v>0</v>
      </c>
      <c r="N24" s="38">
        <f t="shared" si="0"/>
        <v>17.731514172639216</v>
      </c>
      <c r="O24" s="33"/>
    </row>
    <row r="25" spans="1:15" x14ac:dyDescent="0.3">
      <c r="A25" s="9" t="s">
        <v>46</v>
      </c>
      <c r="B25" s="10" t="s">
        <v>47</v>
      </c>
      <c r="C25" s="35">
        <v>0</v>
      </c>
      <c r="D25" s="36">
        <v>0</v>
      </c>
      <c r="E25" s="37">
        <v>0</v>
      </c>
      <c r="F25" s="36">
        <v>0</v>
      </c>
      <c r="G25" s="35">
        <v>0</v>
      </c>
      <c r="H25" s="36">
        <v>0</v>
      </c>
      <c r="I25" s="37">
        <v>0</v>
      </c>
      <c r="J25" s="36">
        <v>0</v>
      </c>
      <c r="K25" s="35">
        <v>0</v>
      </c>
      <c r="L25" s="35">
        <v>0</v>
      </c>
      <c r="M25" s="35">
        <v>0</v>
      </c>
      <c r="N25" s="38">
        <f t="shared" si="0"/>
        <v>0</v>
      </c>
      <c r="O25" s="33"/>
    </row>
    <row r="26" spans="1:15" x14ac:dyDescent="0.3">
      <c r="A26" s="9" t="s">
        <v>48</v>
      </c>
      <c r="B26" s="10" t="s">
        <v>49</v>
      </c>
      <c r="C26" s="35">
        <v>0</v>
      </c>
      <c r="D26" s="36">
        <v>0</v>
      </c>
      <c r="E26" s="37">
        <v>0</v>
      </c>
      <c r="F26" s="36">
        <v>0</v>
      </c>
      <c r="G26" s="35">
        <v>0</v>
      </c>
      <c r="H26" s="36">
        <v>0</v>
      </c>
      <c r="I26" s="37">
        <v>0</v>
      </c>
      <c r="J26" s="36">
        <v>0</v>
      </c>
      <c r="K26" s="35">
        <v>0</v>
      </c>
      <c r="L26" s="35">
        <v>0</v>
      </c>
      <c r="M26" s="35">
        <v>0</v>
      </c>
      <c r="N26" s="38">
        <f t="shared" si="0"/>
        <v>0</v>
      </c>
      <c r="O26" s="33"/>
    </row>
    <row r="27" spans="1:15" x14ac:dyDescent="0.3">
      <c r="A27" s="9" t="s">
        <v>50</v>
      </c>
      <c r="B27" s="10" t="s">
        <v>51</v>
      </c>
      <c r="C27" s="35">
        <v>773.59763797568257</v>
      </c>
      <c r="D27" s="36">
        <v>0</v>
      </c>
      <c r="E27" s="37">
        <v>773.59763797568257</v>
      </c>
      <c r="F27" s="36">
        <v>0</v>
      </c>
      <c r="G27" s="35">
        <v>0</v>
      </c>
      <c r="H27" s="36">
        <v>0</v>
      </c>
      <c r="I27" s="37">
        <v>0</v>
      </c>
      <c r="J27" s="36">
        <v>0</v>
      </c>
      <c r="K27" s="35">
        <v>0</v>
      </c>
      <c r="L27" s="35">
        <v>91.259453177823971</v>
      </c>
      <c r="M27" s="35">
        <v>0</v>
      </c>
      <c r="N27" s="38">
        <f t="shared" si="0"/>
        <v>864.85709115350653</v>
      </c>
      <c r="O27" s="33"/>
    </row>
    <row r="28" spans="1:15" x14ac:dyDescent="0.3">
      <c r="A28" s="9" t="s">
        <v>52</v>
      </c>
      <c r="B28" s="10" t="s">
        <v>53</v>
      </c>
      <c r="C28" s="35">
        <v>385.87270788247372</v>
      </c>
      <c r="D28" s="36">
        <v>0</v>
      </c>
      <c r="E28" s="37">
        <v>385.87270788247372</v>
      </c>
      <c r="F28" s="36">
        <v>0</v>
      </c>
      <c r="G28" s="35">
        <v>0</v>
      </c>
      <c r="H28" s="36">
        <v>0</v>
      </c>
      <c r="I28" s="37">
        <v>0</v>
      </c>
      <c r="J28" s="36">
        <v>0</v>
      </c>
      <c r="K28" s="35">
        <v>0</v>
      </c>
      <c r="L28" s="35">
        <v>0</v>
      </c>
      <c r="M28" s="35">
        <v>0</v>
      </c>
      <c r="N28" s="38">
        <f t="shared" si="0"/>
        <v>385.87270788247372</v>
      </c>
      <c r="O28" s="33"/>
    </row>
    <row r="29" spans="1:15" x14ac:dyDescent="0.3">
      <c r="A29" s="9" t="s">
        <v>54</v>
      </c>
      <c r="B29" s="10" t="s">
        <v>55</v>
      </c>
      <c r="C29" s="35">
        <v>112.09610550481624</v>
      </c>
      <c r="D29" s="36">
        <v>0</v>
      </c>
      <c r="E29" s="37">
        <v>112.09610550481624</v>
      </c>
      <c r="F29" s="36">
        <v>0</v>
      </c>
      <c r="G29" s="35">
        <v>0</v>
      </c>
      <c r="H29" s="36">
        <v>0</v>
      </c>
      <c r="I29" s="37">
        <v>0</v>
      </c>
      <c r="J29" s="36">
        <v>0</v>
      </c>
      <c r="K29" s="35">
        <v>0</v>
      </c>
      <c r="L29" s="35">
        <v>61.287859900466742</v>
      </c>
      <c r="M29" s="35">
        <v>0</v>
      </c>
      <c r="N29" s="38">
        <f t="shared" si="0"/>
        <v>173.38396540528299</v>
      </c>
      <c r="O29" s="33"/>
    </row>
    <row r="30" spans="1:15" x14ac:dyDescent="0.3">
      <c r="A30" s="9" t="s">
        <v>56</v>
      </c>
      <c r="B30" s="10" t="s">
        <v>57</v>
      </c>
      <c r="C30" s="35">
        <v>26.114473291561808</v>
      </c>
      <c r="D30" s="36">
        <v>0</v>
      </c>
      <c r="E30" s="37">
        <v>26.114473291561808</v>
      </c>
      <c r="F30" s="36">
        <v>0</v>
      </c>
      <c r="G30" s="35">
        <v>0</v>
      </c>
      <c r="H30" s="36">
        <v>0</v>
      </c>
      <c r="I30" s="37">
        <v>0</v>
      </c>
      <c r="J30" s="36">
        <v>0</v>
      </c>
      <c r="K30" s="35">
        <v>0</v>
      </c>
      <c r="L30" s="35">
        <v>0</v>
      </c>
      <c r="M30" s="35">
        <v>0</v>
      </c>
      <c r="N30" s="38">
        <f t="shared" si="0"/>
        <v>26.114473291561808</v>
      </c>
      <c r="O30" s="33"/>
    </row>
    <row r="31" spans="1:15" x14ac:dyDescent="0.3">
      <c r="A31" s="9" t="s">
        <v>58</v>
      </c>
      <c r="B31" s="10" t="s">
        <v>59</v>
      </c>
      <c r="C31" s="35">
        <v>459.29600470194788</v>
      </c>
      <c r="D31" s="36">
        <v>0</v>
      </c>
      <c r="E31" s="37">
        <v>313.39173402368021</v>
      </c>
      <c r="F31" s="36">
        <v>145.90427067826766</v>
      </c>
      <c r="G31" s="35">
        <v>0</v>
      </c>
      <c r="H31" s="36">
        <v>0</v>
      </c>
      <c r="I31" s="37">
        <v>0</v>
      </c>
      <c r="J31" s="36">
        <v>0</v>
      </c>
      <c r="K31" s="35">
        <v>0</v>
      </c>
      <c r="L31" s="35">
        <v>0</v>
      </c>
      <c r="M31" s="35">
        <v>0</v>
      </c>
      <c r="N31" s="38">
        <f t="shared" si="0"/>
        <v>459.29600470194788</v>
      </c>
      <c r="O31" s="33"/>
    </row>
    <row r="32" spans="1:15" x14ac:dyDescent="0.3">
      <c r="A32" s="9" t="s">
        <v>60</v>
      </c>
      <c r="B32" s="10" t="s">
        <v>61</v>
      </c>
      <c r="C32" s="35">
        <v>0</v>
      </c>
      <c r="D32" s="36">
        <v>0</v>
      </c>
      <c r="E32" s="37">
        <v>0</v>
      </c>
      <c r="F32" s="36">
        <v>0</v>
      </c>
      <c r="G32" s="35">
        <v>0</v>
      </c>
      <c r="H32" s="36">
        <v>0</v>
      </c>
      <c r="I32" s="37">
        <v>0</v>
      </c>
      <c r="J32" s="36">
        <v>0</v>
      </c>
      <c r="K32" s="35">
        <v>0</v>
      </c>
      <c r="L32" s="35">
        <v>0</v>
      </c>
      <c r="M32" s="35">
        <v>0</v>
      </c>
      <c r="N32" s="38">
        <f t="shared" si="0"/>
        <v>0</v>
      </c>
      <c r="O32" s="33"/>
    </row>
    <row r="33" spans="1:15" x14ac:dyDescent="0.3">
      <c r="A33" s="9" t="s">
        <v>62</v>
      </c>
      <c r="B33" s="10" t="s">
        <v>63</v>
      </c>
      <c r="C33" s="35">
        <v>95.882320415101717</v>
      </c>
      <c r="D33" s="36">
        <v>0</v>
      </c>
      <c r="E33" s="37">
        <v>95.882320415101717</v>
      </c>
      <c r="F33" s="36">
        <v>0</v>
      </c>
      <c r="G33" s="35">
        <v>0</v>
      </c>
      <c r="H33" s="36">
        <v>0</v>
      </c>
      <c r="I33" s="37">
        <v>0</v>
      </c>
      <c r="J33" s="36">
        <v>0</v>
      </c>
      <c r="K33" s="35">
        <v>0</v>
      </c>
      <c r="L33" s="35">
        <v>19.941325669091409</v>
      </c>
      <c r="M33" s="35">
        <v>0</v>
      </c>
      <c r="N33" s="38">
        <f t="shared" si="0"/>
        <v>115.82364608419313</v>
      </c>
      <c r="O33" s="33"/>
    </row>
    <row r="34" spans="1:15" x14ac:dyDescent="0.3">
      <c r="A34" s="9" t="s">
        <v>64</v>
      </c>
      <c r="B34" s="10" t="s">
        <v>65</v>
      </c>
      <c r="C34" s="35">
        <v>0</v>
      </c>
      <c r="D34" s="36">
        <v>0</v>
      </c>
      <c r="E34" s="37">
        <v>0</v>
      </c>
      <c r="F34" s="36">
        <v>0</v>
      </c>
      <c r="G34" s="35">
        <v>0</v>
      </c>
      <c r="H34" s="36">
        <v>0</v>
      </c>
      <c r="I34" s="37">
        <v>0</v>
      </c>
      <c r="J34" s="36">
        <v>0</v>
      </c>
      <c r="K34" s="35">
        <v>0</v>
      </c>
      <c r="L34" s="35">
        <v>0</v>
      </c>
      <c r="M34" s="35">
        <v>0</v>
      </c>
      <c r="N34" s="38">
        <f t="shared" si="0"/>
        <v>0</v>
      </c>
      <c r="O34" s="33"/>
    </row>
    <row r="35" spans="1:15" x14ac:dyDescent="0.3">
      <c r="A35" s="9" t="s">
        <v>66</v>
      </c>
      <c r="B35" s="10" t="s">
        <v>67</v>
      </c>
      <c r="C35" s="35">
        <v>33.936430613817357</v>
      </c>
      <c r="D35" s="36">
        <v>0</v>
      </c>
      <c r="E35" s="37">
        <v>33.936430613817357</v>
      </c>
      <c r="F35" s="36">
        <v>0</v>
      </c>
      <c r="G35" s="35">
        <v>0</v>
      </c>
      <c r="H35" s="36">
        <v>0</v>
      </c>
      <c r="I35" s="37">
        <v>0</v>
      </c>
      <c r="J35" s="36">
        <v>0</v>
      </c>
      <c r="K35" s="35">
        <v>0</v>
      </c>
      <c r="L35" s="35">
        <v>25.101616951681937</v>
      </c>
      <c r="M35" s="35">
        <v>0</v>
      </c>
      <c r="N35" s="38">
        <f t="shared" si="0"/>
        <v>59.038047565499298</v>
      </c>
      <c r="O35" s="33"/>
    </row>
    <row r="36" spans="1:15" ht="28.8" x14ac:dyDescent="0.3">
      <c r="A36" s="9" t="s">
        <v>68</v>
      </c>
      <c r="B36" s="10" t="s">
        <v>69</v>
      </c>
      <c r="C36" s="35">
        <v>0</v>
      </c>
      <c r="D36" s="36">
        <v>0</v>
      </c>
      <c r="E36" s="37">
        <v>0</v>
      </c>
      <c r="F36" s="36">
        <v>0</v>
      </c>
      <c r="G36" s="35">
        <v>0</v>
      </c>
      <c r="H36" s="36">
        <v>0</v>
      </c>
      <c r="I36" s="37">
        <v>0</v>
      </c>
      <c r="J36" s="36">
        <v>0</v>
      </c>
      <c r="K36" s="35">
        <v>0</v>
      </c>
      <c r="L36" s="35">
        <v>0</v>
      </c>
      <c r="M36" s="35">
        <v>0</v>
      </c>
      <c r="N36" s="38">
        <f t="shared" ref="N36:N42" si="1">+C36+G36+K36+L36+M36</f>
        <v>0</v>
      </c>
      <c r="O36" s="33"/>
    </row>
    <row r="37" spans="1:15" x14ac:dyDescent="0.3">
      <c r="A37" s="9" t="s">
        <v>70</v>
      </c>
      <c r="B37" s="10" t="s">
        <v>71</v>
      </c>
      <c r="C37" s="35">
        <v>114.70139457711316</v>
      </c>
      <c r="D37" s="36">
        <v>0</v>
      </c>
      <c r="E37" s="37">
        <v>114.70139457711316</v>
      </c>
      <c r="F37" s="36">
        <v>0</v>
      </c>
      <c r="G37" s="35">
        <v>0</v>
      </c>
      <c r="H37" s="36">
        <v>0</v>
      </c>
      <c r="I37" s="37">
        <v>0</v>
      </c>
      <c r="J37" s="36">
        <v>0</v>
      </c>
      <c r="K37" s="35">
        <v>0</v>
      </c>
      <c r="L37" s="35">
        <v>10.849183692979439</v>
      </c>
      <c r="M37" s="35">
        <v>0</v>
      </c>
      <c r="N37" s="38">
        <f t="shared" si="1"/>
        <v>125.5505782700926</v>
      </c>
      <c r="O37" s="33"/>
    </row>
    <row r="38" spans="1:15" x14ac:dyDescent="0.3">
      <c r="A38" s="9" t="s">
        <v>72</v>
      </c>
      <c r="B38" s="10" t="s">
        <v>73</v>
      </c>
      <c r="C38" s="35">
        <v>3.161992690079408</v>
      </c>
      <c r="D38" s="36">
        <v>0</v>
      </c>
      <c r="E38" s="37">
        <v>3.161992690079408</v>
      </c>
      <c r="F38" s="36">
        <v>0</v>
      </c>
      <c r="G38" s="35">
        <v>0</v>
      </c>
      <c r="H38" s="36">
        <v>0</v>
      </c>
      <c r="I38" s="37">
        <v>0</v>
      </c>
      <c r="J38" s="36">
        <v>0</v>
      </c>
      <c r="K38" s="35">
        <v>0</v>
      </c>
      <c r="L38" s="35">
        <v>0</v>
      </c>
      <c r="M38" s="35">
        <v>0</v>
      </c>
      <c r="N38" s="38">
        <f t="shared" si="1"/>
        <v>3.161992690079408</v>
      </c>
      <c r="O38" s="33"/>
    </row>
    <row r="39" spans="1:15" x14ac:dyDescent="0.3">
      <c r="A39" s="9" t="s">
        <v>74</v>
      </c>
      <c r="B39" s="10" t="s">
        <v>75</v>
      </c>
      <c r="C39" s="35">
        <v>118.88766096042016</v>
      </c>
      <c r="D39" s="36">
        <v>0</v>
      </c>
      <c r="E39" s="37">
        <v>118.88766096042016</v>
      </c>
      <c r="F39" s="36">
        <v>0</v>
      </c>
      <c r="G39" s="35">
        <v>0</v>
      </c>
      <c r="H39" s="36">
        <v>0</v>
      </c>
      <c r="I39" s="37">
        <v>0</v>
      </c>
      <c r="J39" s="36">
        <v>0</v>
      </c>
      <c r="K39" s="35">
        <v>0</v>
      </c>
      <c r="L39" s="35">
        <v>0</v>
      </c>
      <c r="M39" s="35">
        <v>0</v>
      </c>
      <c r="N39" s="38">
        <f t="shared" si="1"/>
        <v>118.88766096042016</v>
      </c>
      <c r="O39" s="33"/>
    </row>
    <row r="40" spans="1:15" x14ac:dyDescent="0.3">
      <c r="A40" s="9" t="s">
        <v>76</v>
      </c>
      <c r="B40" s="10" t="s">
        <v>77</v>
      </c>
      <c r="C40" s="35">
        <v>37.452416718385756</v>
      </c>
      <c r="D40" s="36">
        <v>0</v>
      </c>
      <c r="E40" s="37">
        <v>37.452416718385756</v>
      </c>
      <c r="F40" s="36">
        <v>0</v>
      </c>
      <c r="G40" s="35">
        <v>0</v>
      </c>
      <c r="H40" s="36">
        <v>0</v>
      </c>
      <c r="I40" s="37">
        <v>0</v>
      </c>
      <c r="J40" s="36">
        <v>0</v>
      </c>
      <c r="K40" s="35">
        <v>0</v>
      </c>
      <c r="L40" s="35">
        <v>490.52766939399311</v>
      </c>
      <c r="M40" s="35">
        <v>0</v>
      </c>
      <c r="N40" s="38">
        <f t="shared" si="1"/>
        <v>527.9800861123789</v>
      </c>
      <c r="O40" s="33"/>
    </row>
    <row r="41" spans="1:15" x14ac:dyDescent="0.3">
      <c r="A41" s="9" t="s">
        <v>78</v>
      </c>
      <c r="B41" s="10" t="s">
        <v>79</v>
      </c>
      <c r="C41" s="35">
        <v>0</v>
      </c>
      <c r="D41" s="36">
        <v>0</v>
      </c>
      <c r="E41" s="37">
        <v>0</v>
      </c>
      <c r="F41" s="36">
        <v>0</v>
      </c>
      <c r="G41" s="35">
        <v>0</v>
      </c>
      <c r="H41" s="36">
        <v>0</v>
      </c>
      <c r="I41" s="37">
        <v>0</v>
      </c>
      <c r="J41" s="36">
        <v>0</v>
      </c>
      <c r="K41" s="35">
        <v>0</v>
      </c>
      <c r="L41" s="35">
        <v>0</v>
      </c>
      <c r="M41" s="35">
        <v>0</v>
      </c>
      <c r="N41" s="38">
        <f t="shared" si="1"/>
        <v>0</v>
      </c>
      <c r="O41" s="33"/>
    </row>
    <row r="42" spans="1:15" x14ac:dyDescent="0.3">
      <c r="A42" s="9" t="s">
        <v>80</v>
      </c>
      <c r="B42" s="10" t="s">
        <v>81</v>
      </c>
      <c r="C42" s="35">
        <v>14.266333751049</v>
      </c>
      <c r="D42" s="36">
        <v>0</v>
      </c>
      <c r="E42" s="37">
        <v>10.479606511049001</v>
      </c>
      <c r="F42" s="36">
        <v>3.7867272399999998</v>
      </c>
      <c r="G42" s="35">
        <v>0</v>
      </c>
      <c r="H42" s="36">
        <v>0</v>
      </c>
      <c r="I42" s="37">
        <v>0</v>
      </c>
      <c r="J42" s="36">
        <v>0</v>
      </c>
      <c r="K42" s="35">
        <v>0</v>
      </c>
      <c r="L42" s="35">
        <v>0</v>
      </c>
      <c r="M42" s="35">
        <v>0</v>
      </c>
      <c r="N42" s="38">
        <f t="shared" si="1"/>
        <v>14.266333751049</v>
      </c>
      <c r="O42" s="33"/>
    </row>
    <row r="43" spans="1:15" ht="43.2" x14ac:dyDescent="0.3">
      <c r="A43" s="9" t="s">
        <v>347</v>
      </c>
      <c r="B43" s="10" t="s">
        <v>348</v>
      </c>
      <c r="C43" s="35">
        <v>1352.3297358285845</v>
      </c>
      <c r="D43" s="36">
        <v>0</v>
      </c>
      <c r="E43" s="37">
        <v>1174.9767163877923</v>
      </c>
      <c r="F43" s="36">
        <v>177.35301944079202</v>
      </c>
      <c r="G43" s="35">
        <v>0</v>
      </c>
      <c r="H43" s="36">
        <v>0</v>
      </c>
      <c r="I43" s="37">
        <v>0</v>
      </c>
      <c r="J43" s="36">
        <v>0</v>
      </c>
      <c r="K43" s="35">
        <v>0</v>
      </c>
      <c r="L43" s="35">
        <v>161.32476912604423</v>
      </c>
      <c r="M43" s="35">
        <v>0</v>
      </c>
      <c r="N43" s="38">
        <f t="shared" ref="N43" si="2">+C43+G43+K43+L43+M43</f>
        <v>1513.6545049546287</v>
      </c>
      <c r="O43" s="33"/>
    </row>
    <row r="44" spans="1:15" ht="28.8" x14ac:dyDescent="0.3">
      <c r="A44" s="9" t="s">
        <v>82</v>
      </c>
      <c r="B44" s="10" t="s">
        <v>83</v>
      </c>
      <c r="C44" s="35">
        <v>64.727880810000002</v>
      </c>
      <c r="D44" s="36">
        <v>0</v>
      </c>
      <c r="E44" s="37">
        <v>64.727880810000002</v>
      </c>
      <c r="F44" s="36">
        <v>0</v>
      </c>
      <c r="G44" s="35">
        <v>0</v>
      </c>
      <c r="H44" s="36">
        <v>0</v>
      </c>
      <c r="I44" s="37">
        <v>0</v>
      </c>
      <c r="J44" s="36">
        <v>0</v>
      </c>
      <c r="K44" s="35">
        <v>0</v>
      </c>
      <c r="L44" s="35">
        <v>0</v>
      </c>
      <c r="M44" s="35">
        <v>0</v>
      </c>
      <c r="N44" s="38">
        <f t="shared" ref="N44:N59" si="3">+C44+G44+K44+L44+M44</f>
        <v>64.727880810000002</v>
      </c>
      <c r="O44" s="33"/>
    </row>
    <row r="45" spans="1:15" x14ac:dyDescent="0.3">
      <c r="A45" s="9" t="s">
        <v>84</v>
      </c>
      <c r="B45" s="10" t="s">
        <v>85</v>
      </c>
      <c r="C45" s="35">
        <v>1016.2363702742545</v>
      </c>
      <c r="D45" s="36">
        <v>0</v>
      </c>
      <c r="E45" s="37">
        <v>828.66120280547284</v>
      </c>
      <c r="F45" s="36">
        <v>187.57516746878164</v>
      </c>
      <c r="G45" s="35">
        <v>0</v>
      </c>
      <c r="H45" s="36">
        <v>0</v>
      </c>
      <c r="I45" s="37">
        <v>0</v>
      </c>
      <c r="J45" s="36">
        <v>0</v>
      </c>
      <c r="K45" s="35">
        <v>0</v>
      </c>
      <c r="L45" s="35">
        <v>0</v>
      </c>
      <c r="M45" s="35">
        <v>0</v>
      </c>
      <c r="N45" s="38">
        <f t="shared" si="3"/>
        <v>1016.2363702742545</v>
      </c>
      <c r="O45" s="33"/>
    </row>
    <row r="46" spans="1:15" x14ac:dyDescent="0.3">
      <c r="A46" s="9" t="s">
        <v>86</v>
      </c>
      <c r="B46" s="10" t="s">
        <v>87</v>
      </c>
      <c r="C46" s="35">
        <v>121.34777093950561</v>
      </c>
      <c r="D46" s="36">
        <v>0</v>
      </c>
      <c r="E46" s="37">
        <v>120.67864793950561</v>
      </c>
      <c r="F46" s="36">
        <v>0.66912300000000002</v>
      </c>
      <c r="G46" s="35">
        <v>0</v>
      </c>
      <c r="H46" s="36">
        <v>0</v>
      </c>
      <c r="I46" s="37">
        <v>0</v>
      </c>
      <c r="J46" s="36">
        <v>0</v>
      </c>
      <c r="K46" s="35">
        <v>0</v>
      </c>
      <c r="L46" s="35">
        <v>0</v>
      </c>
      <c r="M46" s="35">
        <v>0</v>
      </c>
      <c r="N46" s="38">
        <f t="shared" ref="N46:N48" si="4">+C46+G46+K46+L46+M46</f>
        <v>121.34777093950561</v>
      </c>
      <c r="O46" s="33"/>
    </row>
    <row r="47" spans="1:15" x14ac:dyDescent="0.3">
      <c r="A47" s="9" t="s">
        <v>88</v>
      </c>
      <c r="B47" s="10" t="s">
        <v>89</v>
      </c>
      <c r="C47" s="35">
        <v>3441.8291087040925</v>
      </c>
      <c r="D47" s="36">
        <v>0</v>
      </c>
      <c r="E47" s="37">
        <v>3291.0483998976142</v>
      </c>
      <c r="F47" s="36">
        <v>150.78070880647849</v>
      </c>
      <c r="G47" s="35">
        <v>0</v>
      </c>
      <c r="H47" s="36">
        <v>0</v>
      </c>
      <c r="I47" s="37">
        <v>0</v>
      </c>
      <c r="J47" s="36">
        <v>0</v>
      </c>
      <c r="K47" s="35">
        <v>0</v>
      </c>
      <c r="L47" s="35">
        <v>0</v>
      </c>
      <c r="M47" s="35">
        <v>0</v>
      </c>
      <c r="N47" s="38">
        <f t="shared" si="4"/>
        <v>3441.8291087040925</v>
      </c>
      <c r="O47" s="33"/>
    </row>
    <row r="48" spans="1:15" x14ac:dyDescent="0.3">
      <c r="A48" s="9" t="s">
        <v>90</v>
      </c>
      <c r="B48" s="34" t="s">
        <v>91</v>
      </c>
      <c r="C48" s="35">
        <v>490.69884660359185</v>
      </c>
      <c r="D48" s="36">
        <v>0</v>
      </c>
      <c r="E48" s="37">
        <v>402.26896251633468</v>
      </c>
      <c r="F48" s="36">
        <v>88.42988408725715</v>
      </c>
      <c r="G48" s="35">
        <v>0</v>
      </c>
      <c r="H48" s="36">
        <v>0</v>
      </c>
      <c r="I48" s="37">
        <v>0</v>
      </c>
      <c r="J48" s="36">
        <v>0</v>
      </c>
      <c r="K48" s="35">
        <v>0</v>
      </c>
      <c r="L48" s="35">
        <v>0</v>
      </c>
      <c r="M48" s="35">
        <v>0</v>
      </c>
      <c r="N48" s="38">
        <f t="shared" si="4"/>
        <v>490.69884660359185</v>
      </c>
      <c r="O48" s="33"/>
    </row>
    <row r="49" spans="1:15" ht="43.2" x14ac:dyDescent="0.3">
      <c r="A49" s="9" t="s">
        <v>350</v>
      </c>
      <c r="B49" s="10" t="s">
        <v>349</v>
      </c>
      <c r="C49" s="35">
        <v>1357.575193850309</v>
      </c>
      <c r="D49" s="36">
        <v>0</v>
      </c>
      <c r="E49" s="37">
        <v>994.23533043225382</v>
      </c>
      <c r="F49" s="36">
        <v>363.33986341805519</v>
      </c>
      <c r="G49" s="35">
        <v>0</v>
      </c>
      <c r="H49" s="36">
        <v>0</v>
      </c>
      <c r="I49" s="37">
        <v>0</v>
      </c>
      <c r="J49" s="36">
        <v>0</v>
      </c>
      <c r="K49" s="35">
        <v>0</v>
      </c>
      <c r="L49" s="35">
        <v>0</v>
      </c>
      <c r="M49" s="35">
        <v>0</v>
      </c>
      <c r="N49" s="38">
        <f t="shared" ref="N49:N50" si="5">+C49+G49+K49+L49+M49</f>
        <v>1357.575193850309</v>
      </c>
      <c r="O49" s="33"/>
    </row>
    <row r="50" spans="1:15" x14ac:dyDescent="0.3">
      <c r="A50" s="9" t="s">
        <v>92</v>
      </c>
      <c r="B50" s="10" t="s">
        <v>93</v>
      </c>
      <c r="C50" s="35">
        <v>1939.0344313995633</v>
      </c>
      <c r="D50" s="36">
        <v>0</v>
      </c>
      <c r="E50" s="37">
        <v>890.4640836545226</v>
      </c>
      <c r="F50" s="36">
        <v>1048.5703477450406</v>
      </c>
      <c r="G50" s="35">
        <v>0</v>
      </c>
      <c r="H50" s="36">
        <v>0</v>
      </c>
      <c r="I50" s="37">
        <v>0</v>
      </c>
      <c r="J50" s="36">
        <v>0</v>
      </c>
      <c r="K50" s="35">
        <v>0</v>
      </c>
      <c r="L50" s="35">
        <v>0</v>
      </c>
      <c r="M50" s="35">
        <v>0</v>
      </c>
      <c r="N50" s="38">
        <f t="shared" si="5"/>
        <v>1939.0344313995633</v>
      </c>
      <c r="O50" s="33"/>
    </row>
    <row r="51" spans="1:15" x14ac:dyDescent="0.3">
      <c r="A51" s="9" t="s">
        <v>94</v>
      </c>
      <c r="B51" s="10" t="s">
        <v>95</v>
      </c>
      <c r="C51" s="35">
        <v>1556.925598013655</v>
      </c>
      <c r="D51" s="36">
        <v>0</v>
      </c>
      <c r="E51" s="37">
        <v>472.51629002227008</v>
      </c>
      <c r="F51" s="36">
        <v>1084.4093079913848</v>
      </c>
      <c r="G51" s="35">
        <v>0</v>
      </c>
      <c r="H51" s="36">
        <v>0</v>
      </c>
      <c r="I51" s="37">
        <v>0</v>
      </c>
      <c r="J51" s="36">
        <v>0</v>
      </c>
      <c r="K51" s="35">
        <v>0</v>
      </c>
      <c r="L51" s="35">
        <v>0</v>
      </c>
      <c r="M51" s="35">
        <v>0</v>
      </c>
      <c r="N51" s="38">
        <f t="shared" ref="N51:N52" si="6">+C51+G51+K51+L51+M51</f>
        <v>1556.925598013655</v>
      </c>
      <c r="O51" s="33"/>
    </row>
    <row r="52" spans="1:15" x14ac:dyDescent="0.3">
      <c r="A52" s="9" t="s">
        <v>96</v>
      </c>
      <c r="B52" s="10" t="s">
        <v>97</v>
      </c>
      <c r="C52" s="35">
        <v>186.74273206271093</v>
      </c>
      <c r="D52" s="36">
        <v>0</v>
      </c>
      <c r="E52" s="37">
        <v>169.78451583876563</v>
      </c>
      <c r="F52" s="36">
        <v>16.9582162239453</v>
      </c>
      <c r="G52" s="35">
        <v>0</v>
      </c>
      <c r="H52" s="36">
        <v>0</v>
      </c>
      <c r="I52" s="37">
        <v>0</v>
      </c>
      <c r="J52" s="36">
        <v>0</v>
      </c>
      <c r="K52" s="35">
        <v>0</v>
      </c>
      <c r="L52" s="35">
        <v>0</v>
      </c>
      <c r="M52" s="35">
        <v>0</v>
      </c>
      <c r="N52" s="38">
        <f t="shared" si="6"/>
        <v>186.74273206271093</v>
      </c>
      <c r="O52" s="33"/>
    </row>
    <row r="53" spans="1:15" x14ac:dyDescent="0.3">
      <c r="A53" s="9" t="s">
        <v>98</v>
      </c>
      <c r="B53" s="10" t="s">
        <v>99</v>
      </c>
      <c r="C53" s="35">
        <v>45.702458358435422</v>
      </c>
      <c r="D53" s="36">
        <v>0</v>
      </c>
      <c r="E53" s="37">
        <v>12.087646208585898</v>
      </c>
      <c r="F53" s="36">
        <v>33.614812149849527</v>
      </c>
      <c r="G53" s="35">
        <v>0</v>
      </c>
      <c r="H53" s="36">
        <v>0</v>
      </c>
      <c r="I53" s="37">
        <v>0</v>
      </c>
      <c r="J53" s="36">
        <v>0</v>
      </c>
      <c r="K53" s="35">
        <v>0</v>
      </c>
      <c r="L53" s="35">
        <v>0</v>
      </c>
      <c r="M53" s="35">
        <v>0</v>
      </c>
      <c r="N53" s="38">
        <f t="shared" si="3"/>
        <v>45.702458358435422</v>
      </c>
      <c r="O53" s="33"/>
    </row>
    <row r="54" spans="1:15" x14ac:dyDescent="0.3">
      <c r="A54" s="9" t="s">
        <v>100</v>
      </c>
      <c r="B54" s="10" t="s">
        <v>101</v>
      </c>
      <c r="C54" s="35">
        <v>402.79675922696651</v>
      </c>
      <c r="D54" s="36">
        <v>0</v>
      </c>
      <c r="E54" s="37">
        <v>178.07585492159481</v>
      </c>
      <c r="F54" s="36">
        <v>224.72090430537168</v>
      </c>
      <c r="G54" s="35">
        <v>0</v>
      </c>
      <c r="H54" s="36">
        <v>0</v>
      </c>
      <c r="I54" s="37">
        <v>0</v>
      </c>
      <c r="J54" s="36">
        <v>0</v>
      </c>
      <c r="K54" s="35">
        <v>0</v>
      </c>
      <c r="L54" s="35">
        <v>0</v>
      </c>
      <c r="M54" s="35">
        <v>0</v>
      </c>
      <c r="N54" s="38">
        <f t="shared" ref="N54:N56" si="7">+C54+G54+K54+L54+M54</f>
        <v>402.79675922696651</v>
      </c>
      <c r="O54" s="33"/>
    </row>
    <row r="55" spans="1:15" ht="28.8" x14ac:dyDescent="0.3">
      <c r="A55" s="9" t="s">
        <v>102</v>
      </c>
      <c r="B55" s="34" t="s">
        <v>103</v>
      </c>
      <c r="C55" s="35">
        <v>1148.8067251518614</v>
      </c>
      <c r="D55" s="36">
        <v>0</v>
      </c>
      <c r="E55" s="37">
        <v>1146.1551766218615</v>
      </c>
      <c r="F55" s="36">
        <v>2.6515485299999999</v>
      </c>
      <c r="G55" s="35">
        <v>0</v>
      </c>
      <c r="H55" s="36">
        <v>0</v>
      </c>
      <c r="I55" s="37">
        <v>0</v>
      </c>
      <c r="J55" s="36">
        <v>0</v>
      </c>
      <c r="K55" s="35">
        <v>0</v>
      </c>
      <c r="L55" s="35">
        <v>0</v>
      </c>
      <c r="M55" s="35">
        <v>0</v>
      </c>
      <c r="N55" s="38">
        <f t="shared" si="7"/>
        <v>1148.8067251518614</v>
      </c>
      <c r="O55" s="33"/>
    </row>
    <row r="56" spans="1:15" x14ac:dyDescent="0.3">
      <c r="A56" s="9" t="s">
        <v>104</v>
      </c>
      <c r="B56" s="10" t="s">
        <v>105</v>
      </c>
      <c r="C56" s="35">
        <v>846.09945503661368</v>
      </c>
      <c r="D56" s="36">
        <v>0</v>
      </c>
      <c r="E56" s="37">
        <v>846.09945503661368</v>
      </c>
      <c r="F56" s="36">
        <v>0</v>
      </c>
      <c r="G56" s="35">
        <v>0</v>
      </c>
      <c r="H56" s="36">
        <v>0</v>
      </c>
      <c r="I56" s="37">
        <v>0</v>
      </c>
      <c r="J56" s="36">
        <v>0</v>
      </c>
      <c r="K56" s="35">
        <v>0</v>
      </c>
      <c r="L56" s="35">
        <v>0</v>
      </c>
      <c r="M56" s="35">
        <v>0</v>
      </c>
      <c r="N56" s="38">
        <f t="shared" si="7"/>
        <v>846.09945503661368</v>
      </c>
      <c r="O56" s="33"/>
    </row>
    <row r="57" spans="1:15" ht="57.6" x14ac:dyDescent="0.3">
      <c r="A57" s="9" t="s">
        <v>351</v>
      </c>
      <c r="B57" s="10" t="s">
        <v>352</v>
      </c>
      <c r="C57" s="35">
        <v>1849.1893207706873</v>
      </c>
      <c r="D57" s="36">
        <v>0.87311892000000002</v>
      </c>
      <c r="E57" s="37">
        <v>1067.9553817182334</v>
      </c>
      <c r="F57" s="36">
        <v>780.3608201324538</v>
      </c>
      <c r="G57" s="35">
        <v>0</v>
      </c>
      <c r="H57" s="36">
        <v>0</v>
      </c>
      <c r="I57" s="37">
        <v>0</v>
      </c>
      <c r="J57" s="36">
        <v>0</v>
      </c>
      <c r="K57" s="35">
        <v>0</v>
      </c>
      <c r="L57" s="35">
        <v>0</v>
      </c>
      <c r="M57" s="35">
        <v>0</v>
      </c>
      <c r="N57" s="38">
        <f t="shared" ref="N57" si="8">+C57+G57+K57+L57+M57</f>
        <v>1849.1893207706873</v>
      </c>
      <c r="O57" s="33"/>
    </row>
    <row r="58" spans="1:15" x14ac:dyDescent="0.3">
      <c r="A58" s="9" t="s">
        <v>106</v>
      </c>
      <c r="B58" s="10" t="s">
        <v>107</v>
      </c>
      <c r="C58" s="35">
        <v>173.16531588867394</v>
      </c>
      <c r="D58" s="36">
        <v>0</v>
      </c>
      <c r="E58" s="37">
        <v>173.16531588867394</v>
      </c>
      <c r="F58" s="36">
        <v>0</v>
      </c>
      <c r="G58" s="35">
        <v>0</v>
      </c>
      <c r="H58" s="36">
        <v>0</v>
      </c>
      <c r="I58" s="37">
        <v>0</v>
      </c>
      <c r="J58" s="36">
        <v>0</v>
      </c>
      <c r="K58" s="35">
        <v>0</v>
      </c>
      <c r="L58" s="35">
        <v>0</v>
      </c>
      <c r="M58" s="35">
        <v>0</v>
      </c>
      <c r="N58" s="38">
        <f t="shared" si="3"/>
        <v>173.16531588867394</v>
      </c>
      <c r="O58" s="33"/>
    </row>
    <row r="59" spans="1:15" x14ac:dyDescent="0.3">
      <c r="A59" s="9" t="s">
        <v>108</v>
      </c>
      <c r="B59" s="10" t="s">
        <v>109</v>
      </c>
      <c r="C59" s="35">
        <v>4.0284263888260003</v>
      </c>
      <c r="D59" s="36">
        <v>0</v>
      </c>
      <c r="E59" s="37">
        <v>4.0284263888260003</v>
      </c>
      <c r="F59" s="36">
        <v>0</v>
      </c>
      <c r="G59" s="35">
        <v>0</v>
      </c>
      <c r="H59" s="36">
        <v>0</v>
      </c>
      <c r="I59" s="37">
        <v>0</v>
      </c>
      <c r="J59" s="36">
        <v>0</v>
      </c>
      <c r="K59" s="35">
        <v>0</v>
      </c>
      <c r="L59" s="35">
        <v>0</v>
      </c>
      <c r="M59" s="35">
        <v>0</v>
      </c>
      <c r="N59" s="38">
        <f t="shared" si="3"/>
        <v>4.0284263888260003</v>
      </c>
      <c r="O59" s="33"/>
    </row>
    <row r="60" spans="1:15" x14ac:dyDescent="0.3">
      <c r="A60" s="9" t="s">
        <v>110</v>
      </c>
      <c r="B60" s="10" t="s">
        <v>111</v>
      </c>
      <c r="C60" s="35">
        <v>5.0957715398792054</v>
      </c>
      <c r="D60" s="36">
        <v>0</v>
      </c>
      <c r="E60" s="37">
        <v>4.2023220865850988</v>
      </c>
      <c r="F60" s="36">
        <v>0.89344945329410619</v>
      </c>
      <c r="G60" s="35">
        <v>0</v>
      </c>
      <c r="H60" s="36">
        <v>0</v>
      </c>
      <c r="I60" s="37">
        <v>0</v>
      </c>
      <c r="J60" s="36">
        <v>0</v>
      </c>
      <c r="K60" s="35">
        <v>0</v>
      </c>
      <c r="L60" s="35">
        <v>0</v>
      </c>
      <c r="M60" s="35">
        <v>0</v>
      </c>
      <c r="N60" s="38">
        <f t="shared" ref="N60:N66" si="9">+C60+G60+K60+L60+M60</f>
        <v>5.0957715398792054</v>
      </c>
      <c r="O60" s="33"/>
    </row>
    <row r="61" spans="1:15" x14ac:dyDescent="0.3">
      <c r="A61" s="9" t="s">
        <v>112</v>
      </c>
      <c r="B61" s="34" t="s">
        <v>113</v>
      </c>
      <c r="C61" s="35">
        <v>16.927126729470903</v>
      </c>
      <c r="D61" s="36">
        <v>0</v>
      </c>
      <c r="E61" s="37">
        <v>16.927126729470903</v>
      </c>
      <c r="F61" s="36">
        <v>0</v>
      </c>
      <c r="G61" s="35">
        <v>0</v>
      </c>
      <c r="H61" s="36">
        <v>0</v>
      </c>
      <c r="I61" s="37">
        <v>0</v>
      </c>
      <c r="J61" s="36">
        <v>0</v>
      </c>
      <c r="K61" s="35">
        <v>0</v>
      </c>
      <c r="L61" s="35">
        <v>0</v>
      </c>
      <c r="M61" s="35">
        <v>0</v>
      </c>
      <c r="N61" s="38">
        <f t="shared" si="9"/>
        <v>16.927126729470903</v>
      </c>
      <c r="O61" s="33"/>
    </row>
    <row r="62" spans="1:15" ht="43.2" x14ac:dyDescent="0.3">
      <c r="A62" s="9" t="s">
        <v>114</v>
      </c>
      <c r="B62" s="34" t="s">
        <v>115</v>
      </c>
      <c r="C62" s="35">
        <v>545.21601889523538</v>
      </c>
      <c r="D62" s="36">
        <v>0</v>
      </c>
      <c r="E62" s="37">
        <v>493.8777038010777</v>
      </c>
      <c r="F62" s="36">
        <v>51.338315094157657</v>
      </c>
      <c r="G62" s="35">
        <v>0</v>
      </c>
      <c r="H62" s="36">
        <v>0</v>
      </c>
      <c r="I62" s="37">
        <v>0</v>
      </c>
      <c r="J62" s="36">
        <v>0</v>
      </c>
      <c r="K62" s="35">
        <v>0</v>
      </c>
      <c r="L62" s="35">
        <v>0</v>
      </c>
      <c r="M62" s="35">
        <v>0</v>
      </c>
      <c r="N62" s="38">
        <f t="shared" si="9"/>
        <v>545.21601889523538</v>
      </c>
      <c r="O62" s="33"/>
    </row>
    <row r="63" spans="1:15" x14ac:dyDescent="0.3">
      <c r="A63" s="9" t="s">
        <v>116</v>
      </c>
      <c r="B63" s="10" t="s">
        <v>117</v>
      </c>
      <c r="C63" s="35">
        <v>1158.7895645576325</v>
      </c>
      <c r="D63" s="36">
        <v>0</v>
      </c>
      <c r="E63" s="37">
        <v>790.88390945504511</v>
      </c>
      <c r="F63" s="36">
        <v>367.90565510258739</v>
      </c>
      <c r="G63" s="35">
        <v>0</v>
      </c>
      <c r="H63" s="36">
        <v>0</v>
      </c>
      <c r="I63" s="37">
        <v>0</v>
      </c>
      <c r="J63" s="36">
        <v>0</v>
      </c>
      <c r="K63" s="35">
        <v>0</v>
      </c>
      <c r="L63" s="35">
        <v>0</v>
      </c>
      <c r="M63" s="35">
        <v>0</v>
      </c>
      <c r="N63" s="38">
        <f t="shared" si="9"/>
        <v>1158.7895645576325</v>
      </c>
      <c r="O63" s="33"/>
    </row>
    <row r="64" spans="1:15" ht="28.8" x14ac:dyDescent="0.3">
      <c r="A64" s="9" t="s">
        <v>118</v>
      </c>
      <c r="B64" s="10" t="s">
        <v>119</v>
      </c>
      <c r="C64" s="35">
        <v>296.50310813379861</v>
      </c>
      <c r="D64" s="36">
        <v>0</v>
      </c>
      <c r="E64" s="37">
        <v>281.12752534796749</v>
      </c>
      <c r="F64" s="36">
        <v>15.375582785831089</v>
      </c>
      <c r="G64" s="35">
        <v>0</v>
      </c>
      <c r="H64" s="36">
        <v>0</v>
      </c>
      <c r="I64" s="37">
        <v>0</v>
      </c>
      <c r="J64" s="36">
        <v>0</v>
      </c>
      <c r="K64" s="35">
        <v>0</v>
      </c>
      <c r="L64" s="35">
        <v>0</v>
      </c>
      <c r="M64" s="35">
        <v>0</v>
      </c>
      <c r="N64" s="38">
        <f t="shared" si="9"/>
        <v>296.50310813379861</v>
      </c>
      <c r="O64" s="33"/>
    </row>
    <row r="65" spans="1:15" ht="28.8" x14ac:dyDescent="0.3">
      <c r="A65" s="9" t="s">
        <v>303</v>
      </c>
      <c r="B65" s="10" t="s">
        <v>280</v>
      </c>
      <c r="C65" s="35">
        <v>0</v>
      </c>
      <c r="D65" s="36">
        <v>0</v>
      </c>
      <c r="E65" s="37">
        <v>0</v>
      </c>
      <c r="F65" s="36">
        <v>0</v>
      </c>
      <c r="G65" s="35">
        <v>0</v>
      </c>
      <c r="H65" s="36">
        <v>0</v>
      </c>
      <c r="I65" s="37">
        <v>0</v>
      </c>
      <c r="J65" s="36">
        <v>0</v>
      </c>
      <c r="K65" s="35">
        <v>0</v>
      </c>
      <c r="L65" s="35">
        <v>0</v>
      </c>
      <c r="M65" s="35">
        <v>0</v>
      </c>
      <c r="N65" s="38">
        <f t="shared" si="9"/>
        <v>0</v>
      </c>
      <c r="O65" s="33"/>
    </row>
    <row r="66" spans="1:15" ht="43.2" x14ac:dyDescent="0.3">
      <c r="A66" s="9" t="s">
        <v>304</v>
      </c>
      <c r="B66" s="10" t="s">
        <v>281</v>
      </c>
      <c r="C66" s="35">
        <v>1038.8053541861311</v>
      </c>
      <c r="D66" s="36">
        <v>0</v>
      </c>
      <c r="E66" s="37">
        <v>281.12752534796749</v>
      </c>
      <c r="F66" s="36">
        <v>757.67782883816369</v>
      </c>
      <c r="G66" s="35">
        <v>0</v>
      </c>
      <c r="H66" s="36">
        <v>0</v>
      </c>
      <c r="I66" s="37">
        <v>0</v>
      </c>
      <c r="J66" s="36">
        <v>0</v>
      </c>
      <c r="K66" s="35">
        <v>0</v>
      </c>
      <c r="L66" s="35">
        <v>0</v>
      </c>
      <c r="M66" s="35">
        <v>0</v>
      </c>
      <c r="N66" s="38">
        <f t="shared" si="9"/>
        <v>1038.8053541861311</v>
      </c>
      <c r="O66" s="33"/>
    </row>
    <row r="67" spans="1:15" ht="28.8" x14ac:dyDescent="0.3">
      <c r="A67" s="9" t="s">
        <v>353</v>
      </c>
      <c r="B67" s="10" t="s">
        <v>354</v>
      </c>
      <c r="C67" s="35">
        <v>2043.9850180961062</v>
      </c>
      <c r="D67" s="36">
        <v>0</v>
      </c>
      <c r="E67" s="37">
        <v>1329.9798001426634</v>
      </c>
      <c r="F67" s="36">
        <v>714.00521795344275</v>
      </c>
      <c r="G67" s="35">
        <v>0</v>
      </c>
      <c r="H67" s="36">
        <v>0</v>
      </c>
      <c r="I67" s="37">
        <v>0</v>
      </c>
      <c r="J67" s="36">
        <v>0</v>
      </c>
      <c r="K67" s="35">
        <v>0</v>
      </c>
      <c r="L67" s="35">
        <v>0</v>
      </c>
      <c r="M67" s="35">
        <v>0</v>
      </c>
      <c r="N67" s="38">
        <f t="shared" ref="N67:N125" si="10">+C67+G67+K67+L67+M67</f>
        <v>2043.9850180961062</v>
      </c>
      <c r="O67" s="33"/>
    </row>
    <row r="68" spans="1:15" ht="28.8" x14ac:dyDescent="0.3">
      <c r="A68" s="9" t="s">
        <v>120</v>
      </c>
      <c r="B68" s="10" t="s">
        <v>122</v>
      </c>
      <c r="C68" s="35">
        <v>288.21524445297996</v>
      </c>
      <c r="D68" s="36">
        <v>0</v>
      </c>
      <c r="E68" s="37">
        <v>216.32777922323999</v>
      </c>
      <c r="F68" s="36">
        <v>71.887465229740002</v>
      </c>
      <c r="G68" s="35">
        <v>0</v>
      </c>
      <c r="H68" s="36">
        <v>0</v>
      </c>
      <c r="I68" s="37">
        <v>0</v>
      </c>
      <c r="J68" s="36">
        <v>0</v>
      </c>
      <c r="K68" s="35">
        <v>0</v>
      </c>
      <c r="L68" s="35">
        <v>0</v>
      </c>
      <c r="M68" s="35">
        <v>0</v>
      </c>
      <c r="N68" s="38">
        <f t="shared" si="10"/>
        <v>288.21524445297996</v>
      </c>
      <c r="O68" s="33"/>
    </row>
    <row r="69" spans="1:15" ht="28.8" x14ac:dyDescent="0.3">
      <c r="A69" s="9" t="s">
        <v>121</v>
      </c>
      <c r="B69" s="10" t="s">
        <v>124</v>
      </c>
      <c r="C69" s="35">
        <v>647.54215591193008</v>
      </c>
      <c r="D69" s="36">
        <v>0</v>
      </c>
      <c r="E69" s="37">
        <v>644.98357161515889</v>
      </c>
      <c r="F69" s="36">
        <v>2.5585842967711496</v>
      </c>
      <c r="G69" s="35">
        <v>0</v>
      </c>
      <c r="H69" s="36">
        <v>0</v>
      </c>
      <c r="I69" s="37">
        <v>0</v>
      </c>
      <c r="J69" s="36">
        <v>0</v>
      </c>
      <c r="K69" s="35">
        <v>0</v>
      </c>
      <c r="L69" s="35">
        <v>0</v>
      </c>
      <c r="M69" s="35">
        <v>0</v>
      </c>
      <c r="N69" s="38">
        <f t="shared" ref="N69:N72" si="11">+C69+G69+K69+L69+M69</f>
        <v>647.54215591193008</v>
      </c>
      <c r="O69" s="33"/>
    </row>
    <row r="70" spans="1:15" ht="28.8" x14ac:dyDescent="0.3">
      <c r="A70" s="9" t="s">
        <v>123</v>
      </c>
      <c r="B70" s="10" t="s">
        <v>282</v>
      </c>
      <c r="C70" s="35">
        <v>14.460087265665067</v>
      </c>
      <c r="D70" s="36">
        <v>0</v>
      </c>
      <c r="E70" s="37">
        <v>14.460087265665067</v>
      </c>
      <c r="F70" s="36">
        <v>0</v>
      </c>
      <c r="G70" s="35">
        <v>0</v>
      </c>
      <c r="H70" s="36">
        <v>0</v>
      </c>
      <c r="I70" s="37">
        <v>0</v>
      </c>
      <c r="J70" s="36">
        <v>0</v>
      </c>
      <c r="K70" s="35">
        <v>0</v>
      </c>
      <c r="L70" s="35">
        <v>0</v>
      </c>
      <c r="M70" s="35">
        <v>0</v>
      </c>
      <c r="N70" s="38">
        <f t="shared" si="11"/>
        <v>14.460087265665067</v>
      </c>
      <c r="O70" s="33"/>
    </row>
    <row r="71" spans="1:15" ht="28.8" x14ac:dyDescent="0.3">
      <c r="A71" s="9" t="s">
        <v>305</v>
      </c>
      <c r="B71" s="10" t="s">
        <v>126</v>
      </c>
      <c r="C71" s="35">
        <v>1370.9644342029897</v>
      </c>
      <c r="D71" s="36">
        <v>0</v>
      </c>
      <c r="E71" s="37">
        <v>1151.7602020970992</v>
      </c>
      <c r="F71" s="36">
        <v>219.20423210589055</v>
      </c>
      <c r="G71" s="35">
        <v>0</v>
      </c>
      <c r="H71" s="36">
        <v>0</v>
      </c>
      <c r="I71" s="37">
        <v>0</v>
      </c>
      <c r="J71" s="36">
        <v>0</v>
      </c>
      <c r="K71" s="35">
        <v>0</v>
      </c>
      <c r="L71" s="35">
        <v>0</v>
      </c>
      <c r="M71" s="35">
        <v>0</v>
      </c>
      <c r="N71" s="38">
        <f t="shared" si="11"/>
        <v>1370.9644342029897</v>
      </c>
      <c r="O71" s="33"/>
    </row>
    <row r="72" spans="1:15" x14ac:dyDescent="0.3">
      <c r="A72" s="9" t="s">
        <v>125</v>
      </c>
      <c r="B72" s="10" t="s">
        <v>127</v>
      </c>
      <c r="C72" s="35">
        <v>98.592582956668309</v>
      </c>
      <c r="D72" s="36">
        <v>0</v>
      </c>
      <c r="E72" s="37">
        <v>22.691223114230432</v>
      </c>
      <c r="F72" s="36">
        <v>75.901359842437884</v>
      </c>
      <c r="G72" s="35">
        <v>0</v>
      </c>
      <c r="H72" s="36">
        <v>0</v>
      </c>
      <c r="I72" s="37">
        <v>0</v>
      </c>
      <c r="J72" s="36">
        <v>0</v>
      </c>
      <c r="K72" s="35">
        <v>0</v>
      </c>
      <c r="L72" s="35">
        <v>0</v>
      </c>
      <c r="M72" s="35">
        <v>0</v>
      </c>
      <c r="N72" s="38">
        <f t="shared" si="11"/>
        <v>98.592582956668309</v>
      </c>
      <c r="O72" s="33"/>
    </row>
    <row r="73" spans="1:15" x14ac:dyDescent="0.3">
      <c r="A73" s="9" t="s">
        <v>306</v>
      </c>
      <c r="B73" s="10" t="s">
        <v>129</v>
      </c>
      <c r="C73" s="35">
        <v>240.3917503681179</v>
      </c>
      <c r="D73" s="36">
        <v>0</v>
      </c>
      <c r="E73" s="37">
        <v>0.27012018388168046</v>
      </c>
      <c r="F73" s="36">
        <v>240.12163018423621</v>
      </c>
      <c r="G73" s="35">
        <v>0</v>
      </c>
      <c r="H73" s="36">
        <v>0</v>
      </c>
      <c r="I73" s="37">
        <v>0</v>
      </c>
      <c r="J73" s="36">
        <v>0</v>
      </c>
      <c r="K73" s="35">
        <v>0</v>
      </c>
      <c r="L73" s="35">
        <v>0</v>
      </c>
      <c r="M73" s="35">
        <v>0</v>
      </c>
      <c r="N73" s="38">
        <f t="shared" si="10"/>
        <v>240.3917503681179</v>
      </c>
      <c r="O73" s="33"/>
    </row>
    <row r="74" spans="1:15" ht="28.8" x14ac:dyDescent="0.3">
      <c r="A74" s="9" t="s">
        <v>128</v>
      </c>
      <c r="B74" s="10" t="s">
        <v>131</v>
      </c>
      <c r="C74" s="35">
        <v>174.27862785184104</v>
      </c>
      <c r="D74" s="36">
        <v>0</v>
      </c>
      <c r="E74" s="37">
        <v>174.27862785184104</v>
      </c>
      <c r="F74" s="36">
        <v>0</v>
      </c>
      <c r="G74" s="35">
        <v>0</v>
      </c>
      <c r="H74" s="36">
        <v>0</v>
      </c>
      <c r="I74" s="37">
        <v>0</v>
      </c>
      <c r="J74" s="36">
        <v>0</v>
      </c>
      <c r="K74" s="35">
        <v>0</v>
      </c>
      <c r="L74" s="35">
        <v>0</v>
      </c>
      <c r="M74" s="35">
        <v>0</v>
      </c>
      <c r="N74" s="38">
        <f t="shared" ref="N74" si="12">+C74+G74+K74+L74+M74</f>
        <v>174.27862785184104</v>
      </c>
      <c r="O74" s="33"/>
    </row>
    <row r="75" spans="1:15" ht="28.8" x14ac:dyDescent="0.3">
      <c r="A75" s="9" t="s">
        <v>130</v>
      </c>
      <c r="B75" s="10" t="s">
        <v>133</v>
      </c>
      <c r="C75" s="35">
        <v>1635.4296108636306</v>
      </c>
      <c r="D75" s="36">
        <v>0</v>
      </c>
      <c r="E75" s="37">
        <v>924.76185839280367</v>
      </c>
      <c r="F75" s="36">
        <v>710.66775247082694</v>
      </c>
      <c r="G75" s="35">
        <v>0</v>
      </c>
      <c r="H75" s="36">
        <v>0</v>
      </c>
      <c r="I75" s="37">
        <v>0</v>
      </c>
      <c r="J75" s="36">
        <v>0</v>
      </c>
      <c r="K75" s="35">
        <v>0</v>
      </c>
      <c r="L75" s="35">
        <v>0</v>
      </c>
      <c r="M75" s="35">
        <v>0</v>
      </c>
      <c r="N75" s="38">
        <f t="shared" si="10"/>
        <v>1635.4296108636306</v>
      </c>
      <c r="O75" s="33"/>
    </row>
    <row r="76" spans="1:15" x14ac:dyDescent="0.3">
      <c r="A76" s="9" t="s">
        <v>132</v>
      </c>
      <c r="B76" s="10" t="s">
        <v>135</v>
      </c>
      <c r="C76" s="35">
        <v>474.33263710543076</v>
      </c>
      <c r="D76" s="36">
        <v>0</v>
      </c>
      <c r="E76" s="37">
        <v>428.09359500555803</v>
      </c>
      <c r="F76" s="36">
        <v>46.239042099872719</v>
      </c>
      <c r="G76" s="35">
        <v>0</v>
      </c>
      <c r="H76" s="36">
        <v>0</v>
      </c>
      <c r="I76" s="37">
        <v>0</v>
      </c>
      <c r="J76" s="36">
        <v>0</v>
      </c>
      <c r="K76" s="35">
        <v>0</v>
      </c>
      <c r="L76" s="35">
        <v>0</v>
      </c>
      <c r="M76" s="35">
        <v>0</v>
      </c>
      <c r="N76" s="38">
        <f t="shared" ref="N76:N80" si="13">+C76+G76+K76+L76+M76</f>
        <v>474.33263710543076</v>
      </c>
      <c r="O76" s="33"/>
    </row>
    <row r="77" spans="1:15" ht="28.8" x14ac:dyDescent="0.3">
      <c r="A77" s="9" t="s">
        <v>134</v>
      </c>
      <c r="B77" s="10" t="s">
        <v>137</v>
      </c>
      <c r="C77" s="35">
        <v>1416.1111640365673</v>
      </c>
      <c r="D77" s="36">
        <v>0</v>
      </c>
      <c r="E77" s="37">
        <v>1304.2024805673736</v>
      </c>
      <c r="F77" s="36">
        <v>111.90868346919363</v>
      </c>
      <c r="G77" s="35">
        <v>0</v>
      </c>
      <c r="H77" s="36">
        <v>0</v>
      </c>
      <c r="I77" s="37">
        <v>0</v>
      </c>
      <c r="J77" s="36">
        <v>0</v>
      </c>
      <c r="K77" s="35">
        <v>0</v>
      </c>
      <c r="L77" s="35">
        <v>0</v>
      </c>
      <c r="M77" s="35">
        <v>0</v>
      </c>
      <c r="N77" s="38">
        <f t="shared" si="13"/>
        <v>1416.1111640365673</v>
      </c>
      <c r="O77" s="33"/>
    </row>
    <row r="78" spans="1:15" ht="28.8" x14ac:dyDescent="0.3">
      <c r="A78" s="9" t="s">
        <v>136</v>
      </c>
      <c r="B78" s="10" t="s">
        <v>139</v>
      </c>
      <c r="C78" s="35">
        <v>2.7297999399999999</v>
      </c>
      <c r="D78" s="36">
        <v>0</v>
      </c>
      <c r="E78" s="37">
        <v>0</v>
      </c>
      <c r="F78" s="36">
        <v>2.7297999399999999</v>
      </c>
      <c r="G78" s="35">
        <v>0</v>
      </c>
      <c r="H78" s="36">
        <v>0</v>
      </c>
      <c r="I78" s="37">
        <v>0</v>
      </c>
      <c r="J78" s="36">
        <v>0</v>
      </c>
      <c r="K78" s="35">
        <v>0</v>
      </c>
      <c r="L78" s="35">
        <v>0</v>
      </c>
      <c r="M78" s="35">
        <v>0</v>
      </c>
      <c r="N78" s="38">
        <f t="shared" si="13"/>
        <v>2.7297999399999999</v>
      </c>
      <c r="O78" s="33"/>
    </row>
    <row r="79" spans="1:15" x14ac:dyDescent="0.3">
      <c r="A79" s="9" t="s">
        <v>138</v>
      </c>
      <c r="B79" s="10" t="s">
        <v>141</v>
      </c>
      <c r="C79" s="35">
        <v>34.413245829600996</v>
      </c>
      <c r="D79" s="36">
        <v>0</v>
      </c>
      <c r="E79" s="37">
        <v>32.946519799600999</v>
      </c>
      <c r="F79" s="36">
        <v>1.46672603</v>
      </c>
      <c r="G79" s="35">
        <v>0</v>
      </c>
      <c r="H79" s="36">
        <v>0</v>
      </c>
      <c r="I79" s="37">
        <v>0</v>
      </c>
      <c r="J79" s="36">
        <v>0</v>
      </c>
      <c r="K79" s="35">
        <v>0</v>
      </c>
      <c r="L79" s="35">
        <v>0</v>
      </c>
      <c r="M79" s="35">
        <v>0</v>
      </c>
      <c r="N79" s="38">
        <f t="shared" si="13"/>
        <v>34.413245829600996</v>
      </c>
      <c r="O79" s="33"/>
    </row>
    <row r="80" spans="1:15" x14ac:dyDescent="0.3">
      <c r="A80" s="9" t="s">
        <v>140</v>
      </c>
      <c r="B80" s="10" t="s">
        <v>142</v>
      </c>
      <c r="C80" s="35">
        <v>277.51961607692101</v>
      </c>
      <c r="D80" s="36">
        <v>0</v>
      </c>
      <c r="E80" s="37">
        <v>236.94281187843515</v>
      </c>
      <c r="F80" s="36">
        <v>40.57680419848586</v>
      </c>
      <c r="G80" s="35">
        <v>0</v>
      </c>
      <c r="H80" s="36">
        <v>0</v>
      </c>
      <c r="I80" s="37">
        <v>0</v>
      </c>
      <c r="J80" s="36">
        <v>0</v>
      </c>
      <c r="K80" s="35">
        <v>0</v>
      </c>
      <c r="L80" s="35">
        <v>0</v>
      </c>
      <c r="M80" s="35">
        <v>0</v>
      </c>
      <c r="N80" s="38">
        <f t="shared" si="13"/>
        <v>277.51961607692101</v>
      </c>
      <c r="O80" s="33"/>
    </row>
    <row r="81" spans="1:15" ht="43.2" x14ac:dyDescent="0.3">
      <c r="A81" s="9" t="s">
        <v>355</v>
      </c>
      <c r="B81" s="10" t="s">
        <v>356</v>
      </c>
      <c r="C81" s="35">
        <v>110.73723362801799</v>
      </c>
      <c r="D81" s="36">
        <v>0</v>
      </c>
      <c r="E81" s="37">
        <v>93.310483577178005</v>
      </c>
      <c r="F81" s="36">
        <v>17.426750050839999</v>
      </c>
      <c r="G81" s="35">
        <v>0</v>
      </c>
      <c r="H81" s="36">
        <v>0</v>
      </c>
      <c r="I81" s="37">
        <v>0</v>
      </c>
      <c r="J81" s="36">
        <v>0</v>
      </c>
      <c r="K81" s="35">
        <v>0</v>
      </c>
      <c r="L81" s="35">
        <v>0</v>
      </c>
      <c r="M81" s="35">
        <v>0</v>
      </c>
      <c r="N81" s="38">
        <f t="shared" ref="N81" si="14">+C81+G81+K81+L81+M81</f>
        <v>110.73723362801799</v>
      </c>
      <c r="O81" s="33"/>
    </row>
    <row r="82" spans="1:15" x14ac:dyDescent="0.3">
      <c r="A82" s="9" t="s">
        <v>307</v>
      </c>
      <c r="B82" s="10" t="s">
        <v>144</v>
      </c>
      <c r="C82" s="35">
        <v>442.14285633138701</v>
      </c>
      <c r="D82" s="36">
        <v>0</v>
      </c>
      <c r="E82" s="37">
        <v>441.50278833138702</v>
      </c>
      <c r="F82" s="36">
        <v>0.64006799999999997</v>
      </c>
      <c r="G82" s="35">
        <v>0</v>
      </c>
      <c r="H82" s="36">
        <v>0</v>
      </c>
      <c r="I82" s="37">
        <v>0</v>
      </c>
      <c r="J82" s="36">
        <v>0</v>
      </c>
      <c r="K82" s="35">
        <v>0</v>
      </c>
      <c r="L82" s="35">
        <v>0</v>
      </c>
      <c r="M82" s="35">
        <v>0</v>
      </c>
      <c r="N82" s="38">
        <f t="shared" si="10"/>
        <v>442.14285633138701</v>
      </c>
      <c r="O82" s="33"/>
    </row>
    <row r="83" spans="1:15" x14ac:dyDescent="0.3">
      <c r="A83" s="9" t="s">
        <v>143</v>
      </c>
      <c r="B83" s="10" t="s">
        <v>146</v>
      </c>
      <c r="C83" s="35">
        <v>330.81136584623221</v>
      </c>
      <c r="D83" s="36">
        <v>0</v>
      </c>
      <c r="E83" s="37">
        <v>96.582786943322134</v>
      </c>
      <c r="F83" s="36">
        <v>234.22857890291004</v>
      </c>
      <c r="G83" s="35">
        <v>0</v>
      </c>
      <c r="H83" s="36">
        <v>0</v>
      </c>
      <c r="I83" s="37">
        <v>0</v>
      </c>
      <c r="J83" s="36">
        <v>0</v>
      </c>
      <c r="K83" s="35">
        <v>0</v>
      </c>
      <c r="L83" s="35">
        <v>0</v>
      </c>
      <c r="M83" s="35">
        <v>0</v>
      </c>
      <c r="N83" s="38">
        <f t="shared" si="10"/>
        <v>330.81136584623221</v>
      </c>
      <c r="O83" s="33"/>
    </row>
    <row r="84" spans="1:15" x14ac:dyDescent="0.3">
      <c r="A84" s="9" t="s">
        <v>145</v>
      </c>
      <c r="B84" s="10" t="s">
        <v>148</v>
      </c>
      <c r="C84" s="35">
        <v>336.97642576959333</v>
      </c>
      <c r="D84" s="36">
        <v>0</v>
      </c>
      <c r="E84" s="37">
        <v>335.18346576959334</v>
      </c>
      <c r="F84" s="36">
        <v>1.7929600000000001</v>
      </c>
      <c r="G84" s="35">
        <v>0</v>
      </c>
      <c r="H84" s="36">
        <v>0</v>
      </c>
      <c r="I84" s="37">
        <v>0</v>
      </c>
      <c r="J84" s="36">
        <v>0</v>
      </c>
      <c r="K84" s="35">
        <v>0</v>
      </c>
      <c r="L84" s="35">
        <v>0</v>
      </c>
      <c r="M84" s="35">
        <v>0</v>
      </c>
      <c r="N84" s="38">
        <f t="shared" si="10"/>
        <v>336.97642576959333</v>
      </c>
      <c r="O84" s="33"/>
    </row>
    <row r="85" spans="1:15" x14ac:dyDescent="0.3">
      <c r="A85" s="9" t="s">
        <v>147</v>
      </c>
      <c r="B85" s="10" t="s">
        <v>150</v>
      </c>
      <c r="C85" s="35">
        <v>445.78553782646986</v>
      </c>
      <c r="D85" s="36">
        <v>0</v>
      </c>
      <c r="E85" s="37">
        <v>445.78553782646986</v>
      </c>
      <c r="F85" s="36">
        <v>0</v>
      </c>
      <c r="G85" s="35">
        <v>0</v>
      </c>
      <c r="H85" s="36">
        <v>0</v>
      </c>
      <c r="I85" s="37">
        <v>0</v>
      </c>
      <c r="J85" s="36">
        <v>0</v>
      </c>
      <c r="K85" s="35">
        <v>0</v>
      </c>
      <c r="L85" s="35">
        <v>0</v>
      </c>
      <c r="M85" s="35">
        <v>0</v>
      </c>
      <c r="N85" s="38">
        <f t="shared" si="10"/>
        <v>445.78553782646986</v>
      </c>
      <c r="O85" s="33"/>
    </row>
    <row r="86" spans="1:15" x14ac:dyDescent="0.3">
      <c r="A86" s="9" t="s">
        <v>149</v>
      </c>
      <c r="B86" s="10" t="s">
        <v>152</v>
      </c>
      <c r="C86" s="35">
        <v>535.92022385473331</v>
      </c>
      <c r="D86" s="36">
        <v>139.22488352000002</v>
      </c>
      <c r="E86" s="37">
        <v>389.35894078086966</v>
      </c>
      <c r="F86" s="36">
        <v>7.3363995538636217</v>
      </c>
      <c r="G86" s="35">
        <v>0</v>
      </c>
      <c r="H86" s="36">
        <v>0</v>
      </c>
      <c r="I86" s="37">
        <v>0</v>
      </c>
      <c r="J86" s="36">
        <v>0</v>
      </c>
      <c r="K86" s="35">
        <v>0</v>
      </c>
      <c r="L86" s="35">
        <v>0</v>
      </c>
      <c r="M86" s="35">
        <v>0</v>
      </c>
      <c r="N86" s="38">
        <f t="shared" si="10"/>
        <v>535.92022385473331</v>
      </c>
      <c r="O86" s="33"/>
    </row>
    <row r="87" spans="1:15" x14ac:dyDescent="0.3">
      <c r="A87" s="9" t="s">
        <v>151</v>
      </c>
      <c r="B87" s="10" t="s">
        <v>283</v>
      </c>
      <c r="C87" s="35">
        <v>974.58773463277191</v>
      </c>
      <c r="D87" s="36">
        <v>219.04717155249875</v>
      </c>
      <c r="E87" s="37">
        <v>755.54056308027316</v>
      </c>
      <c r="F87" s="36">
        <v>0</v>
      </c>
      <c r="G87" s="35">
        <v>0</v>
      </c>
      <c r="H87" s="36">
        <v>0</v>
      </c>
      <c r="I87" s="37">
        <v>0</v>
      </c>
      <c r="J87" s="36">
        <v>0</v>
      </c>
      <c r="K87" s="35">
        <v>0</v>
      </c>
      <c r="L87" s="35">
        <v>0</v>
      </c>
      <c r="M87" s="35">
        <v>0</v>
      </c>
      <c r="N87" s="38">
        <f t="shared" si="10"/>
        <v>974.58773463277191</v>
      </c>
      <c r="O87" s="33"/>
    </row>
    <row r="88" spans="1:15" x14ac:dyDescent="0.3">
      <c r="A88" s="9" t="s">
        <v>153</v>
      </c>
      <c r="B88" s="10" t="s">
        <v>284</v>
      </c>
      <c r="C88" s="35">
        <v>21.484722812841486</v>
      </c>
      <c r="D88" s="36">
        <v>21.484722812841486</v>
      </c>
      <c r="E88" s="37">
        <v>0</v>
      </c>
      <c r="F88" s="36">
        <v>0</v>
      </c>
      <c r="G88" s="35">
        <v>0</v>
      </c>
      <c r="H88" s="36">
        <v>0</v>
      </c>
      <c r="I88" s="37">
        <v>0</v>
      </c>
      <c r="J88" s="36">
        <v>0</v>
      </c>
      <c r="K88" s="35">
        <v>0</v>
      </c>
      <c r="L88" s="35">
        <v>0</v>
      </c>
      <c r="M88" s="35">
        <v>0</v>
      </c>
      <c r="N88" s="38">
        <f t="shared" si="10"/>
        <v>21.484722812841486</v>
      </c>
      <c r="O88" s="33"/>
    </row>
    <row r="89" spans="1:15" x14ac:dyDescent="0.3">
      <c r="A89" s="9" t="s">
        <v>154</v>
      </c>
      <c r="B89" s="10" t="s">
        <v>285</v>
      </c>
      <c r="C89" s="35">
        <v>506.08529705690648</v>
      </c>
      <c r="D89" s="36">
        <v>0</v>
      </c>
      <c r="E89" s="37">
        <v>504.11820467787669</v>
      </c>
      <c r="F89" s="36">
        <v>1.9670923790297854</v>
      </c>
      <c r="G89" s="35">
        <v>0</v>
      </c>
      <c r="H89" s="36">
        <v>0</v>
      </c>
      <c r="I89" s="37">
        <v>0</v>
      </c>
      <c r="J89" s="36">
        <v>0</v>
      </c>
      <c r="K89" s="35">
        <v>0</v>
      </c>
      <c r="L89" s="35">
        <v>0</v>
      </c>
      <c r="M89" s="35">
        <v>0</v>
      </c>
      <c r="N89" s="38">
        <f t="shared" si="10"/>
        <v>506.08529705690648</v>
      </c>
      <c r="O89" s="33"/>
    </row>
    <row r="90" spans="1:15" x14ac:dyDescent="0.3">
      <c r="A90" s="9" t="s">
        <v>155</v>
      </c>
      <c r="B90" s="10" t="s">
        <v>286</v>
      </c>
      <c r="C90" s="35">
        <v>0</v>
      </c>
      <c r="D90" s="36">
        <v>0</v>
      </c>
      <c r="E90" s="37">
        <v>0</v>
      </c>
      <c r="F90" s="36">
        <v>0</v>
      </c>
      <c r="G90" s="35">
        <v>0</v>
      </c>
      <c r="H90" s="36">
        <v>0</v>
      </c>
      <c r="I90" s="37">
        <v>0</v>
      </c>
      <c r="J90" s="36">
        <v>0</v>
      </c>
      <c r="K90" s="35">
        <v>0</v>
      </c>
      <c r="L90" s="35">
        <v>0</v>
      </c>
      <c r="M90" s="35">
        <v>0</v>
      </c>
      <c r="N90" s="38">
        <f t="shared" si="10"/>
        <v>0</v>
      </c>
      <c r="O90" s="33"/>
    </row>
    <row r="91" spans="1:15" x14ac:dyDescent="0.3">
      <c r="A91" s="9" t="s">
        <v>156</v>
      </c>
      <c r="B91" s="10" t="s">
        <v>287</v>
      </c>
      <c r="C91" s="35">
        <v>0</v>
      </c>
      <c r="D91" s="36">
        <v>0</v>
      </c>
      <c r="E91" s="37">
        <v>0</v>
      </c>
      <c r="F91" s="36">
        <v>0</v>
      </c>
      <c r="G91" s="35">
        <v>0</v>
      </c>
      <c r="H91" s="36">
        <v>0</v>
      </c>
      <c r="I91" s="37">
        <v>0</v>
      </c>
      <c r="J91" s="36">
        <v>0</v>
      </c>
      <c r="K91" s="35">
        <v>0</v>
      </c>
      <c r="L91" s="35">
        <v>0</v>
      </c>
      <c r="M91" s="35">
        <v>0</v>
      </c>
      <c r="N91" s="38">
        <f t="shared" si="10"/>
        <v>0</v>
      </c>
      <c r="O91" s="33"/>
    </row>
    <row r="92" spans="1:15" x14ac:dyDescent="0.3">
      <c r="A92" s="9" t="s">
        <v>158</v>
      </c>
      <c r="B92" s="10" t="s">
        <v>157</v>
      </c>
      <c r="C92" s="35">
        <v>0</v>
      </c>
      <c r="D92" s="36">
        <v>0</v>
      </c>
      <c r="E92" s="37">
        <v>0</v>
      </c>
      <c r="F92" s="36">
        <v>0</v>
      </c>
      <c r="G92" s="35">
        <v>0</v>
      </c>
      <c r="H92" s="36">
        <v>0</v>
      </c>
      <c r="I92" s="37">
        <v>0</v>
      </c>
      <c r="J92" s="36">
        <v>0</v>
      </c>
      <c r="K92" s="35">
        <v>0</v>
      </c>
      <c r="L92" s="35">
        <v>0</v>
      </c>
      <c r="M92" s="35">
        <v>0</v>
      </c>
      <c r="N92" s="38">
        <f t="shared" si="10"/>
        <v>0</v>
      </c>
      <c r="O92" s="33"/>
    </row>
    <row r="93" spans="1:15" ht="28.8" x14ac:dyDescent="0.3">
      <c r="A93" s="9" t="s">
        <v>308</v>
      </c>
      <c r="B93" s="10" t="s">
        <v>159</v>
      </c>
      <c r="C93" s="35">
        <v>0</v>
      </c>
      <c r="D93" s="36">
        <v>0</v>
      </c>
      <c r="E93" s="37">
        <v>0</v>
      </c>
      <c r="F93" s="36">
        <v>0</v>
      </c>
      <c r="G93" s="35">
        <v>0</v>
      </c>
      <c r="H93" s="36">
        <v>0</v>
      </c>
      <c r="I93" s="37">
        <v>0</v>
      </c>
      <c r="J93" s="36">
        <v>0</v>
      </c>
      <c r="K93" s="35">
        <v>0</v>
      </c>
      <c r="L93" s="35">
        <v>0</v>
      </c>
      <c r="M93" s="35">
        <v>0</v>
      </c>
      <c r="N93" s="38">
        <f t="shared" si="10"/>
        <v>0</v>
      </c>
      <c r="O93" s="33"/>
    </row>
    <row r="94" spans="1:15" x14ac:dyDescent="0.3">
      <c r="A94" s="9" t="s">
        <v>161</v>
      </c>
      <c r="B94" s="10" t="s">
        <v>160</v>
      </c>
      <c r="C94" s="35">
        <v>152.4727522</v>
      </c>
      <c r="D94" s="36">
        <v>0</v>
      </c>
      <c r="E94" s="37">
        <v>0</v>
      </c>
      <c r="F94" s="36">
        <v>152.4727522</v>
      </c>
      <c r="G94" s="35">
        <v>0</v>
      </c>
      <c r="H94" s="36">
        <v>0</v>
      </c>
      <c r="I94" s="37">
        <v>0</v>
      </c>
      <c r="J94" s="36">
        <v>0</v>
      </c>
      <c r="K94" s="35">
        <v>205.89196458000004</v>
      </c>
      <c r="L94" s="35">
        <v>0</v>
      </c>
      <c r="M94" s="35">
        <v>0</v>
      </c>
      <c r="N94" s="38">
        <f t="shared" si="10"/>
        <v>358.36471678000004</v>
      </c>
      <c r="O94" s="33"/>
    </row>
    <row r="95" spans="1:15" x14ac:dyDescent="0.3">
      <c r="A95" s="9" t="s">
        <v>163</v>
      </c>
      <c r="B95" s="10" t="s">
        <v>162</v>
      </c>
      <c r="C95" s="35">
        <v>4773.1585167836056</v>
      </c>
      <c r="D95" s="36">
        <v>0</v>
      </c>
      <c r="E95" s="37">
        <v>2621.0470244003754</v>
      </c>
      <c r="F95" s="36">
        <v>2152.1114923832297</v>
      </c>
      <c r="G95" s="35">
        <v>0</v>
      </c>
      <c r="H95" s="36">
        <v>0</v>
      </c>
      <c r="I95" s="37">
        <v>0</v>
      </c>
      <c r="J95" s="36">
        <v>0</v>
      </c>
      <c r="K95" s="35">
        <v>0</v>
      </c>
      <c r="L95" s="35">
        <v>0</v>
      </c>
      <c r="M95" s="35">
        <v>0</v>
      </c>
      <c r="N95" s="38">
        <f t="shared" si="10"/>
        <v>4773.1585167836056</v>
      </c>
      <c r="O95" s="33"/>
    </row>
    <row r="96" spans="1:15" x14ac:dyDescent="0.3">
      <c r="A96" s="9" t="s">
        <v>165</v>
      </c>
      <c r="B96" s="10" t="s">
        <v>164</v>
      </c>
      <c r="C96" s="35">
        <v>28.870074171741607</v>
      </c>
      <c r="D96" s="36">
        <v>0</v>
      </c>
      <c r="E96" s="37">
        <v>26.646720214063606</v>
      </c>
      <c r="F96" s="36">
        <v>2.2233539576779999</v>
      </c>
      <c r="G96" s="35">
        <v>0</v>
      </c>
      <c r="H96" s="36">
        <v>0</v>
      </c>
      <c r="I96" s="37">
        <v>0</v>
      </c>
      <c r="J96" s="36">
        <v>0</v>
      </c>
      <c r="K96" s="35">
        <v>0</v>
      </c>
      <c r="L96" s="35">
        <v>0</v>
      </c>
      <c r="M96" s="35">
        <v>0</v>
      </c>
      <c r="N96" s="38">
        <f t="shared" si="10"/>
        <v>28.870074171741607</v>
      </c>
      <c r="O96" s="33"/>
    </row>
    <row r="97" spans="1:15" x14ac:dyDescent="0.3">
      <c r="A97" s="9" t="s">
        <v>168</v>
      </c>
      <c r="B97" s="10" t="s">
        <v>167</v>
      </c>
      <c r="C97" s="35">
        <v>12.292161440812293</v>
      </c>
      <c r="D97" s="36">
        <v>0</v>
      </c>
      <c r="E97" s="37">
        <v>12.292161440812293</v>
      </c>
      <c r="F97" s="36">
        <v>0</v>
      </c>
      <c r="G97" s="35">
        <v>0</v>
      </c>
      <c r="H97" s="36">
        <v>0</v>
      </c>
      <c r="I97" s="37">
        <v>0</v>
      </c>
      <c r="J97" s="36">
        <v>0</v>
      </c>
      <c r="K97" s="35">
        <v>0</v>
      </c>
      <c r="L97" s="35">
        <v>0</v>
      </c>
      <c r="M97" s="35">
        <v>0</v>
      </c>
      <c r="N97" s="38">
        <f t="shared" si="10"/>
        <v>12.292161440812293</v>
      </c>
      <c r="O97" s="33"/>
    </row>
    <row r="98" spans="1:15" x14ac:dyDescent="0.3">
      <c r="A98" s="9" t="s">
        <v>170</v>
      </c>
      <c r="B98" s="10" t="s">
        <v>169</v>
      </c>
      <c r="C98" s="35">
        <v>0</v>
      </c>
      <c r="D98" s="36">
        <v>0</v>
      </c>
      <c r="E98" s="37">
        <v>0</v>
      </c>
      <c r="F98" s="36">
        <v>0</v>
      </c>
      <c r="G98" s="35">
        <v>0</v>
      </c>
      <c r="H98" s="36">
        <v>0</v>
      </c>
      <c r="I98" s="37">
        <v>0</v>
      </c>
      <c r="J98" s="36">
        <v>0</v>
      </c>
      <c r="K98" s="35">
        <v>0</v>
      </c>
      <c r="L98" s="35">
        <v>0</v>
      </c>
      <c r="M98" s="35">
        <v>0</v>
      </c>
      <c r="N98" s="38">
        <f t="shared" si="10"/>
        <v>0</v>
      </c>
      <c r="O98" s="33"/>
    </row>
    <row r="99" spans="1:15" x14ac:dyDescent="0.3">
      <c r="A99" s="9" t="s">
        <v>171</v>
      </c>
      <c r="B99" s="10" t="s">
        <v>288</v>
      </c>
      <c r="C99" s="35">
        <v>36.453655885743771</v>
      </c>
      <c r="D99" s="36">
        <v>0</v>
      </c>
      <c r="E99" s="37">
        <v>35.990981149437729</v>
      </c>
      <c r="F99" s="36">
        <v>0.46267473630604439</v>
      </c>
      <c r="G99" s="35">
        <v>0</v>
      </c>
      <c r="H99" s="36">
        <v>0</v>
      </c>
      <c r="I99" s="37">
        <v>0</v>
      </c>
      <c r="J99" s="36">
        <v>0</v>
      </c>
      <c r="K99" s="35">
        <v>0</v>
      </c>
      <c r="L99" s="35">
        <v>0</v>
      </c>
      <c r="M99" s="35">
        <v>0</v>
      </c>
      <c r="N99" s="38">
        <f t="shared" si="10"/>
        <v>36.453655885743771</v>
      </c>
      <c r="O99" s="33"/>
    </row>
    <row r="100" spans="1:15" x14ac:dyDescent="0.3">
      <c r="A100" s="9" t="s">
        <v>173</v>
      </c>
      <c r="B100" s="10" t="s">
        <v>289</v>
      </c>
      <c r="C100" s="35">
        <v>157.72441800999999</v>
      </c>
      <c r="D100" s="36">
        <v>0</v>
      </c>
      <c r="E100" s="37">
        <v>0</v>
      </c>
      <c r="F100" s="36">
        <v>157.72441800999999</v>
      </c>
      <c r="G100" s="35">
        <v>0</v>
      </c>
      <c r="H100" s="36">
        <v>0</v>
      </c>
      <c r="I100" s="37">
        <v>0</v>
      </c>
      <c r="J100" s="36">
        <v>0</v>
      </c>
      <c r="K100" s="35">
        <v>0</v>
      </c>
      <c r="L100" s="35">
        <v>17.093181749383696</v>
      </c>
      <c r="M100" s="35">
        <v>0</v>
      </c>
      <c r="N100" s="38">
        <f t="shared" si="10"/>
        <v>174.81759975938368</v>
      </c>
      <c r="O100" s="33"/>
    </row>
    <row r="101" spans="1:15" x14ac:dyDescent="0.3">
      <c r="A101" s="9" t="s">
        <v>174</v>
      </c>
      <c r="B101" s="10" t="s">
        <v>172</v>
      </c>
      <c r="C101" s="35">
        <v>13.631780552859791</v>
      </c>
      <c r="D101" s="36">
        <v>0</v>
      </c>
      <c r="E101" s="37">
        <v>6.5912159499999996</v>
      </c>
      <c r="F101" s="36">
        <v>7.0405646028597921</v>
      </c>
      <c r="G101" s="35">
        <v>0</v>
      </c>
      <c r="H101" s="36">
        <v>0</v>
      </c>
      <c r="I101" s="37">
        <v>0</v>
      </c>
      <c r="J101" s="36">
        <v>0</v>
      </c>
      <c r="K101" s="35">
        <v>0</v>
      </c>
      <c r="L101" s="35">
        <v>0</v>
      </c>
      <c r="M101" s="35">
        <v>0</v>
      </c>
      <c r="N101" s="38">
        <f t="shared" si="10"/>
        <v>13.631780552859791</v>
      </c>
      <c r="O101" s="33"/>
    </row>
    <row r="102" spans="1:15" x14ac:dyDescent="0.3">
      <c r="A102" s="9" t="s">
        <v>175</v>
      </c>
      <c r="B102" s="10" t="s">
        <v>290</v>
      </c>
      <c r="C102" s="35">
        <v>2245.2747612144199</v>
      </c>
      <c r="D102" s="36">
        <v>2122.2681119699996</v>
      </c>
      <c r="E102" s="37">
        <v>50.373411243113772</v>
      </c>
      <c r="F102" s="36">
        <v>72.633238001306694</v>
      </c>
      <c r="G102" s="35">
        <v>0</v>
      </c>
      <c r="H102" s="36">
        <v>0</v>
      </c>
      <c r="I102" s="37">
        <v>0</v>
      </c>
      <c r="J102" s="36">
        <v>0</v>
      </c>
      <c r="K102" s="35">
        <v>0</v>
      </c>
      <c r="L102" s="35">
        <v>0</v>
      </c>
      <c r="M102" s="35">
        <v>0</v>
      </c>
      <c r="N102" s="38">
        <f t="shared" si="10"/>
        <v>2245.2747612144199</v>
      </c>
      <c r="O102" s="33"/>
    </row>
    <row r="103" spans="1:15" x14ac:dyDescent="0.3">
      <c r="A103" s="9" t="s">
        <v>177</v>
      </c>
      <c r="B103" s="10" t="s">
        <v>176</v>
      </c>
      <c r="C103" s="35">
        <v>612.21097730841996</v>
      </c>
      <c r="D103" s="36">
        <v>609.25471818999995</v>
      </c>
      <c r="E103" s="37">
        <v>0</v>
      </c>
      <c r="F103" s="36">
        <v>2.956259118420014</v>
      </c>
      <c r="G103" s="35">
        <v>0</v>
      </c>
      <c r="H103" s="36">
        <v>0</v>
      </c>
      <c r="I103" s="37">
        <v>0</v>
      </c>
      <c r="J103" s="36">
        <v>0</v>
      </c>
      <c r="K103" s="35">
        <v>0</v>
      </c>
      <c r="L103" s="35">
        <v>0</v>
      </c>
      <c r="M103" s="35">
        <v>0</v>
      </c>
      <c r="N103" s="38">
        <f t="shared" si="10"/>
        <v>612.21097730841996</v>
      </c>
      <c r="O103" s="33"/>
    </row>
    <row r="104" spans="1:15" x14ac:dyDescent="0.3">
      <c r="A104" s="9" t="s">
        <v>179</v>
      </c>
      <c r="B104" s="10" t="s">
        <v>178</v>
      </c>
      <c r="C104" s="35">
        <v>53.757707215525784</v>
      </c>
      <c r="D104" s="36">
        <v>0</v>
      </c>
      <c r="E104" s="37">
        <v>24.156797423289561</v>
      </c>
      <c r="F104" s="36">
        <v>29.600909792236223</v>
      </c>
      <c r="G104" s="35">
        <v>0</v>
      </c>
      <c r="H104" s="36">
        <v>0</v>
      </c>
      <c r="I104" s="37">
        <v>0</v>
      </c>
      <c r="J104" s="36">
        <v>0</v>
      </c>
      <c r="K104" s="35">
        <v>0</v>
      </c>
      <c r="L104" s="35">
        <v>0</v>
      </c>
      <c r="M104" s="35">
        <v>0</v>
      </c>
      <c r="N104" s="38">
        <f t="shared" si="10"/>
        <v>53.757707215525784</v>
      </c>
      <c r="O104" s="33"/>
    </row>
    <row r="105" spans="1:15" x14ac:dyDescent="0.3">
      <c r="A105" s="9" t="s">
        <v>181</v>
      </c>
      <c r="B105" s="10" t="s">
        <v>180</v>
      </c>
      <c r="C105" s="35">
        <v>7.8936889716070207</v>
      </c>
      <c r="D105" s="36">
        <v>0</v>
      </c>
      <c r="E105" s="37">
        <v>7.8936889716070207</v>
      </c>
      <c r="F105" s="36">
        <v>0</v>
      </c>
      <c r="G105" s="35">
        <v>0</v>
      </c>
      <c r="H105" s="36">
        <v>0</v>
      </c>
      <c r="I105" s="37">
        <v>0</v>
      </c>
      <c r="J105" s="36">
        <v>0</v>
      </c>
      <c r="K105" s="35">
        <v>0</v>
      </c>
      <c r="L105" s="35">
        <v>0</v>
      </c>
      <c r="M105" s="35">
        <v>0</v>
      </c>
      <c r="N105" s="38">
        <f t="shared" si="10"/>
        <v>7.8936889716070207</v>
      </c>
      <c r="O105" s="33"/>
    </row>
    <row r="106" spans="1:15" ht="43.2" x14ac:dyDescent="0.3">
      <c r="A106" s="9" t="s">
        <v>183</v>
      </c>
      <c r="B106" s="10" t="s">
        <v>182</v>
      </c>
      <c r="C106" s="35">
        <v>20.443132821412476</v>
      </c>
      <c r="D106" s="36">
        <v>0</v>
      </c>
      <c r="E106" s="37">
        <v>13.567163521412477</v>
      </c>
      <c r="F106" s="36">
        <v>6.8759693000000004</v>
      </c>
      <c r="G106" s="35">
        <v>0</v>
      </c>
      <c r="H106" s="36">
        <v>0</v>
      </c>
      <c r="I106" s="37">
        <v>0</v>
      </c>
      <c r="J106" s="36">
        <v>0</v>
      </c>
      <c r="K106" s="35">
        <v>0</v>
      </c>
      <c r="L106" s="35">
        <v>0</v>
      </c>
      <c r="M106" s="35">
        <v>0</v>
      </c>
      <c r="N106" s="38">
        <f t="shared" si="10"/>
        <v>20.443132821412476</v>
      </c>
      <c r="O106" s="33"/>
    </row>
    <row r="107" spans="1:15" x14ac:dyDescent="0.3">
      <c r="A107" s="9" t="s">
        <v>185</v>
      </c>
      <c r="B107" s="10" t="s">
        <v>184</v>
      </c>
      <c r="C107" s="35">
        <v>73.834902278590022</v>
      </c>
      <c r="D107" s="36">
        <v>0</v>
      </c>
      <c r="E107" s="37">
        <v>30.53905376690669</v>
      </c>
      <c r="F107" s="36">
        <v>43.295848511683339</v>
      </c>
      <c r="G107" s="35">
        <v>0</v>
      </c>
      <c r="H107" s="36">
        <v>0</v>
      </c>
      <c r="I107" s="37">
        <v>0</v>
      </c>
      <c r="J107" s="36">
        <v>0</v>
      </c>
      <c r="K107" s="35">
        <v>0</v>
      </c>
      <c r="L107" s="35">
        <v>0</v>
      </c>
      <c r="M107" s="35">
        <v>0</v>
      </c>
      <c r="N107" s="38">
        <f t="shared" si="10"/>
        <v>73.834902278590022</v>
      </c>
      <c r="O107" s="33"/>
    </row>
    <row r="108" spans="1:15" ht="28.8" x14ac:dyDescent="0.3">
      <c r="A108" s="9" t="s">
        <v>187</v>
      </c>
      <c r="B108" s="10" t="s">
        <v>186</v>
      </c>
      <c r="C108" s="35">
        <v>505.74672179070171</v>
      </c>
      <c r="D108" s="36">
        <v>0</v>
      </c>
      <c r="E108" s="37">
        <v>86.727919914621012</v>
      </c>
      <c r="F108" s="36">
        <v>419.01880187608072</v>
      </c>
      <c r="G108" s="35">
        <v>0</v>
      </c>
      <c r="H108" s="36">
        <v>0</v>
      </c>
      <c r="I108" s="37">
        <v>0</v>
      </c>
      <c r="J108" s="36">
        <v>0</v>
      </c>
      <c r="K108" s="35">
        <v>0</v>
      </c>
      <c r="L108" s="35">
        <v>0</v>
      </c>
      <c r="M108" s="35">
        <v>0</v>
      </c>
      <c r="N108" s="38">
        <f t="shared" si="10"/>
        <v>505.74672179070171</v>
      </c>
      <c r="O108" s="33"/>
    </row>
    <row r="109" spans="1:15" x14ac:dyDescent="0.3">
      <c r="A109" s="9" t="s">
        <v>188</v>
      </c>
      <c r="B109" s="10" t="s">
        <v>291</v>
      </c>
      <c r="C109" s="35">
        <v>0</v>
      </c>
      <c r="D109" s="36">
        <v>0</v>
      </c>
      <c r="E109" s="37">
        <v>0</v>
      </c>
      <c r="F109" s="36">
        <v>0</v>
      </c>
      <c r="G109" s="35">
        <v>538.80111362084904</v>
      </c>
      <c r="H109" s="36">
        <v>538.80111362084904</v>
      </c>
      <c r="I109" s="37">
        <v>0</v>
      </c>
      <c r="J109" s="36">
        <v>0</v>
      </c>
      <c r="K109" s="35">
        <v>0</v>
      </c>
      <c r="L109" s="35">
        <v>0</v>
      </c>
      <c r="M109" s="35">
        <v>0</v>
      </c>
      <c r="N109" s="38">
        <f t="shared" si="10"/>
        <v>538.80111362084904</v>
      </c>
      <c r="O109" s="33"/>
    </row>
    <row r="110" spans="1:15" x14ac:dyDescent="0.3">
      <c r="A110" s="9" t="s">
        <v>190</v>
      </c>
      <c r="B110" s="10" t="s">
        <v>292</v>
      </c>
      <c r="C110" s="35">
        <v>0</v>
      </c>
      <c r="D110" s="36">
        <v>0</v>
      </c>
      <c r="E110" s="37">
        <v>0</v>
      </c>
      <c r="F110" s="36">
        <v>0</v>
      </c>
      <c r="G110" s="35">
        <v>1741.1822151124422</v>
      </c>
      <c r="H110" s="36">
        <v>298.71599099999997</v>
      </c>
      <c r="I110" s="37">
        <v>1381.0173001124422</v>
      </c>
      <c r="J110" s="36">
        <v>61.448923999999998</v>
      </c>
      <c r="K110" s="35">
        <v>0</v>
      </c>
      <c r="L110" s="35">
        <v>0</v>
      </c>
      <c r="M110" s="35">
        <v>0</v>
      </c>
      <c r="N110" s="38">
        <f t="shared" si="10"/>
        <v>1741.1822151124422</v>
      </c>
      <c r="O110" s="33"/>
    </row>
    <row r="111" spans="1:15" ht="28.8" x14ac:dyDescent="0.3">
      <c r="A111" s="9" t="s">
        <v>192</v>
      </c>
      <c r="B111" s="10" t="s">
        <v>189</v>
      </c>
      <c r="C111" s="35">
        <v>0</v>
      </c>
      <c r="D111" s="36">
        <v>0</v>
      </c>
      <c r="E111" s="37">
        <v>0</v>
      </c>
      <c r="F111" s="36">
        <v>0</v>
      </c>
      <c r="G111" s="35">
        <v>430.15952144447493</v>
      </c>
      <c r="H111" s="36">
        <v>0</v>
      </c>
      <c r="I111" s="37">
        <v>146.94782479939846</v>
      </c>
      <c r="J111" s="36">
        <v>283.21169664507647</v>
      </c>
      <c r="K111" s="35">
        <v>0</v>
      </c>
      <c r="L111" s="35">
        <v>0</v>
      </c>
      <c r="M111" s="35">
        <v>0</v>
      </c>
      <c r="N111" s="38">
        <f t="shared" si="10"/>
        <v>430.15952144447493</v>
      </c>
      <c r="O111" s="33"/>
    </row>
    <row r="112" spans="1:15" ht="28.8" x14ac:dyDescent="0.3">
      <c r="A112" s="9" t="s">
        <v>309</v>
      </c>
      <c r="B112" s="10" t="s">
        <v>191</v>
      </c>
      <c r="C112" s="35">
        <v>0</v>
      </c>
      <c r="D112" s="36">
        <v>0</v>
      </c>
      <c r="E112" s="37">
        <v>0</v>
      </c>
      <c r="F112" s="36">
        <v>0</v>
      </c>
      <c r="G112" s="35">
        <v>1373.0648508199999</v>
      </c>
      <c r="H112" s="36">
        <v>1249.5879559</v>
      </c>
      <c r="I112" s="37">
        <v>0.42</v>
      </c>
      <c r="J112" s="36">
        <v>123.05689491999996</v>
      </c>
      <c r="K112" s="35">
        <v>0</v>
      </c>
      <c r="L112" s="35">
        <v>0</v>
      </c>
      <c r="M112" s="35">
        <v>0</v>
      </c>
      <c r="N112" s="38">
        <f t="shared" si="10"/>
        <v>1373.0648508199999</v>
      </c>
      <c r="O112" s="33"/>
    </row>
    <row r="113" spans="1:15" ht="28.8" x14ac:dyDescent="0.3">
      <c r="A113" s="9" t="s">
        <v>194</v>
      </c>
      <c r="B113" s="10" t="s">
        <v>193</v>
      </c>
      <c r="C113" s="35">
        <v>0</v>
      </c>
      <c r="D113" s="36">
        <v>0</v>
      </c>
      <c r="E113" s="37">
        <v>0</v>
      </c>
      <c r="F113" s="36">
        <v>0</v>
      </c>
      <c r="G113" s="35">
        <v>97.249648077150979</v>
      </c>
      <c r="H113" s="36">
        <v>95.343660077150986</v>
      </c>
      <c r="I113" s="37">
        <v>0.40422999999999998</v>
      </c>
      <c r="J113" s="36">
        <v>1.5017579999999999</v>
      </c>
      <c r="K113" s="35">
        <v>0</v>
      </c>
      <c r="L113" s="35">
        <v>0</v>
      </c>
      <c r="M113" s="35">
        <v>0</v>
      </c>
      <c r="N113" s="38">
        <f t="shared" si="10"/>
        <v>97.249648077150979</v>
      </c>
      <c r="O113" s="33"/>
    </row>
    <row r="114" spans="1:15" x14ac:dyDescent="0.3">
      <c r="A114" s="9" t="s">
        <v>310</v>
      </c>
      <c r="B114" s="10" t="s">
        <v>293</v>
      </c>
      <c r="C114" s="35">
        <v>11.442719462433793</v>
      </c>
      <c r="D114" s="36">
        <v>0</v>
      </c>
      <c r="E114" s="37">
        <v>11.360004462433793</v>
      </c>
      <c r="F114" s="36">
        <v>8.2714999999999997E-2</v>
      </c>
      <c r="G114" s="35">
        <v>0</v>
      </c>
      <c r="H114" s="36">
        <v>0</v>
      </c>
      <c r="I114" s="37">
        <v>0</v>
      </c>
      <c r="J114" s="36">
        <v>0</v>
      </c>
      <c r="K114" s="35">
        <v>0</v>
      </c>
      <c r="L114" s="35">
        <v>0</v>
      </c>
      <c r="M114" s="35">
        <v>0</v>
      </c>
      <c r="N114" s="38">
        <f t="shared" si="10"/>
        <v>11.442719462433793</v>
      </c>
      <c r="O114" s="33"/>
    </row>
    <row r="115" spans="1:15" x14ac:dyDescent="0.3">
      <c r="A115" s="9" t="s">
        <v>197</v>
      </c>
      <c r="B115" s="10" t="s">
        <v>195</v>
      </c>
      <c r="C115" s="35">
        <v>172.37984394991881</v>
      </c>
      <c r="D115" s="36">
        <v>0</v>
      </c>
      <c r="E115" s="37">
        <v>172.37984394991881</v>
      </c>
      <c r="F115" s="36">
        <v>0</v>
      </c>
      <c r="G115" s="35">
        <v>0</v>
      </c>
      <c r="H115" s="36">
        <v>0</v>
      </c>
      <c r="I115" s="37">
        <v>0</v>
      </c>
      <c r="J115" s="36">
        <v>0</v>
      </c>
      <c r="K115" s="35">
        <v>0</v>
      </c>
      <c r="L115" s="35">
        <v>0</v>
      </c>
      <c r="M115" s="35">
        <v>0</v>
      </c>
      <c r="N115" s="38">
        <f t="shared" si="10"/>
        <v>172.37984394991881</v>
      </c>
      <c r="O115" s="33"/>
    </row>
    <row r="116" spans="1:15" ht="28.8" x14ac:dyDescent="0.3">
      <c r="A116" s="9" t="s">
        <v>198</v>
      </c>
      <c r="B116" s="10" t="s">
        <v>196</v>
      </c>
      <c r="C116" s="35">
        <v>18.643703022406999</v>
      </c>
      <c r="D116" s="36">
        <v>0</v>
      </c>
      <c r="E116" s="37">
        <v>18.643703022406999</v>
      </c>
      <c r="F116" s="36">
        <v>0</v>
      </c>
      <c r="G116" s="35">
        <v>0</v>
      </c>
      <c r="H116" s="36">
        <v>0</v>
      </c>
      <c r="I116" s="37">
        <v>0</v>
      </c>
      <c r="J116" s="36">
        <v>0</v>
      </c>
      <c r="K116" s="35">
        <v>0</v>
      </c>
      <c r="L116" s="35">
        <v>0</v>
      </c>
      <c r="M116" s="35">
        <v>0</v>
      </c>
      <c r="N116" s="38">
        <f t="shared" si="10"/>
        <v>18.643703022406999</v>
      </c>
      <c r="O116" s="33"/>
    </row>
    <row r="117" spans="1:15" ht="28.8" x14ac:dyDescent="0.3">
      <c r="A117" s="9" t="s">
        <v>311</v>
      </c>
      <c r="B117" s="10" t="s">
        <v>294</v>
      </c>
      <c r="C117" s="35">
        <v>1121.5466634709878</v>
      </c>
      <c r="D117" s="36">
        <v>0</v>
      </c>
      <c r="E117" s="37">
        <v>85.66411767614963</v>
      </c>
      <c r="F117" s="36">
        <v>1035.8825457948383</v>
      </c>
      <c r="G117" s="35">
        <v>0</v>
      </c>
      <c r="H117" s="36">
        <v>0</v>
      </c>
      <c r="I117" s="37">
        <v>0</v>
      </c>
      <c r="J117" s="36">
        <v>0</v>
      </c>
      <c r="K117" s="35">
        <v>0</v>
      </c>
      <c r="L117" s="35">
        <v>0</v>
      </c>
      <c r="M117" s="35">
        <v>0</v>
      </c>
      <c r="N117" s="38">
        <f t="shared" si="10"/>
        <v>1121.5466634709878</v>
      </c>
      <c r="O117" s="33"/>
    </row>
    <row r="118" spans="1:15" ht="28.8" x14ac:dyDescent="0.3">
      <c r="A118" s="9" t="s">
        <v>201</v>
      </c>
      <c r="B118" s="10" t="s">
        <v>199</v>
      </c>
      <c r="C118" s="35">
        <v>64.028378878513777</v>
      </c>
      <c r="D118" s="36">
        <v>0</v>
      </c>
      <c r="E118" s="37">
        <v>38.151551330422834</v>
      </c>
      <c r="F118" s="36">
        <v>25.876827548090947</v>
      </c>
      <c r="G118" s="35">
        <v>0</v>
      </c>
      <c r="H118" s="36">
        <v>0</v>
      </c>
      <c r="I118" s="37">
        <v>0</v>
      </c>
      <c r="J118" s="36">
        <v>0</v>
      </c>
      <c r="K118" s="35">
        <v>0</v>
      </c>
      <c r="L118" s="35">
        <v>0</v>
      </c>
      <c r="M118" s="35">
        <v>0</v>
      </c>
      <c r="N118" s="38">
        <f t="shared" si="10"/>
        <v>64.028378878513777</v>
      </c>
      <c r="O118" s="33"/>
    </row>
    <row r="119" spans="1:15" x14ac:dyDescent="0.3">
      <c r="A119" s="9" t="s">
        <v>312</v>
      </c>
      <c r="B119" s="10" t="s">
        <v>200</v>
      </c>
      <c r="C119" s="35">
        <v>74.179738290000003</v>
      </c>
      <c r="D119" s="36">
        <v>0</v>
      </c>
      <c r="E119" s="37">
        <v>0</v>
      </c>
      <c r="F119" s="36">
        <v>74.179738290000003</v>
      </c>
      <c r="G119" s="35">
        <v>0</v>
      </c>
      <c r="H119" s="36">
        <v>0</v>
      </c>
      <c r="I119" s="37">
        <v>0</v>
      </c>
      <c r="J119" s="36">
        <v>0</v>
      </c>
      <c r="K119" s="35">
        <v>0</v>
      </c>
      <c r="L119" s="35">
        <v>0</v>
      </c>
      <c r="M119" s="35">
        <v>0</v>
      </c>
      <c r="N119" s="38">
        <f t="shared" si="10"/>
        <v>74.179738290000003</v>
      </c>
      <c r="O119" s="33"/>
    </row>
    <row r="120" spans="1:15" x14ac:dyDescent="0.3">
      <c r="A120" s="9" t="s">
        <v>204</v>
      </c>
      <c r="B120" s="10" t="s">
        <v>202</v>
      </c>
      <c r="C120" s="35">
        <v>386.32418844389969</v>
      </c>
      <c r="D120" s="36">
        <v>0</v>
      </c>
      <c r="E120" s="37">
        <v>0.70341852185420539</v>
      </c>
      <c r="F120" s="36">
        <v>385.6207699220455</v>
      </c>
      <c r="G120" s="35">
        <v>0</v>
      </c>
      <c r="H120" s="36">
        <v>0</v>
      </c>
      <c r="I120" s="37">
        <v>0</v>
      </c>
      <c r="J120" s="36">
        <v>0</v>
      </c>
      <c r="K120" s="35">
        <v>0</v>
      </c>
      <c r="L120" s="35">
        <v>0</v>
      </c>
      <c r="M120" s="35">
        <v>0</v>
      </c>
      <c r="N120" s="38">
        <f t="shared" si="10"/>
        <v>386.32418844389969</v>
      </c>
      <c r="O120" s="33"/>
    </row>
    <row r="121" spans="1:15" x14ac:dyDescent="0.3">
      <c r="A121" s="9" t="s">
        <v>206</v>
      </c>
      <c r="B121" s="10" t="s">
        <v>203</v>
      </c>
      <c r="C121" s="35">
        <v>450.18396727266276</v>
      </c>
      <c r="D121" s="36">
        <v>0</v>
      </c>
      <c r="E121" s="37">
        <v>448.36944158266277</v>
      </c>
      <c r="F121" s="36">
        <v>1.81452569</v>
      </c>
      <c r="G121" s="35">
        <v>0</v>
      </c>
      <c r="H121" s="36">
        <v>0</v>
      </c>
      <c r="I121" s="37">
        <v>0</v>
      </c>
      <c r="J121" s="36">
        <v>0</v>
      </c>
      <c r="K121" s="35">
        <v>0</v>
      </c>
      <c r="L121" s="35">
        <v>0</v>
      </c>
      <c r="M121" s="35">
        <v>0</v>
      </c>
      <c r="N121" s="38">
        <f t="shared" si="10"/>
        <v>450.18396727266276</v>
      </c>
      <c r="O121" s="33"/>
    </row>
    <row r="122" spans="1:15" x14ac:dyDescent="0.3">
      <c r="A122" s="9" t="s">
        <v>207</v>
      </c>
      <c r="B122" s="10" t="s">
        <v>205</v>
      </c>
      <c r="C122" s="35">
        <v>0</v>
      </c>
      <c r="D122" s="36">
        <v>0</v>
      </c>
      <c r="E122" s="37">
        <v>0</v>
      </c>
      <c r="F122" s="36">
        <v>0</v>
      </c>
      <c r="G122" s="35">
        <v>0</v>
      </c>
      <c r="H122" s="36">
        <v>0</v>
      </c>
      <c r="I122" s="37">
        <v>0</v>
      </c>
      <c r="J122" s="36">
        <v>0</v>
      </c>
      <c r="K122" s="35">
        <v>0</v>
      </c>
      <c r="L122" s="35">
        <v>0</v>
      </c>
      <c r="M122" s="35">
        <v>0</v>
      </c>
      <c r="N122" s="38">
        <f t="shared" si="10"/>
        <v>0</v>
      </c>
      <c r="O122" s="33"/>
    </row>
    <row r="123" spans="1:15" x14ac:dyDescent="0.3">
      <c r="A123" s="9" t="s">
        <v>209</v>
      </c>
      <c r="B123" s="10" t="s">
        <v>295</v>
      </c>
      <c r="C123" s="35">
        <v>24.88349494598592</v>
      </c>
      <c r="D123" s="36">
        <v>0</v>
      </c>
      <c r="E123" s="37">
        <v>24.88349494598592</v>
      </c>
      <c r="F123" s="36">
        <v>0</v>
      </c>
      <c r="G123" s="35">
        <v>0</v>
      </c>
      <c r="H123" s="36">
        <v>0</v>
      </c>
      <c r="I123" s="37">
        <v>0</v>
      </c>
      <c r="J123" s="36">
        <v>0</v>
      </c>
      <c r="K123" s="35">
        <v>0</v>
      </c>
      <c r="L123" s="35">
        <v>0</v>
      </c>
      <c r="M123" s="35">
        <v>0</v>
      </c>
      <c r="N123" s="38">
        <f t="shared" si="10"/>
        <v>24.88349494598592</v>
      </c>
      <c r="O123" s="33"/>
    </row>
    <row r="124" spans="1:15" ht="28.8" x14ac:dyDescent="0.3">
      <c r="A124" s="9" t="s">
        <v>211</v>
      </c>
      <c r="B124" s="10" t="s">
        <v>296</v>
      </c>
      <c r="C124" s="35">
        <v>0</v>
      </c>
      <c r="D124" s="36">
        <v>0</v>
      </c>
      <c r="E124" s="37">
        <v>0</v>
      </c>
      <c r="F124" s="36">
        <v>0</v>
      </c>
      <c r="G124" s="35">
        <v>0</v>
      </c>
      <c r="H124" s="36">
        <v>0</v>
      </c>
      <c r="I124" s="37">
        <v>0</v>
      </c>
      <c r="J124" s="36">
        <v>0</v>
      </c>
      <c r="K124" s="35">
        <v>0</v>
      </c>
      <c r="L124" s="35">
        <v>0</v>
      </c>
      <c r="M124" s="35">
        <v>0</v>
      </c>
      <c r="N124" s="38">
        <f t="shared" si="10"/>
        <v>0</v>
      </c>
      <c r="O124" s="33"/>
    </row>
    <row r="125" spans="1:15" ht="28.8" x14ac:dyDescent="0.3">
      <c r="A125" s="9" t="s">
        <v>213</v>
      </c>
      <c r="B125" s="10" t="s">
        <v>297</v>
      </c>
      <c r="C125" s="35">
        <v>6.5968670902269997</v>
      </c>
      <c r="D125" s="36">
        <v>0</v>
      </c>
      <c r="E125" s="37">
        <v>6.5968670902269997</v>
      </c>
      <c r="F125" s="36">
        <v>0</v>
      </c>
      <c r="G125" s="35">
        <v>0</v>
      </c>
      <c r="H125" s="36">
        <v>0</v>
      </c>
      <c r="I125" s="37">
        <v>0</v>
      </c>
      <c r="J125" s="36">
        <v>0</v>
      </c>
      <c r="K125" s="35">
        <v>0</v>
      </c>
      <c r="L125" s="35">
        <v>0</v>
      </c>
      <c r="M125" s="35">
        <v>0</v>
      </c>
      <c r="N125" s="38">
        <f t="shared" si="10"/>
        <v>6.5968670902269997</v>
      </c>
      <c r="O125" s="33"/>
    </row>
    <row r="126" spans="1:15" ht="43.2" x14ac:dyDescent="0.3">
      <c r="A126" s="9" t="s">
        <v>215</v>
      </c>
      <c r="B126" s="10" t="s">
        <v>298</v>
      </c>
      <c r="C126" s="35">
        <v>32.188183681932998</v>
      </c>
      <c r="D126" s="36">
        <v>0</v>
      </c>
      <c r="E126" s="37">
        <v>32.188183681932998</v>
      </c>
      <c r="F126" s="36">
        <v>0</v>
      </c>
      <c r="G126" s="35">
        <v>0</v>
      </c>
      <c r="H126" s="36">
        <v>0</v>
      </c>
      <c r="I126" s="37">
        <v>0</v>
      </c>
      <c r="J126" s="36">
        <v>0</v>
      </c>
      <c r="K126" s="35">
        <v>0</v>
      </c>
      <c r="L126" s="35">
        <v>0</v>
      </c>
      <c r="M126" s="35">
        <v>0</v>
      </c>
      <c r="N126" s="38">
        <f t="shared" ref="N126:N136" si="15">+C126+G126+K126+L126+M126</f>
        <v>32.188183681932998</v>
      </c>
      <c r="O126" s="33"/>
    </row>
    <row r="127" spans="1:15" x14ac:dyDescent="0.3">
      <c r="A127" s="9" t="s">
        <v>239</v>
      </c>
      <c r="B127" s="10" t="s">
        <v>208</v>
      </c>
      <c r="C127" s="35">
        <v>253.62794102519121</v>
      </c>
      <c r="D127" s="36">
        <v>0</v>
      </c>
      <c r="E127" s="37">
        <v>208.35729666208221</v>
      </c>
      <c r="F127" s="36">
        <v>45.270644363109</v>
      </c>
      <c r="G127" s="35">
        <v>0</v>
      </c>
      <c r="H127" s="36">
        <v>0</v>
      </c>
      <c r="I127" s="37">
        <v>0</v>
      </c>
      <c r="J127" s="36">
        <v>0</v>
      </c>
      <c r="K127" s="35">
        <v>0</v>
      </c>
      <c r="L127" s="35">
        <v>0</v>
      </c>
      <c r="M127" s="35">
        <v>0</v>
      </c>
      <c r="N127" s="38">
        <f t="shared" si="15"/>
        <v>253.62794102519121</v>
      </c>
      <c r="O127" s="33"/>
    </row>
    <row r="128" spans="1:15" ht="28.8" x14ac:dyDescent="0.3">
      <c r="A128" s="9" t="s">
        <v>241</v>
      </c>
      <c r="B128" s="10" t="s">
        <v>210</v>
      </c>
      <c r="C128" s="35">
        <v>97.677637956084538</v>
      </c>
      <c r="D128" s="36">
        <v>0</v>
      </c>
      <c r="E128" s="37">
        <v>75.008719304392642</v>
      </c>
      <c r="F128" s="36">
        <v>22.668918651691904</v>
      </c>
      <c r="G128" s="35">
        <v>0</v>
      </c>
      <c r="H128" s="36">
        <v>0</v>
      </c>
      <c r="I128" s="37">
        <v>0</v>
      </c>
      <c r="J128" s="36">
        <v>0</v>
      </c>
      <c r="K128" s="35">
        <v>0</v>
      </c>
      <c r="L128" s="35">
        <v>0</v>
      </c>
      <c r="M128" s="35">
        <v>0</v>
      </c>
      <c r="N128" s="38">
        <f t="shared" si="15"/>
        <v>97.677637956084538</v>
      </c>
      <c r="O128" s="33"/>
    </row>
    <row r="129" spans="1:15" x14ac:dyDescent="0.3">
      <c r="A129" s="9" t="s">
        <v>243</v>
      </c>
      <c r="B129" s="10" t="s">
        <v>212</v>
      </c>
      <c r="C129" s="35">
        <v>139.47149588687375</v>
      </c>
      <c r="D129" s="36">
        <v>0</v>
      </c>
      <c r="E129" s="37">
        <v>135.0446737469606</v>
      </c>
      <c r="F129" s="36">
        <v>4.4268221399131518</v>
      </c>
      <c r="G129" s="35">
        <v>0</v>
      </c>
      <c r="H129" s="36">
        <v>0</v>
      </c>
      <c r="I129" s="37">
        <v>0</v>
      </c>
      <c r="J129" s="36">
        <v>0</v>
      </c>
      <c r="K129" s="35">
        <v>0</v>
      </c>
      <c r="L129" s="35">
        <v>0</v>
      </c>
      <c r="M129" s="35">
        <v>0</v>
      </c>
      <c r="N129" s="38">
        <f t="shared" si="15"/>
        <v>139.47149588687375</v>
      </c>
      <c r="O129" s="33"/>
    </row>
    <row r="130" spans="1:15" x14ac:dyDescent="0.3">
      <c r="A130" s="9" t="s">
        <v>313</v>
      </c>
      <c r="B130" s="10" t="s">
        <v>214</v>
      </c>
      <c r="C130" s="35">
        <v>76.283902339039656</v>
      </c>
      <c r="D130" s="36">
        <v>0</v>
      </c>
      <c r="E130" s="37">
        <v>72.548470479039651</v>
      </c>
      <c r="F130" s="36">
        <v>3.7354318599999998</v>
      </c>
      <c r="G130" s="35">
        <v>0</v>
      </c>
      <c r="H130" s="36">
        <v>0</v>
      </c>
      <c r="I130" s="37">
        <v>0</v>
      </c>
      <c r="J130" s="36">
        <v>0</v>
      </c>
      <c r="K130" s="35">
        <v>0</v>
      </c>
      <c r="L130" s="35">
        <v>0</v>
      </c>
      <c r="M130" s="35">
        <v>0</v>
      </c>
      <c r="N130" s="38">
        <f t="shared" si="15"/>
        <v>76.283902339039656</v>
      </c>
      <c r="O130" s="33"/>
    </row>
    <row r="131" spans="1:15" ht="28.8" x14ac:dyDescent="0.3">
      <c r="A131" s="9" t="s">
        <v>314</v>
      </c>
      <c r="B131" s="10" t="s">
        <v>216</v>
      </c>
      <c r="C131" s="35">
        <v>252.38950316074721</v>
      </c>
      <c r="D131" s="36">
        <v>0</v>
      </c>
      <c r="E131" s="37">
        <v>115.23410553812263</v>
      </c>
      <c r="F131" s="36">
        <v>137.15539762262458</v>
      </c>
      <c r="G131" s="35">
        <v>0</v>
      </c>
      <c r="H131" s="36">
        <v>0</v>
      </c>
      <c r="I131" s="37">
        <v>0</v>
      </c>
      <c r="J131" s="36">
        <v>0</v>
      </c>
      <c r="K131" s="35">
        <v>0</v>
      </c>
      <c r="L131" s="35">
        <v>0</v>
      </c>
      <c r="M131" s="35">
        <v>0</v>
      </c>
      <c r="N131" s="38">
        <f t="shared" si="15"/>
        <v>252.38950316074721</v>
      </c>
      <c r="O131" s="33"/>
    </row>
    <row r="132" spans="1:15" x14ac:dyDescent="0.3">
      <c r="A132" s="9" t="s">
        <v>315</v>
      </c>
      <c r="B132" s="10" t="s">
        <v>217</v>
      </c>
      <c r="C132" s="35">
        <v>270.42930717684703</v>
      </c>
      <c r="D132" s="36">
        <v>0</v>
      </c>
      <c r="E132" s="37">
        <v>255.31776562684701</v>
      </c>
      <c r="F132" s="36">
        <v>15.11154155</v>
      </c>
      <c r="G132" s="35">
        <v>0</v>
      </c>
      <c r="H132" s="36">
        <v>0</v>
      </c>
      <c r="I132" s="37">
        <v>0</v>
      </c>
      <c r="J132" s="36">
        <v>0</v>
      </c>
      <c r="K132" s="35">
        <v>0</v>
      </c>
      <c r="L132" s="35">
        <v>0</v>
      </c>
      <c r="M132" s="35">
        <v>0</v>
      </c>
      <c r="N132" s="38">
        <f t="shared" si="15"/>
        <v>270.42930717684703</v>
      </c>
      <c r="O132" s="33"/>
    </row>
    <row r="133" spans="1:15" x14ac:dyDescent="0.3">
      <c r="A133" s="9" t="s">
        <v>316</v>
      </c>
      <c r="B133" s="10" t="s">
        <v>218</v>
      </c>
      <c r="C133" s="35">
        <v>399.80769886863004</v>
      </c>
      <c r="D133" s="36">
        <v>66.962227565442291</v>
      </c>
      <c r="E133" s="37">
        <v>318.34849866715939</v>
      </c>
      <c r="F133" s="36">
        <v>14.496972636028357</v>
      </c>
      <c r="G133" s="35">
        <v>0</v>
      </c>
      <c r="H133" s="36">
        <v>0</v>
      </c>
      <c r="I133" s="37">
        <v>0</v>
      </c>
      <c r="J133" s="36">
        <v>0</v>
      </c>
      <c r="K133" s="35">
        <v>0</v>
      </c>
      <c r="L133" s="35">
        <v>0</v>
      </c>
      <c r="M133" s="35">
        <v>0</v>
      </c>
      <c r="N133" s="38">
        <f t="shared" si="15"/>
        <v>399.80769886863004</v>
      </c>
      <c r="O133" s="33"/>
    </row>
    <row r="134" spans="1:15" x14ac:dyDescent="0.3">
      <c r="A134" s="9" t="s">
        <v>225</v>
      </c>
      <c r="B134" s="10" t="s">
        <v>299</v>
      </c>
      <c r="C134" s="35">
        <v>41.159263612226461</v>
      </c>
      <c r="D134" s="36">
        <v>0</v>
      </c>
      <c r="E134" s="37">
        <v>41.159263612226461</v>
      </c>
      <c r="F134" s="36">
        <v>0</v>
      </c>
      <c r="G134" s="35">
        <v>0</v>
      </c>
      <c r="H134" s="36">
        <v>0</v>
      </c>
      <c r="I134" s="37">
        <v>0</v>
      </c>
      <c r="J134" s="36">
        <v>0</v>
      </c>
      <c r="K134" s="35">
        <v>0</v>
      </c>
      <c r="L134" s="35">
        <v>11.770913377672322</v>
      </c>
      <c r="M134" s="35">
        <v>0</v>
      </c>
      <c r="N134" s="38">
        <f t="shared" si="15"/>
        <v>52.930176989898783</v>
      </c>
      <c r="O134" s="33"/>
    </row>
    <row r="135" spans="1:15" ht="28.8" x14ac:dyDescent="0.3">
      <c r="A135" s="9" t="s">
        <v>227</v>
      </c>
      <c r="B135" s="10" t="s">
        <v>300</v>
      </c>
      <c r="C135" s="35">
        <v>0</v>
      </c>
      <c r="D135" s="36">
        <v>0</v>
      </c>
      <c r="E135" s="37">
        <v>0</v>
      </c>
      <c r="F135" s="36">
        <v>0</v>
      </c>
      <c r="G135" s="35">
        <v>0</v>
      </c>
      <c r="H135" s="36">
        <v>0</v>
      </c>
      <c r="I135" s="37">
        <v>0</v>
      </c>
      <c r="J135" s="36">
        <v>0</v>
      </c>
      <c r="K135" s="35">
        <v>0</v>
      </c>
      <c r="L135" s="35">
        <v>0</v>
      </c>
      <c r="M135" s="35">
        <v>0</v>
      </c>
      <c r="N135" s="38">
        <f t="shared" si="15"/>
        <v>0</v>
      </c>
      <c r="O135" s="33"/>
    </row>
    <row r="136" spans="1:15" x14ac:dyDescent="0.3">
      <c r="A136" s="9" t="s">
        <v>234</v>
      </c>
      <c r="B136" s="10" t="s">
        <v>301</v>
      </c>
      <c r="C136" s="35">
        <v>0</v>
      </c>
      <c r="D136" s="36">
        <v>0</v>
      </c>
      <c r="E136" s="82">
        <v>0</v>
      </c>
      <c r="F136" s="36">
        <v>0</v>
      </c>
      <c r="G136" s="35">
        <v>0</v>
      </c>
      <c r="H136" s="36">
        <v>0</v>
      </c>
      <c r="I136" s="82">
        <v>0</v>
      </c>
      <c r="J136" s="36">
        <v>0</v>
      </c>
      <c r="K136" s="35">
        <v>0</v>
      </c>
      <c r="L136" s="35">
        <v>38.221223292627592</v>
      </c>
      <c r="M136" s="35">
        <v>0</v>
      </c>
      <c r="N136" s="38">
        <f t="shared" si="15"/>
        <v>38.221223292627592</v>
      </c>
      <c r="O136" s="33"/>
    </row>
    <row r="137" spans="1:15" x14ac:dyDescent="0.3">
      <c r="A137" s="9" t="s">
        <v>317</v>
      </c>
      <c r="B137" s="10" t="s">
        <v>302</v>
      </c>
      <c r="C137" s="35">
        <v>17.227342557096449</v>
      </c>
      <c r="D137" s="36">
        <v>0</v>
      </c>
      <c r="E137" s="82">
        <v>17.227342557096449</v>
      </c>
      <c r="F137" s="36">
        <v>0</v>
      </c>
      <c r="G137" s="35">
        <v>0</v>
      </c>
      <c r="H137" s="36">
        <v>0</v>
      </c>
      <c r="I137" s="82">
        <v>0</v>
      </c>
      <c r="J137" s="36">
        <v>0</v>
      </c>
      <c r="K137" s="35">
        <v>0</v>
      </c>
      <c r="L137" s="35">
        <v>0</v>
      </c>
      <c r="M137" s="35">
        <v>0</v>
      </c>
      <c r="N137" s="38">
        <f t="shared" ref="N137:N143" si="16">+C137+G137+K137+L137+M137</f>
        <v>17.227342557096449</v>
      </c>
      <c r="O137" s="33"/>
    </row>
    <row r="138" spans="1:15" x14ac:dyDescent="0.3">
      <c r="A138" s="9" t="s">
        <v>318</v>
      </c>
      <c r="B138" s="10" t="s">
        <v>220</v>
      </c>
      <c r="C138" s="35">
        <v>2.4694812626605445</v>
      </c>
      <c r="D138" s="36">
        <v>0</v>
      </c>
      <c r="E138" s="82">
        <v>2.4694812626605445</v>
      </c>
      <c r="F138" s="36">
        <v>0</v>
      </c>
      <c r="G138" s="35">
        <v>4.1959210000000002</v>
      </c>
      <c r="H138" s="36">
        <v>0</v>
      </c>
      <c r="I138" s="82">
        <v>4.1959210000000002</v>
      </c>
      <c r="J138" s="36">
        <v>0</v>
      </c>
      <c r="K138" s="35">
        <v>0</v>
      </c>
      <c r="L138" s="35">
        <v>0</v>
      </c>
      <c r="M138" s="35">
        <v>0</v>
      </c>
      <c r="N138" s="38">
        <f t="shared" si="16"/>
        <v>6.6654022626605443</v>
      </c>
      <c r="O138" s="33"/>
    </row>
    <row r="139" spans="1:15" ht="28.8" x14ac:dyDescent="0.3">
      <c r="A139" s="9" t="s">
        <v>319</v>
      </c>
      <c r="B139" s="10" t="s">
        <v>222</v>
      </c>
      <c r="C139" s="35">
        <v>0.39399105525933864</v>
      </c>
      <c r="D139" s="36">
        <v>0</v>
      </c>
      <c r="E139" s="82">
        <v>0</v>
      </c>
      <c r="F139" s="36">
        <v>0.39399105525933864</v>
      </c>
      <c r="G139" s="35">
        <v>0</v>
      </c>
      <c r="H139" s="36">
        <v>0</v>
      </c>
      <c r="I139" s="82">
        <v>0</v>
      </c>
      <c r="J139" s="36">
        <v>0</v>
      </c>
      <c r="K139" s="35">
        <v>0</v>
      </c>
      <c r="L139" s="35">
        <v>0</v>
      </c>
      <c r="M139" s="35">
        <v>0</v>
      </c>
      <c r="N139" s="38">
        <f t="shared" si="16"/>
        <v>0.39399105525933864</v>
      </c>
      <c r="O139" s="33"/>
    </row>
    <row r="140" spans="1:15" ht="28.8" x14ac:dyDescent="0.3">
      <c r="A140" s="9" t="s">
        <v>320</v>
      </c>
      <c r="B140" s="10" t="s">
        <v>223</v>
      </c>
      <c r="C140" s="35">
        <v>17.701039771449</v>
      </c>
      <c r="D140" s="36">
        <v>0</v>
      </c>
      <c r="E140" s="82">
        <v>17.701039771449</v>
      </c>
      <c r="F140" s="36">
        <v>0</v>
      </c>
      <c r="G140" s="35">
        <v>0</v>
      </c>
      <c r="H140" s="36">
        <v>0</v>
      </c>
      <c r="I140" s="82">
        <v>0</v>
      </c>
      <c r="J140" s="36">
        <v>0</v>
      </c>
      <c r="K140" s="35">
        <v>0</v>
      </c>
      <c r="L140" s="35">
        <v>3.260849354560905</v>
      </c>
      <c r="M140" s="35">
        <v>0</v>
      </c>
      <c r="N140" s="38">
        <f t="shared" si="16"/>
        <v>20.961889126009904</v>
      </c>
      <c r="O140" s="33"/>
    </row>
    <row r="141" spans="1:15" x14ac:dyDescent="0.3">
      <c r="A141" s="9" t="s">
        <v>321</v>
      </c>
      <c r="B141" s="10" t="s">
        <v>224</v>
      </c>
      <c r="C141" s="35">
        <v>491.022777288979</v>
      </c>
      <c r="D141" s="36">
        <v>0</v>
      </c>
      <c r="E141" s="82">
        <v>491.022777288979</v>
      </c>
      <c r="F141" s="36">
        <v>0</v>
      </c>
      <c r="G141" s="35">
        <v>0</v>
      </c>
      <c r="H141" s="36">
        <v>0</v>
      </c>
      <c r="I141" s="82">
        <v>0</v>
      </c>
      <c r="J141" s="36">
        <v>0</v>
      </c>
      <c r="K141" s="35">
        <v>0</v>
      </c>
      <c r="L141" s="35">
        <v>0</v>
      </c>
      <c r="M141" s="35">
        <v>0</v>
      </c>
      <c r="N141" s="38">
        <f t="shared" si="16"/>
        <v>491.022777288979</v>
      </c>
      <c r="O141" s="33"/>
    </row>
    <row r="142" spans="1:15" x14ac:dyDescent="0.3">
      <c r="A142" s="9" t="s">
        <v>322</v>
      </c>
      <c r="B142" s="10" t="s">
        <v>226</v>
      </c>
      <c r="C142" s="35">
        <v>30.355644484816512</v>
      </c>
      <c r="D142" s="36">
        <v>0</v>
      </c>
      <c r="E142" s="82">
        <v>30.355644484816512</v>
      </c>
      <c r="F142" s="36">
        <v>0</v>
      </c>
      <c r="G142" s="35">
        <v>0</v>
      </c>
      <c r="H142" s="36">
        <v>0</v>
      </c>
      <c r="I142" s="82">
        <v>0</v>
      </c>
      <c r="J142" s="36">
        <v>0</v>
      </c>
      <c r="K142" s="35">
        <v>0</v>
      </c>
      <c r="L142" s="35">
        <v>0</v>
      </c>
      <c r="M142" s="35">
        <v>0</v>
      </c>
      <c r="N142" s="38">
        <f t="shared" si="16"/>
        <v>30.355644484816512</v>
      </c>
      <c r="O142" s="33"/>
    </row>
    <row r="143" spans="1:15" ht="14.25" customHeight="1" x14ac:dyDescent="0.3">
      <c r="A143" s="9" t="s">
        <v>323</v>
      </c>
      <c r="B143" s="10" t="s">
        <v>228</v>
      </c>
      <c r="C143" s="35">
        <v>306.21439139091899</v>
      </c>
      <c r="D143" s="36">
        <v>0</v>
      </c>
      <c r="E143" s="82">
        <v>306.21439139091899</v>
      </c>
      <c r="F143" s="36">
        <v>0</v>
      </c>
      <c r="G143" s="35">
        <v>0</v>
      </c>
      <c r="H143" s="36">
        <v>0</v>
      </c>
      <c r="I143" s="82">
        <v>0</v>
      </c>
      <c r="J143" s="36">
        <v>0</v>
      </c>
      <c r="K143" s="35">
        <v>0</v>
      </c>
      <c r="L143" s="35">
        <v>0</v>
      </c>
      <c r="M143" s="35">
        <v>0</v>
      </c>
      <c r="N143" s="38">
        <f t="shared" si="16"/>
        <v>306.21439139091899</v>
      </c>
      <c r="O143" s="33"/>
    </row>
    <row r="144" spans="1:15" x14ac:dyDescent="0.3">
      <c r="A144" s="9"/>
      <c r="B144" s="10"/>
      <c r="C144" s="35"/>
      <c r="D144" s="44"/>
      <c r="E144" s="82"/>
      <c r="F144" s="36"/>
      <c r="G144" s="35"/>
      <c r="H144" s="44"/>
      <c r="I144" s="82"/>
      <c r="J144" s="36"/>
      <c r="K144" s="35"/>
      <c r="L144" s="35"/>
      <c r="M144" s="35"/>
      <c r="N144" s="38"/>
      <c r="O144" s="33"/>
    </row>
    <row r="145" spans="1:15" x14ac:dyDescent="0.3">
      <c r="A145" s="11"/>
      <c r="B145" s="12" t="s">
        <v>229</v>
      </c>
      <c r="C145" s="45">
        <f t="shared" ref="C145:M145" si="17">SUM(C11:C144)</f>
        <v>47864.767070347851</v>
      </c>
      <c r="D145" s="45">
        <f t="shared" si="17"/>
        <v>3179.1149545307821</v>
      </c>
      <c r="E145" s="83">
        <f t="shared" si="17"/>
        <v>31740.099019893289</v>
      </c>
      <c r="F145" s="45">
        <f t="shared" si="17"/>
        <v>12945.553095923771</v>
      </c>
      <c r="G145" s="45">
        <f t="shared" si="17"/>
        <v>4184.6532700749176</v>
      </c>
      <c r="H145" s="45">
        <f t="shared" si="17"/>
        <v>2182.4487205980004</v>
      </c>
      <c r="I145" s="83">
        <f t="shared" si="17"/>
        <v>1532.9852759118407</v>
      </c>
      <c r="J145" s="45">
        <f t="shared" si="17"/>
        <v>469.21927356507638</v>
      </c>
      <c r="K145" s="45">
        <f t="shared" si="17"/>
        <v>205.89196458000004</v>
      </c>
      <c r="L145" s="45">
        <f t="shared" si="17"/>
        <v>1143.3864960691321</v>
      </c>
      <c r="M145" s="45">
        <f t="shared" si="17"/>
        <v>0</v>
      </c>
      <c r="N145" s="45">
        <f t="shared" ref="N145" si="18">+C145+G145+K145+L145+M145</f>
        <v>53398.6988010719</v>
      </c>
      <c r="O145" s="33"/>
    </row>
    <row r="146" spans="1:15" x14ac:dyDescent="0.3">
      <c r="A146" s="13" t="s">
        <v>230</v>
      </c>
      <c r="B146" s="14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33"/>
    </row>
    <row r="147" spans="1:15" x14ac:dyDescent="0.3">
      <c r="A147" s="9" t="s">
        <v>231</v>
      </c>
      <c r="B147" s="15" t="s">
        <v>286</v>
      </c>
      <c r="C147" s="35">
        <v>0</v>
      </c>
      <c r="D147" s="40">
        <v>0</v>
      </c>
      <c r="E147" s="36">
        <v>0</v>
      </c>
      <c r="F147" s="36">
        <v>0</v>
      </c>
      <c r="G147" s="35">
        <v>0</v>
      </c>
      <c r="H147" s="40">
        <v>0</v>
      </c>
      <c r="I147" s="36">
        <v>0</v>
      </c>
      <c r="J147" s="36">
        <v>0</v>
      </c>
      <c r="K147" s="35">
        <v>0</v>
      </c>
      <c r="L147" s="35">
        <v>0</v>
      </c>
      <c r="M147" s="35">
        <v>0</v>
      </c>
      <c r="N147" s="38">
        <f t="shared" ref="N147:N153" si="19">+C147+G147+K147+L147+M147</f>
        <v>0</v>
      </c>
      <c r="O147" s="33"/>
    </row>
    <row r="148" spans="1:15" x14ac:dyDescent="0.3">
      <c r="A148" s="9" t="s">
        <v>232</v>
      </c>
      <c r="B148" s="15" t="s">
        <v>287</v>
      </c>
      <c r="C148" s="35">
        <v>0</v>
      </c>
      <c r="D148" s="40">
        <v>0</v>
      </c>
      <c r="E148" s="36">
        <v>0</v>
      </c>
      <c r="F148" s="36">
        <v>0</v>
      </c>
      <c r="G148" s="35">
        <v>0</v>
      </c>
      <c r="H148" s="40">
        <v>0</v>
      </c>
      <c r="I148" s="36">
        <v>0</v>
      </c>
      <c r="J148" s="36">
        <v>0</v>
      </c>
      <c r="K148" s="35">
        <v>0</v>
      </c>
      <c r="L148" s="35">
        <v>0</v>
      </c>
      <c r="M148" s="35">
        <v>0</v>
      </c>
      <c r="N148" s="38">
        <f t="shared" si="19"/>
        <v>0</v>
      </c>
      <c r="O148" s="33"/>
    </row>
    <row r="149" spans="1:15" x14ac:dyDescent="0.3">
      <c r="A149" s="9" t="s">
        <v>233</v>
      </c>
      <c r="B149" s="15" t="s">
        <v>157</v>
      </c>
      <c r="C149" s="35">
        <v>0</v>
      </c>
      <c r="D149" s="40">
        <v>0</v>
      </c>
      <c r="E149" s="36">
        <v>0</v>
      </c>
      <c r="F149" s="36">
        <v>0</v>
      </c>
      <c r="G149" s="35">
        <v>0</v>
      </c>
      <c r="H149" s="40">
        <v>0</v>
      </c>
      <c r="I149" s="36">
        <v>0</v>
      </c>
      <c r="J149" s="36">
        <v>0</v>
      </c>
      <c r="K149" s="35">
        <v>798.27722386999994</v>
      </c>
      <c r="L149" s="35">
        <v>0</v>
      </c>
      <c r="M149" s="35">
        <v>0</v>
      </c>
      <c r="N149" s="38">
        <f t="shared" si="19"/>
        <v>798.27722386999994</v>
      </c>
      <c r="O149" s="33"/>
    </row>
    <row r="150" spans="1:15" x14ac:dyDescent="0.3">
      <c r="A150" s="9" t="s">
        <v>324</v>
      </c>
      <c r="B150" s="16" t="s">
        <v>159</v>
      </c>
      <c r="C150" s="35">
        <v>119.94230764465976</v>
      </c>
      <c r="D150" s="40">
        <v>119.94230764465976</v>
      </c>
      <c r="E150" s="36">
        <v>0</v>
      </c>
      <c r="F150" s="36">
        <v>0</v>
      </c>
      <c r="G150" s="35">
        <v>0</v>
      </c>
      <c r="H150" s="40">
        <v>0</v>
      </c>
      <c r="I150" s="36">
        <v>0</v>
      </c>
      <c r="J150" s="36">
        <v>0</v>
      </c>
      <c r="K150" s="35">
        <v>481.08105864000009</v>
      </c>
      <c r="L150" s="35">
        <v>0</v>
      </c>
      <c r="M150" s="35">
        <v>0</v>
      </c>
      <c r="N150" s="38">
        <f t="shared" si="19"/>
        <v>601.02336628465991</v>
      </c>
      <c r="O150" s="33"/>
    </row>
    <row r="151" spans="1:15" x14ac:dyDescent="0.3">
      <c r="A151" s="9" t="s">
        <v>325</v>
      </c>
      <c r="B151" s="15" t="s">
        <v>293</v>
      </c>
      <c r="C151" s="35">
        <v>0</v>
      </c>
      <c r="D151" s="40">
        <v>0</v>
      </c>
      <c r="E151" s="36">
        <v>0</v>
      </c>
      <c r="F151" s="36">
        <v>0</v>
      </c>
      <c r="G151" s="35">
        <v>0</v>
      </c>
      <c r="H151" s="40">
        <v>0</v>
      </c>
      <c r="I151" s="36">
        <v>0</v>
      </c>
      <c r="J151" s="36">
        <v>0</v>
      </c>
      <c r="K151" s="35">
        <v>0</v>
      </c>
      <c r="L151" s="35">
        <v>0</v>
      </c>
      <c r="M151" s="35">
        <v>0</v>
      </c>
      <c r="N151" s="38">
        <f t="shared" si="19"/>
        <v>0</v>
      </c>
      <c r="O151" s="33"/>
    </row>
    <row r="152" spans="1:15" x14ac:dyDescent="0.3">
      <c r="A152" s="9" t="s">
        <v>326</v>
      </c>
      <c r="B152" s="17" t="s">
        <v>200</v>
      </c>
      <c r="C152" s="35">
        <v>0</v>
      </c>
      <c r="D152" s="40">
        <v>0</v>
      </c>
      <c r="E152" s="36">
        <v>0</v>
      </c>
      <c r="F152" s="36">
        <v>0</v>
      </c>
      <c r="G152" s="35">
        <v>0</v>
      </c>
      <c r="H152" s="40">
        <v>0</v>
      </c>
      <c r="I152" s="36">
        <v>0</v>
      </c>
      <c r="J152" s="36">
        <v>0</v>
      </c>
      <c r="K152" s="35">
        <v>1071.8774228775528</v>
      </c>
      <c r="L152" s="35">
        <v>0</v>
      </c>
      <c r="M152" s="35">
        <v>0</v>
      </c>
      <c r="N152" s="38">
        <f t="shared" si="19"/>
        <v>1071.8774228775528</v>
      </c>
      <c r="O152" s="33"/>
    </row>
    <row r="153" spans="1:15" ht="28.8" x14ac:dyDescent="0.3">
      <c r="A153" s="9" t="s">
        <v>327</v>
      </c>
      <c r="B153" s="18" t="s">
        <v>235</v>
      </c>
      <c r="C153" s="35">
        <v>0</v>
      </c>
      <c r="D153" s="40">
        <v>0</v>
      </c>
      <c r="E153" s="36">
        <v>0</v>
      </c>
      <c r="F153" s="36">
        <v>0</v>
      </c>
      <c r="G153" s="35">
        <v>0</v>
      </c>
      <c r="H153" s="40">
        <v>0</v>
      </c>
      <c r="I153" s="36">
        <v>0</v>
      </c>
      <c r="J153" s="36">
        <v>0</v>
      </c>
      <c r="K153" s="35">
        <v>0</v>
      </c>
      <c r="L153" s="35">
        <v>0</v>
      </c>
      <c r="M153" s="35">
        <v>0</v>
      </c>
      <c r="N153" s="38">
        <f t="shared" si="19"/>
        <v>0</v>
      </c>
      <c r="O153" s="33"/>
    </row>
    <row r="154" spans="1:15" x14ac:dyDescent="0.3">
      <c r="A154" s="9"/>
      <c r="B154" s="18"/>
      <c r="C154" s="35"/>
      <c r="D154" s="40"/>
      <c r="E154" s="36"/>
      <c r="F154" s="36"/>
      <c r="G154" s="35"/>
      <c r="H154" s="40"/>
      <c r="I154" s="36"/>
      <c r="J154" s="36"/>
      <c r="K154" s="35"/>
      <c r="L154" s="35"/>
      <c r="M154" s="35"/>
      <c r="N154" s="38"/>
      <c r="O154" s="33"/>
    </row>
    <row r="155" spans="1:15" x14ac:dyDescent="0.3">
      <c r="A155" s="11"/>
      <c r="B155" s="12" t="s">
        <v>236</v>
      </c>
      <c r="C155" s="46">
        <f>SUM(C147:C154)</f>
        <v>119.94230764465976</v>
      </c>
      <c r="D155" s="46">
        <f t="shared" ref="D155:K155" si="20">SUM(D147:D154)</f>
        <v>119.94230764465976</v>
      </c>
      <c r="E155" s="46">
        <f t="shared" si="20"/>
        <v>0</v>
      </c>
      <c r="F155" s="46">
        <f t="shared" ref="F155" si="21">SUM(F147:F154)</f>
        <v>0</v>
      </c>
      <c r="G155" s="46">
        <f t="shared" si="20"/>
        <v>0</v>
      </c>
      <c r="H155" s="46">
        <f t="shared" ref="H155:I155" si="22">SUM(H147:H154)</f>
        <v>0</v>
      </c>
      <c r="I155" s="46">
        <f t="shared" si="22"/>
        <v>0</v>
      </c>
      <c r="J155" s="46">
        <f t="shared" ref="J155" si="23">SUM(J147:J154)</f>
        <v>0</v>
      </c>
      <c r="K155" s="46">
        <f t="shared" si="20"/>
        <v>2351.235705387553</v>
      </c>
      <c r="L155" s="46">
        <f>SUM(L147:L154)</f>
        <v>0</v>
      </c>
      <c r="M155" s="46">
        <f t="shared" ref="M155:N155" si="24">SUM(M147:M154)</f>
        <v>0</v>
      </c>
      <c r="N155" s="46">
        <f t="shared" si="24"/>
        <v>2471.1780130322127</v>
      </c>
      <c r="O155" s="33"/>
    </row>
    <row r="156" spans="1:15" ht="31.5" customHeight="1" x14ac:dyDescent="0.3">
      <c r="A156" s="13" t="s">
        <v>237</v>
      </c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33"/>
    </row>
    <row r="157" spans="1:15" x14ac:dyDescent="0.3">
      <c r="A157" s="9" t="s">
        <v>238</v>
      </c>
      <c r="B157" s="39" t="s">
        <v>286</v>
      </c>
      <c r="C157" s="35">
        <v>0</v>
      </c>
      <c r="D157" s="40">
        <v>0</v>
      </c>
      <c r="E157" s="36">
        <v>0</v>
      </c>
      <c r="F157" s="36">
        <v>0</v>
      </c>
      <c r="G157" s="35">
        <v>0</v>
      </c>
      <c r="H157" s="40">
        <v>0</v>
      </c>
      <c r="I157" s="36">
        <v>0</v>
      </c>
      <c r="J157" s="36">
        <v>0</v>
      </c>
      <c r="K157" s="35">
        <v>0</v>
      </c>
      <c r="L157" s="35">
        <v>0</v>
      </c>
      <c r="M157" s="35">
        <v>0</v>
      </c>
      <c r="N157" s="38">
        <f t="shared" ref="N157" si="25">+C157+G157+K157+L157+M157</f>
        <v>0</v>
      </c>
      <c r="O157" s="33"/>
    </row>
    <row r="158" spans="1:15" x14ac:dyDescent="0.3">
      <c r="A158" s="9" t="s">
        <v>328</v>
      </c>
      <c r="B158" s="39" t="s">
        <v>287</v>
      </c>
      <c r="C158" s="35">
        <v>0</v>
      </c>
      <c r="D158" s="40">
        <v>0</v>
      </c>
      <c r="E158" s="36">
        <v>0</v>
      </c>
      <c r="F158" s="36">
        <v>0</v>
      </c>
      <c r="G158" s="35">
        <v>0</v>
      </c>
      <c r="H158" s="40">
        <v>0</v>
      </c>
      <c r="I158" s="36">
        <v>0</v>
      </c>
      <c r="J158" s="36">
        <v>0</v>
      </c>
      <c r="K158" s="35">
        <v>0</v>
      </c>
      <c r="L158" s="35">
        <v>0</v>
      </c>
      <c r="M158" s="35">
        <v>0</v>
      </c>
      <c r="N158" s="38">
        <f t="shared" ref="N158:N166" si="26">+C158+G158+K158+L158+M158</f>
        <v>0</v>
      </c>
      <c r="O158" s="33"/>
    </row>
    <row r="159" spans="1:15" x14ac:dyDescent="0.3">
      <c r="A159" s="9" t="s">
        <v>391</v>
      </c>
      <c r="B159" s="39" t="s">
        <v>166</v>
      </c>
      <c r="C159" s="35">
        <v>0</v>
      </c>
      <c r="D159" s="40">
        <v>0</v>
      </c>
      <c r="E159" s="36">
        <v>0</v>
      </c>
      <c r="F159" s="36">
        <v>0</v>
      </c>
      <c r="G159" s="35">
        <v>0</v>
      </c>
      <c r="H159" s="40">
        <v>0</v>
      </c>
      <c r="I159" s="36">
        <v>0</v>
      </c>
      <c r="J159" s="36">
        <v>0</v>
      </c>
      <c r="K159" s="35">
        <v>23.32610077</v>
      </c>
      <c r="L159" s="35">
        <v>0</v>
      </c>
      <c r="M159" s="35">
        <v>0</v>
      </c>
      <c r="N159" s="38">
        <f t="shared" si="26"/>
        <v>23.32610077</v>
      </c>
      <c r="O159" s="33"/>
    </row>
    <row r="160" spans="1:15" x14ac:dyDescent="0.3">
      <c r="A160" s="9" t="s">
        <v>329</v>
      </c>
      <c r="B160" s="39" t="s">
        <v>200</v>
      </c>
      <c r="C160" s="35">
        <v>0</v>
      </c>
      <c r="D160" s="40">
        <v>0</v>
      </c>
      <c r="E160" s="36">
        <v>0</v>
      </c>
      <c r="F160" s="36">
        <v>0</v>
      </c>
      <c r="G160" s="35">
        <v>0</v>
      </c>
      <c r="H160" s="40">
        <v>0</v>
      </c>
      <c r="I160" s="36">
        <v>0</v>
      </c>
      <c r="J160" s="36">
        <v>0</v>
      </c>
      <c r="K160" s="35">
        <v>0</v>
      </c>
      <c r="L160" s="35">
        <v>0</v>
      </c>
      <c r="M160" s="35">
        <v>0</v>
      </c>
      <c r="N160" s="38">
        <f t="shared" si="26"/>
        <v>0</v>
      </c>
      <c r="O160" s="33"/>
    </row>
    <row r="161" spans="1:15" ht="28.8" x14ac:dyDescent="0.3">
      <c r="A161" s="9" t="s">
        <v>219</v>
      </c>
      <c r="B161" s="39" t="s">
        <v>240</v>
      </c>
      <c r="C161" s="35">
        <v>0</v>
      </c>
      <c r="D161" s="40">
        <v>0</v>
      </c>
      <c r="E161" s="36">
        <v>0</v>
      </c>
      <c r="F161" s="36">
        <v>0</v>
      </c>
      <c r="G161" s="35">
        <v>0</v>
      </c>
      <c r="H161" s="40">
        <v>0</v>
      </c>
      <c r="I161" s="36">
        <v>0</v>
      </c>
      <c r="J161" s="36">
        <v>0</v>
      </c>
      <c r="K161" s="35">
        <v>30226.467486769914</v>
      </c>
      <c r="L161" s="35">
        <v>0</v>
      </c>
      <c r="M161" s="35">
        <v>0</v>
      </c>
      <c r="N161" s="38">
        <f t="shared" si="26"/>
        <v>30226.467486769914</v>
      </c>
      <c r="O161" s="33"/>
    </row>
    <row r="162" spans="1:15" x14ac:dyDescent="0.3">
      <c r="A162" s="9" t="s">
        <v>330</v>
      </c>
      <c r="B162" s="39" t="s">
        <v>242</v>
      </c>
      <c r="C162" s="35">
        <v>0</v>
      </c>
      <c r="D162" s="40">
        <v>0</v>
      </c>
      <c r="E162" s="36">
        <v>0</v>
      </c>
      <c r="F162" s="36">
        <v>0</v>
      </c>
      <c r="G162" s="35">
        <v>0</v>
      </c>
      <c r="H162" s="40">
        <v>0</v>
      </c>
      <c r="I162" s="36">
        <v>0</v>
      </c>
      <c r="J162" s="36">
        <v>0</v>
      </c>
      <c r="K162" s="35">
        <v>5270.1983114999994</v>
      </c>
      <c r="L162" s="35">
        <v>0</v>
      </c>
      <c r="M162" s="35">
        <v>0</v>
      </c>
      <c r="N162" s="38">
        <f t="shared" si="26"/>
        <v>5270.1983114999994</v>
      </c>
      <c r="O162" s="33"/>
    </row>
    <row r="163" spans="1:15" x14ac:dyDescent="0.3">
      <c r="A163" s="9" t="s">
        <v>221</v>
      </c>
      <c r="B163" s="39" t="s">
        <v>244</v>
      </c>
      <c r="C163" s="35">
        <v>0</v>
      </c>
      <c r="D163" s="40">
        <v>0</v>
      </c>
      <c r="E163" s="36">
        <v>0</v>
      </c>
      <c r="F163" s="36">
        <v>0</v>
      </c>
      <c r="G163" s="35">
        <v>0</v>
      </c>
      <c r="H163" s="40">
        <v>0</v>
      </c>
      <c r="I163" s="36">
        <v>0</v>
      </c>
      <c r="J163" s="36">
        <v>0</v>
      </c>
      <c r="K163" s="35">
        <v>169.85156289780431</v>
      </c>
      <c r="L163" s="35">
        <v>0</v>
      </c>
      <c r="M163" s="35">
        <v>0</v>
      </c>
      <c r="N163" s="38">
        <f t="shared" si="26"/>
        <v>169.85156289780431</v>
      </c>
      <c r="O163" s="33"/>
    </row>
    <row r="164" spans="1:15" x14ac:dyDescent="0.3">
      <c r="A164" s="9" t="s">
        <v>331</v>
      </c>
      <c r="B164" s="39" t="s">
        <v>217</v>
      </c>
      <c r="C164" s="35">
        <v>0</v>
      </c>
      <c r="D164" s="40">
        <v>0</v>
      </c>
      <c r="E164" s="36">
        <v>0</v>
      </c>
      <c r="F164" s="36">
        <v>0</v>
      </c>
      <c r="G164" s="35">
        <v>0</v>
      </c>
      <c r="H164" s="40">
        <v>0</v>
      </c>
      <c r="I164" s="36">
        <v>0</v>
      </c>
      <c r="J164" s="36">
        <v>0</v>
      </c>
      <c r="K164" s="35">
        <v>9013.9668715965854</v>
      </c>
      <c r="L164" s="35">
        <v>0</v>
      </c>
      <c r="M164" s="35">
        <v>0</v>
      </c>
      <c r="N164" s="38">
        <f t="shared" si="26"/>
        <v>9013.9668715965854</v>
      </c>
      <c r="O164" s="33"/>
    </row>
    <row r="165" spans="1:15" x14ac:dyDescent="0.3">
      <c r="A165" s="9" t="s">
        <v>332</v>
      </c>
      <c r="B165" s="39" t="s">
        <v>218</v>
      </c>
      <c r="C165" s="35">
        <v>0</v>
      </c>
      <c r="D165" s="40">
        <v>0</v>
      </c>
      <c r="E165" s="36">
        <v>0</v>
      </c>
      <c r="F165" s="36">
        <v>0</v>
      </c>
      <c r="G165" s="35">
        <v>0</v>
      </c>
      <c r="H165" s="40">
        <v>0</v>
      </c>
      <c r="I165" s="36">
        <v>0</v>
      </c>
      <c r="J165" s="36">
        <v>0</v>
      </c>
      <c r="K165" s="35">
        <v>201.98943426</v>
      </c>
      <c r="L165" s="35">
        <v>0</v>
      </c>
      <c r="M165" s="35">
        <v>0.63911786491917344</v>
      </c>
      <c r="N165" s="38">
        <f t="shared" si="26"/>
        <v>202.62855212491917</v>
      </c>
      <c r="O165" s="33"/>
    </row>
    <row r="166" spans="1:15" x14ac:dyDescent="0.3">
      <c r="A166" s="9" t="s">
        <v>333</v>
      </c>
      <c r="B166" s="18" t="s">
        <v>220</v>
      </c>
      <c r="C166" s="35">
        <v>0</v>
      </c>
      <c r="D166" s="40">
        <v>0</v>
      </c>
      <c r="E166" s="36">
        <v>0</v>
      </c>
      <c r="F166" s="36">
        <v>0</v>
      </c>
      <c r="G166" s="35">
        <v>0</v>
      </c>
      <c r="H166" s="40">
        <v>0</v>
      </c>
      <c r="I166" s="36">
        <v>0</v>
      </c>
      <c r="J166" s="36">
        <v>0</v>
      </c>
      <c r="K166" s="35">
        <v>0</v>
      </c>
      <c r="L166" s="35">
        <v>0</v>
      </c>
      <c r="M166" s="35">
        <v>3932.9156517816155</v>
      </c>
      <c r="N166" s="38">
        <f t="shared" si="26"/>
        <v>3932.9156517816155</v>
      </c>
      <c r="O166" s="33"/>
    </row>
    <row r="167" spans="1:15" x14ac:dyDescent="0.3">
      <c r="A167" s="9"/>
      <c r="B167" s="18"/>
      <c r="C167" s="35"/>
      <c r="D167" s="40"/>
      <c r="E167" s="36"/>
      <c r="F167" s="36"/>
      <c r="G167" s="35"/>
      <c r="H167" s="40"/>
      <c r="I167" s="36"/>
      <c r="J167" s="36"/>
      <c r="K167" s="35"/>
      <c r="L167" s="35"/>
      <c r="M167" s="35"/>
      <c r="N167" s="38"/>
      <c r="O167" s="33"/>
    </row>
    <row r="168" spans="1:15" x14ac:dyDescent="0.3">
      <c r="A168" s="19"/>
      <c r="B168" s="12" t="s">
        <v>245</v>
      </c>
      <c r="C168" s="45">
        <f>SUM(C157:C167)</f>
        <v>0</v>
      </c>
      <c r="D168" s="45">
        <f t="shared" ref="D168:N168" si="27">SUM(D157:D167)</f>
        <v>0</v>
      </c>
      <c r="E168" s="45">
        <f t="shared" si="27"/>
        <v>0</v>
      </c>
      <c r="F168" s="45">
        <f t="shared" ref="F168" si="28">SUM(F157:F167)</f>
        <v>0</v>
      </c>
      <c r="G168" s="45">
        <f t="shared" si="27"/>
        <v>0</v>
      </c>
      <c r="H168" s="45">
        <f t="shared" ref="H168:I168" si="29">SUM(H157:H167)</f>
        <v>0</v>
      </c>
      <c r="I168" s="45">
        <f t="shared" si="29"/>
        <v>0</v>
      </c>
      <c r="J168" s="45">
        <f t="shared" ref="J168" si="30">SUM(J157:J167)</f>
        <v>0</v>
      </c>
      <c r="K168" s="45">
        <f t="shared" si="27"/>
        <v>44905.799767794306</v>
      </c>
      <c r="L168" s="45">
        <f t="shared" si="27"/>
        <v>0</v>
      </c>
      <c r="M168" s="45">
        <f t="shared" si="27"/>
        <v>3933.5547696465346</v>
      </c>
      <c r="N168" s="45">
        <f t="shared" si="27"/>
        <v>48839.354537440835</v>
      </c>
      <c r="O168" s="33"/>
    </row>
    <row r="169" spans="1:15" x14ac:dyDescent="0.3">
      <c r="A169" s="19" t="s">
        <v>340</v>
      </c>
      <c r="B169" s="20" t="s">
        <v>275</v>
      </c>
      <c r="C169" s="45">
        <f>+C155+C168+C145</f>
        <v>47984.709377992513</v>
      </c>
      <c r="D169" s="45">
        <f t="shared" ref="D169:N169" si="31">+D155+D168+D145</f>
        <v>3299.0572621754418</v>
      </c>
      <c r="E169" s="45">
        <f t="shared" si="31"/>
        <v>31740.099019893289</v>
      </c>
      <c r="F169" s="45">
        <f t="shared" ref="F169" si="32">+F155+F168+F145</f>
        <v>12945.553095923771</v>
      </c>
      <c r="G169" s="45">
        <f t="shared" si="31"/>
        <v>4184.6532700749176</v>
      </c>
      <c r="H169" s="45">
        <f t="shared" ref="H169:I169" si="33">+H155+H168+H145</f>
        <v>2182.4487205980004</v>
      </c>
      <c r="I169" s="45">
        <f t="shared" si="33"/>
        <v>1532.9852759118407</v>
      </c>
      <c r="J169" s="45">
        <f t="shared" ref="J169" si="34">+J155+J168+J145</f>
        <v>469.21927356507638</v>
      </c>
      <c r="K169" s="45">
        <f t="shared" si="31"/>
        <v>47462.927437761857</v>
      </c>
      <c r="L169" s="45">
        <f t="shared" si="31"/>
        <v>1143.3864960691321</v>
      </c>
      <c r="M169" s="45">
        <f t="shared" si="31"/>
        <v>3933.5547696465346</v>
      </c>
      <c r="N169" s="45">
        <f t="shared" si="31"/>
        <v>104709.23135154495</v>
      </c>
      <c r="O169" s="33"/>
    </row>
    <row r="170" spans="1:15" x14ac:dyDescent="0.3">
      <c r="A170" t="s">
        <v>276</v>
      </c>
      <c r="N170" s="27"/>
      <c r="O170" s="33"/>
    </row>
    <row r="171" spans="1:15" x14ac:dyDescent="0.3">
      <c r="A171" s="28"/>
      <c r="O171" s="33"/>
    </row>
    <row r="172" spans="1:15" x14ac:dyDescent="0.3"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33"/>
    </row>
    <row r="173" spans="1:15" x14ac:dyDescent="0.3"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33"/>
    </row>
    <row r="174" spans="1:15" x14ac:dyDescent="0.3"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33"/>
    </row>
    <row r="175" spans="1:15" hidden="1" x14ac:dyDescent="0.3"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33"/>
    </row>
    <row r="176" spans="1:15" hidden="1" x14ac:dyDescent="0.3"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33"/>
    </row>
    <row r="177" spans="3:15" hidden="1" x14ac:dyDescent="0.3"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33"/>
    </row>
    <row r="178" spans="3:15" hidden="1" x14ac:dyDescent="0.3">
      <c r="O178" s="33"/>
    </row>
    <row r="179" spans="3:15" hidden="1" x14ac:dyDescent="0.3">
      <c r="O179" s="33"/>
    </row>
    <row r="180" spans="3:15" hidden="1" x14ac:dyDescent="0.3">
      <c r="O180" s="33"/>
    </row>
    <row r="181" spans="3:15" hidden="1" x14ac:dyDescent="0.3">
      <c r="O181" s="33"/>
    </row>
    <row r="182" spans="3:15" hidden="1" x14ac:dyDescent="0.3">
      <c r="O182" s="33"/>
    </row>
    <row r="183" spans="3:15" hidden="1" x14ac:dyDescent="0.3">
      <c r="O183" s="33"/>
    </row>
    <row r="184" spans="3:15" hidden="1" x14ac:dyDescent="0.3">
      <c r="O184" s="33"/>
    </row>
    <row r="185" spans="3:15" hidden="1" x14ac:dyDescent="0.3">
      <c r="O185" s="33"/>
    </row>
    <row r="186" spans="3:15" hidden="1" x14ac:dyDescent="0.3">
      <c r="O186" s="33"/>
    </row>
    <row r="187" spans="3:15" hidden="1" x14ac:dyDescent="0.3">
      <c r="O187" s="33"/>
    </row>
    <row r="188" spans="3:15" hidden="1" x14ac:dyDescent="0.3">
      <c r="O188" s="33"/>
    </row>
    <row r="189" spans="3:15" hidden="1" x14ac:dyDescent="0.3">
      <c r="O189" s="33"/>
    </row>
    <row r="190" spans="3:15" hidden="1" x14ac:dyDescent="0.3">
      <c r="O190" s="33"/>
    </row>
    <row r="191" spans="3:15" hidden="1" x14ac:dyDescent="0.3">
      <c r="O191" s="33"/>
    </row>
    <row r="192" spans="3:15" hidden="1" x14ac:dyDescent="0.3">
      <c r="O192" s="33"/>
    </row>
    <row r="193" spans="15:15" hidden="1" x14ac:dyDescent="0.3">
      <c r="O193" s="33"/>
    </row>
    <row r="194" spans="15:15" hidden="1" x14ac:dyDescent="0.3">
      <c r="O194" s="33"/>
    </row>
    <row r="195" spans="15:15" hidden="1" x14ac:dyDescent="0.3">
      <c r="O195" s="33"/>
    </row>
    <row r="196" spans="15:15" hidden="1" x14ac:dyDescent="0.3">
      <c r="O196" s="33"/>
    </row>
    <row r="197" spans="15:15" hidden="1" x14ac:dyDescent="0.3">
      <c r="O197" s="33"/>
    </row>
    <row r="198" spans="15:15" hidden="1" x14ac:dyDescent="0.3">
      <c r="O198" s="33"/>
    </row>
    <row r="199" spans="15:15" hidden="1" x14ac:dyDescent="0.3">
      <c r="O199" s="33"/>
    </row>
    <row r="200" spans="15:15" hidden="1" x14ac:dyDescent="0.3">
      <c r="O200" s="33"/>
    </row>
    <row r="201" spans="15:15" hidden="1" x14ac:dyDescent="0.3">
      <c r="O201" s="33"/>
    </row>
    <row r="202" spans="15:15" hidden="1" x14ac:dyDescent="0.3">
      <c r="O202" s="33"/>
    </row>
    <row r="203" spans="15:15" hidden="1" x14ac:dyDescent="0.3">
      <c r="O203" s="33"/>
    </row>
    <row r="204" spans="15:15" hidden="1" x14ac:dyDescent="0.3">
      <c r="O204" s="33"/>
    </row>
    <row r="205" spans="15:15" hidden="1" x14ac:dyDescent="0.3">
      <c r="O205" s="33"/>
    </row>
    <row r="206" spans="15:15" hidden="1" x14ac:dyDescent="0.3">
      <c r="O206" s="33"/>
    </row>
    <row r="207" spans="15:15" hidden="1" x14ac:dyDescent="0.3">
      <c r="O207" s="33"/>
    </row>
    <row r="208" spans="15:15" hidden="1" x14ac:dyDescent="0.3">
      <c r="O208" s="33"/>
    </row>
    <row r="209" spans="15:15" hidden="1" x14ac:dyDescent="0.3">
      <c r="O209" s="33"/>
    </row>
    <row r="210" spans="15:15" hidden="1" x14ac:dyDescent="0.3">
      <c r="O210" s="33"/>
    </row>
    <row r="211" spans="15:15" hidden="1" x14ac:dyDescent="0.3">
      <c r="O211" s="33"/>
    </row>
    <row r="212" spans="15:15" hidden="1" x14ac:dyDescent="0.3">
      <c r="O212" s="33"/>
    </row>
    <row r="213" spans="15:15" hidden="1" x14ac:dyDescent="0.3">
      <c r="O213" s="33"/>
    </row>
    <row r="214" spans="15:15" hidden="1" x14ac:dyDescent="0.3">
      <c r="O214" s="33"/>
    </row>
    <row r="215" spans="15:15" hidden="1" x14ac:dyDescent="0.3">
      <c r="O215" s="33"/>
    </row>
    <row r="216" spans="15:15" hidden="1" x14ac:dyDescent="0.3">
      <c r="O216" s="33"/>
    </row>
    <row r="217" spans="15:15" hidden="1" x14ac:dyDescent="0.3">
      <c r="O217" s="33"/>
    </row>
    <row r="218" spans="15:15" hidden="1" x14ac:dyDescent="0.3">
      <c r="O218" s="33"/>
    </row>
    <row r="219" spans="15:15" hidden="1" x14ac:dyDescent="0.3">
      <c r="O219" s="33"/>
    </row>
    <row r="220" spans="15:15" hidden="1" x14ac:dyDescent="0.3">
      <c r="O220" s="33"/>
    </row>
    <row r="221" spans="15:15" hidden="1" x14ac:dyDescent="0.3">
      <c r="O221" s="33"/>
    </row>
    <row r="222" spans="15:15" hidden="1" x14ac:dyDescent="0.3">
      <c r="O222" s="33"/>
    </row>
    <row r="223" spans="15:15" hidden="1" x14ac:dyDescent="0.3">
      <c r="O223" s="33"/>
    </row>
    <row r="224" spans="15:15" hidden="1" x14ac:dyDescent="0.3">
      <c r="O224" s="33"/>
    </row>
    <row r="225" spans="15:15" hidden="1" x14ac:dyDescent="0.3">
      <c r="O225" s="33"/>
    </row>
    <row r="226" spans="15:15" hidden="1" x14ac:dyDescent="0.3">
      <c r="O226" s="33"/>
    </row>
    <row r="227" spans="15:15" hidden="1" x14ac:dyDescent="0.3">
      <c r="O227" s="33"/>
    </row>
    <row r="228" spans="15:15" hidden="1" x14ac:dyDescent="0.3">
      <c r="O228" s="33"/>
    </row>
    <row r="229" spans="15:15" hidden="1" x14ac:dyDescent="0.3">
      <c r="O229" s="33"/>
    </row>
    <row r="230" spans="15:15" hidden="1" x14ac:dyDescent="0.3">
      <c r="O230" s="33"/>
    </row>
    <row r="231" spans="15:15" hidden="1" x14ac:dyDescent="0.3">
      <c r="O231" s="33"/>
    </row>
    <row r="232" spans="15:15" hidden="1" x14ac:dyDescent="0.3">
      <c r="O232" s="33"/>
    </row>
    <row r="233" spans="15:15" hidden="1" x14ac:dyDescent="0.3">
      <c r="O233" s="33"/>
    </row>
    <row r="234" spans="15:15" hidden="1" x14ac:dyDescent="0.3">
      <c r="O234" s="33"/>
    </row>
    <row r="235" spans="15:15" hidden="1" x14ac:dyDescent="0.3">
      <c r="O235" s="33"/>
    </row>
    <row r="236" spans="15:15" hidden="1" x14ac:dyDescent="0.3">
      <c r="O236" s="33"/>
    </row>
    <row r="237" spans="15:15" hidden="1" x14ac:dyDescent="0.3">
      <c r="O237" s="33"/>
    </row>
    <row r="238" spans="15:15" hidden="1" x14ac:dyDescent="0.3">
      <c r="O238" s="33"/>
    </row>
    <row r="239" spans="15:15" hidden="1" x14ac:dyDescent="0.3">
      <c r="O239" s="33"/>
    </row>
    <row r="240" spans="15:15" hidden="1" x14ac:dyDescent="0.3">
      <c r="O240" s="33"/>
    </row>
    <row r="241" spans="15:15" hidden="1" x14ac:dyDescent="0.3">
      <c r="O241" s="33"/>
    </row>
    <row r="242" spans="15:15" hidden="1" x14ac:dyDescent="0.3">
      <c r="O242" s="33"/>
    </row>
    <row r="243" spans="15:15" hidden="1" x14ac:dyDescent="0.3">
      <c r="O243" s="33"/>
    </row>
    <row r="244" spans="15:15" hidden="1" x14ac:dyDescent="0.3">
      <c r="O244" s="33"/>
    </row>
    <row r="245" spans="15:15" hidden="1" x14ac:dyDescent="0.3">
      <c r="O245" s="33"/>
    </row>
    <row r="246" spans="15:15" hidden="1" x14ac:dyDescent="0.3">
      <c r="O246" s="33"/>
    </row>
    <row r="247" spans="15:15" hidden="1" x14ac:dyDescent="0.3">
      <c r="O247" s="33"/>
    </row>
    <row r="248" spans="15:15" hidden="1" x14ac:dyDescent="0.3">
      <c r="O248" s="33"/>
    </row>
    <row r="249" spans="15:15" hidden="1" x14ac:dyDescent="0.3">
      <c r="O249" s="33"/>
    </row>
    <row r="250" spans="15:15" hidden="1" x14ac:dyDescent="0.3">
      <c r="O250" s="33"/>
    </row>
    <row r="251" spans="15:15" hidden="1" x14ac:dyDescent="0.3">
      <c r="O251" s="33"/>
    </row>
    <row r="252" spans="15:15" hidden="1" x14ac:dyDescent="0.3">
      <c r="O252" s="33"/>
    </row>
    <row r="253" spans="15:15" hidden="1" x14ac:dyDescent="0.3">
      <c r="O253" s="33"/>
    </row>
    <row r="254" spans="15:15" hidden="1" x14ac:dyDescent="0.3">
      <c r="O254" s="33"/>
    </row>
    <row r="255" spans="15:15" hidden="1" x14ac:dyDescent="0.3">
      <c r="O255" s="33"/>
    </row>
    <row r="256" spans="15:15" hidden="1" x14ac:dyDescent="0.3">
      <c r="O256" s="33"/>
    </row>
    <row r="257" spans="15:15" hidden="1" x14ac:dyDescent="0.3">
      <c r="O257" s="33"/>
    </row>
    <row r="258" spans="15:15" hidden="1" x14ac:dyDescent="0.3">
      <c r="O258" s="33"/>
    </row>
    <row r="259" spans="15:15" hidden="1" x14ac:dyDescent="0.3">
      <c r="O259" s="33"/>
    </row>
    <row r="260" spans="15:15" hidden="1" x14ac:dyDescent="0.3">
      <c r="O260" s="33"/>
    </row>
    <row r="261" spans="15:15" hidden="1" x14ac:dyDescent="0.3">
      <c r="O261" s="33"/>
    </row>
    <row r="262" spans="15:15" hidden="1" x14ac:dyDescent="0.3">
      <c r="O262" s="33"/>
    </row>
    <row r="263" spans="15:15" hidden="1" x14ac:dyDescent="0.3">
      <c r="O263" s="33"/>
    </row>
    <row r="264" spans="15:15" hidden="1" x14ac:dyDescent="0.3">
      <c r="O264" s="33"/>
    </row>
    <row r="265" spans="15:15" hidden="1" x14ac:dyDescent="0.3">
      <c r="O265" s="33"/>
    </row>
    <row r="266" spans="15:15" hidden="1" x14ac:dyDescent="0.3">
      <c r="O266" s="33"/>
    </row>
    <row r="267" spans="15:15" hidden="1" x14ac:dyDescent="0.3">
      <c r="O267" s="33"/>
    </row>
    <row r="268" spans="15:15" hidden="1" x14ac:dyDescent="0.3">
      <c r="O268" s="33"/>
    </row>
    <row r="269" spans="15:15" hidden="1" x14ac:dyDescent="0.3">
      <c r="O269" s="33"/>
    </row>
    <row r="270" spans="15:15" hidden="1" x14ac:dyDescent="0.3">
      <c r="O270" s="33"/>
    </row>
    <row r="271" spans="15:15" hidden="1" x14ac:dyDescent="0.3">
      <c r="O271" s="33"/>
    </row>
    <row r="272" spans="15:15" hidden="1" x14ac:dyDescent="0.3">
      <c r="O272" s="33"/>
    </row>
    <row r="273" spans="15:15" hidden="1" x14ac:dyDescent="0.3">
      <c r="O273" s="33"/>
    </row>
    <row r="274" spans="15:15" hidden="1" x14ac:dyDescent="0.3">
      <c r="O274" s="33"/>
    </row>
    <row r="275" spans="15:15" hidden="1" x14ac:dyDescent="0.3">
      <c r="O275" s="33"/>
    </row>
    <row r="276" spans="15:15" hidden="1" x14ac:dyDescent="0.3">
      <c r="O276" s="33"/>
    </row>
    <row r="277" spans="15:15" hidden="1" x14ac:dyDescent="0.3">
      <c r="O277" s="33"/>
    </row>
    <row r="278" spans="15:15" hidden="1" x14ac:dyDescent="0.3">
      <c r="O278" s="33"/>
    </row>
    <row r="279" spans="15:15" hidden="1" x14ac:dyDescent="0.3">
      <c r="O279" s="33"/>
    </row>
    <row r="280" spans="15:15" hidden="1" x14ac:dyDescent="0.3">
      <c r="O280" s="33"/>
    </row>
    <row r="281" spans="15:15" hidden="1" x14ac:dyDescent="0.3">
      <c r="O281" s="33"/>
    </row>
    <row r="282" spans="15:15" hidden="1" x14ac:dyDescent="0.3">
      <c r="O282" s="33"/>
    </row>
    <row r="283" spans="15:15" hidden="1" x14ac:dyDescent="0.3">
      <c r="O283" s="33"/>
    </row>
    <row r="284" spans="15:15" hidden="1" x14ac:dyDescent="0.3">
      <c r="O284" s="33"/>
    </row>
    <row r="285" spans="15:15" hidden="1" x14ac:dyDescent="0.3">
      <c r="O285" s="33"/>
    </row>
    <row r="286" spans="15:15" hidden="1" x14ac:dyDescent="0.3">
      <c r="O286" s="33"/>
    </row>
    <row r="287" spans="15:15" hidden="1" x14ac:dyDescent="0.3">
      <c r="O287" s="33"/>
    </row>
    <row r="288" spans="15:15" hidden="1" x14ac:dyDescent="0.3">
      <c r="O288" s="33"/>
    </row>
    <row r="289" spans="15:15" hidden="1" x14ac:dyDescent="0.3">
      <c r="O289" s="33"/>
    </row>
    <row r="290" spans="15:15" hidden="1" x14ac:dyDescent="0.3">
      <c r="O290" s="33"/>
    </row>
    <row r="291" spans="15:15" hidden="1" x14ac:dyDescent="0.3">
      <c r="O291" s="33"/>
    </row>
    <row r="292" spans="15:15" hidden="1" x14ac:dyDescent="0.3">
      <c r="O292" s="33"/>
    </row>
    <row r="293" spans="15:15" hidden="1" x14ac:dyDescent="0.3">
      <c r="O293" s="33"/>
    </row>
    <row r="294" spans="15:15" hidden="1" x14ac:dyDescent="0.3">
      <c r="O294" s="33"/>
    </row>
    <row r="295" spans="15:15" hidden="1" x14ac:dyDescent="0.3">
      <c r="O295" s="33"/>
    </row>
    <row r="296" spans="15:15" hidden="1" x14ac:dyDescent="0.3">
      <c r="O296" s="33"/>
    </row>
    <row r="297" spans="15:15" hidden="1" x14ac:dyDescent="0.3">
      <c r="O297" s="33"/>
    </row>
    <row r="298" spans="15:15" hidden="1" x14ac:dyDescent="0.3">
      <c r="O298" s="33"/>
    </row>
    <row r="299" spans="15:15" hidden="1" x14ac:dyDescent="0.3">
      <c r="O299" s="33"/>
    </row>
    <row r="300" spans="15:15" hidden="1" x14ac:dyDescent="0.3">
      <c r="O300" s="33"/>
    </row>
    <row r="301" spans="15:15" hidden="1" x14ac:dyDescent="0.3">
      <c r="O301" s="33"/>
    </row>
    <row r="302" spans="15:15" hidden="1" x14ac:dyDescent="0.3">
      <c r="O302" s="33"/>
    </row>
    <row r="303" spans="15:15" hidden="1" x14ac:dyDescent="0.3">
      <c r="O303" s="33"/>
    </row>
    <row r="304" spans="15:15" hidden="1" x14ac:dyDescent="0.3">
      <c r="O304" s="33"/>
    </row>
    <row r="305" spans="15:15" hidden="1" x14ac:dyDescent="0.3">
      <c r="O305" s="33"/>
    </row>
    <row r="306" spans="15:15" hidden="1" x14ac:dyDescent="0.3">
      <c r="O306" s="33"/>
    </row>
    <row r="307" spans="15:15" hidden="1" x14ac:dyDescent="0.3">
      <c r="O307" s="33"/>
    </row>
    <row r="308" spans="15:15" hidden="1" x14ac:dyDescent="0.3">
      <c r="O308" s="33"/>
    </row>
    <row r="309" spans="15:15" hidden="1" x14ac:dyDescent="0.3">
      <c r="O309" s="33"/>
    </row>
    <row r="310" spans="15:15" hidden="1" x14ac:dyDescent="0.3">
      <c r="O310" s="33"/>
    </row>
    <row r="311" spans="15:15" hidden="1" x14ac:dyDescent="0.3">
      <c r="O311" s="33"/>
    </row>
    <row r="312" spans="15:15" hidden="1" x14ac:dyDescent="0.3">
      <c r="O312" s="33"/>
    </row>
    <row r="313" spans="15:15" hidden="1" x14ac:dyDescent="0.3">
      <c r="O313" s="33"/>
    </row>
    <row r="314" spans="15:15" hidden="1" x14ac:dyDescent="0.3">
      <c r="O314" s="33"/>
    </row>
    <row r="315" spans="15:15" hidden="1" x14ac:dyDescent="0.3">
      <c r="O315" s="33"/>
    </row>
    <row r="316" spans="15:15" hidden="1" x14ac:dyDescent="0.3">
      <c r="O316" s="33"/>
    </row>
    <row r="317" spans="15:15" hidden="1" x14ac:dyDescent="0.3">
      <c r="O317" s="33"/>
    </row>
    <row r="318" spans="15:15" hidden="1" x14ac:dyDescent="0.3">
      <c r="O318" s="33"/>
    </row>
    <row r="319" spans="15:15" hidden="1" x14ac:dyDescent="0.3">
      <c r="O319" s="33"/>
    </row>
    <row r="320" spans="15:15" hidden="1" x14ac:dyDescent="0.3">
      <c r="O320" s="33"/>
    </row>
    <row r="321" spans="15:15" hidden="1" x14ac:dyDescent="0.3">
      <c r="O321" s="33"/>
    </row>
    <row r="322" spans="15:15" hidden="1" x14ac:dyDescent="0.3">
      <c r="O322" s="33"/>
    </row>
    <row r="323" spans="15:15" hidden="1" x14ac:dyDescent="0.3">
      <c r="O323" s="33"/>
    </row>
    <row r="324" spans="15:15" hidden="1" x14ac:dyDescent="0.3">
      <c r="O324" s="33"/>
    </row>
    <row r="325" spans="15:15" hidden="1" x14ac:dyDescent="0.3">
      <c r="O325" s="33"/>
    </row>
    <row r="326" spans="15:15" hidden="1" x14ac:dyDescent="0.3">
      <c r="O326" s="33"/>
    </row>
    <row r="327" spans="15:15" hidden="1" x14ac:dyDescent="0.3">
      <c r="O327" s="33"/>
    </row>
    <row r="328" spans="15:15" hidden="1" x14ac:dyDescent="0.3">
      <c r="O328" s="33"/>
    </row>
    <row r="329" spans="15:15" hidden="1" x14ac:dyDescent="0.3">
      <c r="O329" s="33"/>
    </row>
    <row r="330" spans="15:15" hidden="1" x14ac:dyDescent="0.3">
      <c r="O330" s="33"/>
    </row>
    <row r="331" spans="15:15" hidden="1" x14ac:dyDescent="0.3">
      <c r="O331" s="33"/>
    </row>
    <row r="332" spans="15:15" hidden="1" x14ac:dyDescent="0.3">
      <c r="O332" s="33"/>
    </row>
    <row r="333" spans="15:15" hidden="1" x14ac:dyDescent="0.3">
      <c r="O333" s="33"/>
    </row>
    <row r="334" spans="15:15" hidden="1" x14ac:dyDescent="0.3">
      <c r="O334" s="33"/>
    </row>
    <row r="335" spans="15:15" hidden="1" x14ac:dyDescent="0.3">
      <c r="O335" s="33"/>
    </row>
    <row r="336" spans="15:15" hidden="1" x14ac:dyDescent="0.3">
      <c r="O336" s="33"/>
    </row>
    <row r="337" spans="15:15" hidden="1" x14ac:dyDescent="0.3">
      <c r="O337" s="33"/>
    </row>
    <row r="338" spans="15:15" hidden="1" x14ac:dyDescent="0.3">
      <c r="O338" s="33"/>
    </row>
    <row r="339" spans="15:15" hidden="1" x14ac:dyDescent="0.3">
      <c r="O339" s="33"/>
    </row>
    <row r="340" spans="15:15" hidden="1" x14ac:dyDescent="0.3">
      <c r="O340" s="33"/>
    </row>
    <row r="341" spans="15:15" hidden="1" x14ac:dyDescent="0.3">
      <c r="O341" s="33"/>
    </row>
    <row r="342" spans="15:15" hidden="1" x14ac:dyDescent="0.3">
      <c r="O342" s="33"/>
    </row>
    <row r="343" spans="15:15" hidden="1" x14ac:dyDescent="0.3">
      <c r="O343" s="33"/>
    </row>
    <row r="344" spans="15:15" hidden="1" x14ac:dyDescent="0.3">
      <c r="O344" s="33"/>
    </row>
    <row r="345" spans="15:15" hidden="1" x14ac:dyDescent="0.3">
      <c r="O345" s="33"/>
    </row>
    <row r="346" spans="15:15" hidden="1" x14ac:dyDescent="0.3">
      <c r="O346" s="33"/>
    </row>
    <row r="347" spans="15:15" hidden="1" x14ac:dyDescent="0.3">
      <c r="O347" s="33"/>
    </row>
    <row r="348" spans="15:15" hidden="1" x14ac:dyDescent="0.3">
      <c r="O348" s="33"/>
    </row>
    <row r="349" spans="15:15" hidden="1" x14ac:dyDescent="0.3">
      <c r="O349" s="33"/>
    </row>
    <row r="350" spans="15:15" hidden="1" x14ac:dyDescent="0.3">
      <c r="O350" s="33"/>
    </row>
    <row r="351" spans="15:15" hidden="1" x14ac:dyDescent="0.3">
      <c r="O351" s="33"/>
    </row>
    <row r="352" spans="15:15" hidden="1" x14ac:dyDescent="0.3">
      <c r="O352" s="33"/>
    </row>
    <row r="353" spans="15:15" hidden="1" x14ac:dyDescent="0.3">
      <c r="O353" s="33"/>
    </row>
    <row r="354" spans="15:15" hidden="1" x14ac:dyDescent="0.3">
      <c r="O354" s="33"/>
    </row>
    <row r="355" spans="15:15" hidden="1" x14ac:dyDescent="0.3">
      <c r="O355" s="33"/>
    </row>
    <row r="356" spans="15:15" hidden="1" x14ac:dyDescent="0.3">
      <c r="O356" s="33"/>
    </row>
    <row r="357" spans="15:15" hidden="1" x14ac:dyDescent="0.3">
      <c r="O357" s="33"/>
    </row>
    <row r="358" spans="15:15" hidden="1" x14ac:dyDescent="0.3">
      <c r="O358" s="33"/>
    </row>
    <row r="359" spans="15:15" hidden="1" x14ac:dyDescent="0.3">
      <c r="O359" s="33"/>
    </row>
    <row r="360" spans="15:15" hidden="1" x14ac:dyDescent="0.3">
      <c r="O360" s="33"/>
    </row>
    <row r="361" spans="15:15" hidden="1" x14ac:dyDescent="0.3">
      <c r="O361" s="33"/>
    </row>
    <row r="362" spans="15:15" hidden="1" x14ac:dyDescent="0.3">
      <c r="O362" s="33"/>
    </row>
    <row r="363" spans="15:15" hidden="1" x14ac:dyDescent="0.3">
      <c r="O363" s="33"/>
    </row>
    <row r="364" spans="15:15" hidden="1" x14ac:dyDescent="0.3">
      <c r="O364" s="33"/>
    </row>
    <row r="365" spans="15:15" hidden="1" x14ac:dyDescent="0.3">
      <c r="O365" s="33"/>
    </row>
    <row r="366" spans="15:15" hidden="1" x14ac:dyDescent="0.3">
      <c r="O366" s="33"/>
    </row>
    <row r="367" spans="15:15" hidden="1" x14ac:dyDescent="0.3">
      <c r="O367" s="33"/>
    </row>
    <row r="368" spans="15:15" hidden="1" x14ac:dyDescent="0.3">
      <c r="O368" s="33"/>
    </row>
    <row r="369" spans="15:15" hidden="1" x14ac:dyDescent="0.3">
      <c r="O369" s="33"/>
    </row>
    <row r="370" spans="15:15" hidden="1" x14ac:dyDescent="0.3">
      <c r="O370" s="33"/>
    </row>
    <row r="371" spans="15:15" hidden="1" x14ac:dyDescent="0.3">
      <c r="O371" s="33"/>
    </row>
    <row r="372" spans="15:15" hidden="1" x14ac:dyDescent="0.3">
      <c r="O372" s="33"/>
    </row>
    <row r="373" spans="15:15" hidden="1" x14ac:dyDescent="0.3">
      <c r="O373" s="33"/>
    </row>
    <row r="374" spans="15:15" hidden="1" x14ac:dyDescent="0.3">
      <c r="O374" s="33"/>
    </row>
    <row r="375" spans="15:15" hidden="1" x14ac:dyDescent="0.3">
      <c r="O375" s="33"/>
    </row>
    <row r="376" spans="15:15" hidden="1" x14ac:dyDescent="0.3">
      <c r="O376" s="33"/>
    </row>
    <row r="377" spans="15:15" hidden="1" x14ac:dyDescent="0.3">
      <c r="O377" s="33"/>
    </row>
    <row r="378" spans="15:15" hidden="1" x14ac:dyDescent="0.3">
      <c r="O378" s="33"/>
    </row>
    <row r="379" spans="15:15" hidden="1" x14ac:dyDescent="0.3">
      <c r="O379" s="33"/>
    </row>
    <row r="380" spans="15:15" hidden="1" x14ac:dyDescent="0.3">
      <c r="O380" s="33"/>
    </row>
    <row r="381" spans="15:15" hidden="1" x14ac:dyDescent="0.3">
      <c r="O381" s="33"/>
    </row>
    <row r="382" spans="15:15" hidden="1" x14ac:dyDescent="0.3">
      <c r="O382" s="33"/>
    </row>
    <row r="383" spans="15:15" hidden="1" x14ac:dyDescent="0.3">
      <c r="O383" s="33"/>
    </row>
    <row r="384" spans="15:15" hidden="1" x14ac:dyDescent="0.3">
      <c r="O384" s="33"/>
    </row>
    <row r="385" spans="15:15" hidden="1" x14ac:dyDescent="0.3">
      <c r="O385" s="33"/>
    </row>
    <row r="386" spans="15:15" hidden="1" x14ac:dyDescent="0.3">
      <c r="O386" s="33"/>
    </row>
    <row r="387" spans="15:15" hidden="1" x14ac:dyDescent="0.3">
      <c r="O387" s="33"/>
    </row>
    <row r="388" spans="15:15" hidden="1" x14ac:dyDescent="0.3">
      <c r="O388" s="33"/>
    </row>
    <row r="389" spans="15:15" hidden="1" x14ac:dyDescent="0.3">
      <c r="O389" s="33"/>
    </row>
    <row r="390" spans="15:15" hidden="1" x14ac:dyDescent="0.3">
      <c r="O390" s="33"/>
    </row>
    <row r="391" spans="15:15" hidden="1" x14ac:dyDescent="0.3">
      <c r="O391" s="33"/>
    </row>
    <row r="392" spans="15:15" hidden="1" x14ac:dyDescent="0.3">
      <c r="O392" s="33"/>
    </row>
    <row r="393" spans="15:15" hidden="1" x14ac:dyDescent="0.3">
      <c r="O393" s="33"/>
    </row>
    <row r="394" spans="15:15" hidden="1" x14ac:dyDescent="0.3">
      <c r="O394" s="33"/>
    </row>
    <row r="395" spans="15:15" hidden="1" x14ac:dyDescent="0.3">
      <c r="O395" s="33"/>
    </row>
    <row r="396" spans="15:15" hidden="1" x14ac:dyDescent="0.3">
      <c r="O396" s="33"/>
    </row>
    <row r="397" spans="15:15" hidden="1" x14ac:dyDescent="0.3">
      <c r="O397" s="33"/>
    </row>
    <row r="398" spans="15:15" hidden="1" x14ac:dyDescent="0.3">
      <c r="O398" s="33"/>
    </row>
    <row r="399" spans="15:15" hidden="1" x14ac:dyDescent="0.3">
      <c r="O399" s="33"/>
    </row>
    <row r="400" spans="15:15" hidden="1" x14ac:dyDescent="0.3">
      <c r="O400" s="33"/>
    </row>
    <row r="401" spans="15:15" hidden="1" x14ac:dyDescent="0.3">
      <c r="O401" s="33"/>
    </row>
    <row r="402" spans="15:15" hidden="1" x14ac:dyDescent="0.3">
      <c r="O402" s="33"/>
    </row>
    <row r="403" spans="15:15" hidden="1" x14ac:dyDescent="0.3">
      <c r="O403" s="33"/>
    </row>
    <row r="404" spans="15:15" hidden="1" x14ac:dyDescent="0.3">
      <c r="O404" s="33"/>
    </row>
    <row r="405" spans="15:15" hidden="1" x14ac:dyDescent="0.3">
      <c r="O405" s="33"/>
    </row>
    <row r="406" spans="15:15" hidden="1" x14ac:dyDescent="0.3">
      <c r="O406" s="33"/>
    </row>
    <row r="407" spans="15:15" hidden="1" x14ac:dyDescent="0.3">
      <c r="O407" s="33"/>
    </row>
    <row r="408" spans="15:15" hidden="1" x14ac:dyDescent="0.3">
      <c r="O408" s="33"/>
    </row>
    <row r="409" spans="15:15" hidden="1" x14ac:dyDescent="0.3">
      <c r="O409" s="33"/>
    </row>
    <row r="410" spans="15:15" hidden="1" x14ac:dyDescent="0.3">
      <c r="O410" s="33"/>
    </row>
    <row r="411" spans="15:15" hidden="1" x14ac:dyDescent="0.3">
      <c r="O411" s="33"/>
    </row>
    <row r="412" spans="15:15" hidden="1" x14ac:dyDescent="0.3">
      <c r="O412" s="33"/>
    </row>
    <row r="413" spans="15:15" hidden="1" x14ac:dyDescent="0.3">
      <c r="O413" s="33"/>
    </row>
    <row r="414" spans="15:15" hidden="1" x14ac:dyDescent="0.3">
      <c r="O414" s="33"/>
    </row>
    <row r="415" spans="15:15" hidden="1" x14ac:dyDescent="0.3">
      <c r="O415" s="33"/>
    </row>
    <row r="416" spans="15:15" hidden="1" x14ac:dyDescent="0.3">
      <c r="O416" s="33"/>
    </row>
    <row r="417" spans="15:15" hidden="1" x14ac:dyDescent="0.3">
      <c r="O417" s="33"/>
    </row>
    <row r="418" spans="15:15" hidden="1" x14ac:dyDescent="0.3">
      <c r="O418" s="33"/>
    </row>
    <row r="419" spans="15:15" hidden="1" x14ac:dyDescent="0.3">
      <c r="O419" s="33"/>
    </row>
    <row r="420" spans="15:15" hidden="1" x14ac:dyDescent="0.3">
      <c r="O420" s="33"/>
    </row>
    <row r="421" spans="15:15" hidden="1" x14ac:dyDescent="0.3">
      <c r="O421" s="33"/>
    </row>
    <row r="422" spans="15:15" hidden="1" x14ac:dyDescent="0.3">
      <c r="O422" s="33"/>
    </row>
    <row r="423" spans="15:15" hidden="1" x14ac:dyDescent="0.3">
      <c r="O423" s="33"/>
    </row>
    <row r="424" spans="15:15" hidden="1" x14ac:dyDescent="0.3">
      <c r="O424" s="33"/>
    </row>
    <row r="425" spans="15:15" hidden="1" x14ac:dyDescent="0.3">
      <c r="O425" s="33"/>
    </row>
    <row r="426" spans="15:15" hidden="1" x14ac:dyDescent="0.3">
      <c r="O426" s="33"/>
    </row>
    <row r="427" spans="15:15" hidden="1" x14ac:dyDescent="0.3">
      <c r="O427" s="33"/>
    </row>
    <row r="428" spans="15:15" hidden="1" x14ac:dyDescent="0.3">
      <c r="O428" s="33"/>
    </row>
    <row r="429" spans="15:15" hidden="1" x14ac:dyDescent="0.3">
      <c r="O429" s="33"/>
    </row>
    <row r="430" spans="15:15" hidden="1" x14ac:dyDescent="0.3">
      <c r="O430" s="33"/>
    </row>
    <row r="431" spans="15:15" hidden="1" x14ac:dyDescent="0.3">
      <c r="O431" s="33"/>
    </row>
    <row r="432" spans="15:15" hidden="1" x14ac:dyDescent="0.3">
      <c r="O432" s="33"/>
    </row>
    <row r="433" spans="15:15" hidden="1" x14ac:dyDescent="0.3">
      <c r="O433" s="33"/>
    </row>
    <row r="434" spans="15:15" hidden="1" x14ac:dyDescent="0.3">
      <c r="O434" s="33"/>
    </row>
    <row r="435" spans="15:15" hidden="1" x14ac:dyDescent="0.3">
      <c r="O435" s="33"/>
    </row>
    <row r="436" spans="15:15" hidden="1" x14ac:dyDescent="0.3">
      <c r="O436" s="33"/>
    </row>
    <row r="437" spans="15:15" hidden="1" x14ac:dyDescent="0.3">
      <c r="O437" s="33"/>
    </row>
    <row r="438" spans="15:15" hidden="1" x14ac:dyDescent="0.3">
      <c r="O438" s="33"/>
    </row>
    <row r="439" spans="15:15" hidden="1" x14ac:dyDescent="0.3">
      <c r="O439" s="33"/>
    </row>
    <row r="440" spans="15:15" hidden="1" x14ac:dyDescent="0.3">
      <c r="O440" s="33"/>
    </row>
    <row r="441" spans="15:15" hidden="1" x14ac:dyDescent="0.3">
      <c r="O441" s="33"/>
    </row>
    <row r="442" spans="15:15" hidden="1" x14ac:dyDescent="0.3">
      <c r="O442" s="33"/>
    </row>
    <row r="443" spans="15:15" hidden="1" x14ac:dyDescent="0.3">
      <c r="O443" s="33"/>
    </row>
    <row r="444" spans="15:15" hidden="1" x14ac:dyDescent="0.3">
      <c r="O444" s="33"/>
    </row>
    <row r="445" spans="15:15" hidden="1" x14ac:dyDescent="0.3">
      <c r="O445" s="33"/>
    </row>
    <row r="446" spans="15:15" hidden="1" x14ac:dyDescent="0.3">
      <c r="O446" s="33"/>
    </row>
    <row r="447" spans="15:15" hidden="1" x14ac:dyDescent="0.3">
      <c r="O447" s="33"/>
    </row>
    <row r="448" spans="15:15" hidden="1" x14ac:dyDescent="0.3">
      <c r="O448" s="33"/>
    </row>
    <row r="449" spans="15:15" hidden="1" x14ac:dyDescent="0.3">
      <c r="O449" s="33"/>
    </row>
    <row r="450" spans="15:15" hidden="1" x14ac:dyDescent="0.3">
      <c r="O450" s="33"/>
    </row>
    <row r="451" spans="15:15" hidden="1" x14ac:dyDescent="0.3">
      <c r="O451" s="33"/>
    </row>
    <row r="452" spans="15:15" hidden="1" x14ac:dyDescent="0.3">
      <c r="O452" s="33"/>
    </row>
    <row r="453" spans="15:15" hidden="1" x14ac:dyDescent="0.3">
      <c r="O453" s="33"/>
    </row>
    <row r="454" spans="15:15" hidden="1" x14ac:dyDescent="0.3">
      <c r="O454" s="33"/>
    </row>
    <row r="455" spans="15:15" hidden="1" x14ac:dyDescent="0.3">
      <c r="O455" s="33"/>
    </row>
    <row r="456" spans="15:15" hidden="1" x14ac:dyDescent="0.3">
      <c r="O456" s="33"/>
    </row>
    <row r="457" spans="15:15" hidden="1" x14ac:dyDescent="0.3">
      <c r="O457" s="33"/>
    </row>
    <row r="458" spans="15:15" hidden="1" x14ac:dyDescent="0.3">
      <c r="O458" s="33"/>
    </row>
    <row r="459" spans="15:15" hidden="1" x14ac:dyDescent="0.3">
      <c r="O459" s="33"/>
    </row>
    <row r="460" spans="15:15" hidden="1" x14ac:dyDescent="0.3">
      <c r="O460" s="33"/>
    </row>
    <row r="461" spans="15:15" hidden="1" x14ac:dyDescent="0.3">
      <c r="O461" s="33"/>
    </row>
    <row r="462" spans="15:15" hidden="1" x14ac:dyDescent="0.3">
      <c r="O462" s="33"/>
    </row>
    <row r="463" spans="15:15" hidden="1" x14ac:dyDescent="0.3">
      <c r="O463" s="33"/>
    </row>
    <row r="464" spans="15:15" hidden="1" x14ac:dyDescent="0.3">
      <c r="O464" s="33"/>
    </row>
    <row r="465" spans="15:15" hidden="1" x14ac:dyDescent="0.3">
      <c r="O465" s="33"/>
    </row>
    <row r="466" spans="15:15" hidden="1" x14ac:dyDescent="0.3">
      <c r="O466" s="33"/>
    </row>
    <row r="467" spans="15:15" hidden="1" x14ac:dyDescent="0.3">
      <c r="O467" s="33"/>
    </row>
    <row r="468" spans="15:15" hidden="1" x14ac:dyDescent="0.3">
      <c r="O468" s="33"/>
    </row>
    <row r="469" spans="15:15" hidden="1" x14ac:dyDescent="0.3">
      <c r="O469" s="33"/>
    </row>
    <row r="470" spans="15:15" hidden="1" x14ac:dyDescent="0.3">
      <c r="O470" s="33"/>
    </row>
    <row r="471" spans="15:15" hidden="1" x14ac:dyDescent="0.3">
      <c r="O471" s="33"/>
    </row>
    <row r="472" spans="15:15" hidden="1" x14ac:dyDescent="0.3">
      <c r="O472" s="33"/>
    </row>
    <row r="473" spans="15:15" hidden="1" x14ac:dyDescent="0.3">
      <c r="O473" s="33"/>
    </row>
    <row r="474" spans="15:15" hidden="1" x14ac:dyDescent="0.3">
      <c r="O474" s="33"/>
    </row>
    <row r="475" spans="15:15" hidden="1" x14ac:dyDescent="0.3">
      <c r="O475" s="33"/>
    </row>
    <row r="476" spans="15:15" hidden="1" x14ac:dyDescent="0.3">
      <c r="O476" s="33"/>
    </row>
    <row r="477" spans="15:15" hidden="1" x14ac:dyDescent="0.3">
      <c r="O477" s="33"/>
    </row>
    <row r="478" spans="15:15" hidden="1" x14ac:dyDescent="0.3">
      <c r="O478" s="33"/>
    </row>
    <row r="479" spans="15:15" hidden="1" x14ac:dyDescent="0.3">
      <c r="O479" s="33"/>
    </row>
    <row r="480" spans="15:15" hidden="1" x14ac:dyDescent="0.3">
      <c r="O480" s="33"/>
    </row>
    <row r="481" spans="15:15" hidden="1" x14ac:dyDescent="0.3">
      <c r="O481" s="33"/>
    </row>
    <row r="482" spans="15:15" hidden="1" x14ac:dyDescent="0.3">
      <c r="O482" s="33"/>
    </row>
    <row r="483" spans="15:15" hidden="1" x14ac:dyDescent="0.3">
      <c r="O483" s="33"/>
    </row>
    <row r="484" spans="15:15" hidden="1" x14ac:dyDescent="0.3">
      <c r="O484" s="33"/>
    </row>
    <row r="485" spans="15:15" hidden="1" x14ac:dyDescent="0.3">
      <c r="O485" s="33"/>
    </row>
    <row r="486" spans="15:15" hidden="1" x14ac:dyDescent="0.3">
      <c r="O486" s="33"/>
    </row>
    <row r="487" spans="15:15" hidden="1" x14ac:dyDescent="0.3">
      <c r="O487" s="33"/>
    </row>
    <row r="488" spans="15:15" hidden="1" x14ac:dyDescent="0.3">
      <c r="O488" s="33"/>
    </row>
    <row r="489" spans="15:15" hidden="1" x14ac:dyDescent="0.3">
      <c r="O489" s="33"/>
    </row>
    <row r="490" spans="15:15" hidden="1" x14ac:dyDescent="0.3">
      <c r="O490" s="33"/>
    </row>
    <row r="491" spans="15:15" hidden="1" x14ac:dyDescent="0.3">
      <c r="O491" s="33"/>
    </row>
    <row r="492" spans="15:15" hidden="1" x14ac:dyDescent="0.3">
      <c r="O492" s="33"/>
    </row>
    <row r="493" spans="15:15" hidden="1" x14ac:dyDescent="0.3">
      <c r="O493" s="33"/>
    </row>
    <row r="494" spans="15:15" hidden="1" x14ac:dyDescent="0.3">
      <c r="O494" s="33"/>
    </row>
    <row r="495" spans="15:15" hidden="1" x14ac:dyDescent="0.3">
      <c r="O495" s="33"/>
    </row>
    <row r="496" spans="15:15" hidden="1" x14ac:dyDescent="0.3">
      <c r="O496" s="33"/>
    </row>
    <row r="497" spans="15:15" hidden="1" x14ac:dyDescent="0.3">
      <c r="O497" s="33"/>
    </row>
    <row r="498" spans="15:15" hidden="1" x14ac:dyDescent="0.3">
      <c r="O498" s="33"/>
    </row>
    <row r="499" spans="15:15" hidden="1" x14ac:dyDescent="0.3">
      <c r="O499" s="33"/>
    </row>
    <row r="500" spans="15:15" hidden="1" x14ac:dyDescent="0.3">
      <c r="O500" s="33"/>
    </row>
    <row r="501" spans="15:15" hidden="1" x14ac:dyDescent="0.3">
      <c r="O501" s="33"/>
    </row>
    <row r="502" spans="15:15" hidden="1" x14ac:dyDescent="0.3">
      <c r="O502" s="33"/>
    </row>
    <row r="503" spans="15:15" hidden="1" x14ac:dyDescent="0.3">
      <c r="O503" s="33"/>
    </row>
    <row r="504" spans="15:15" hidden="1" x14ac:dyDescent="0.3">
      <c r="O504" s="33"/>
    </row>
    <row r="505" spans="15:15" hidden="1" x14ac:dyDescent="0.3">
      <c r="O505" s="33"/>
    </row>
    <row r="506" spans="15:15" hidden="1" x14ac:dyDescent="0.3">
      <c r="O506" s="33"/>
    </row>
    <row r="507" spans="15:15" hidden="1" x14ac:dyDescent="0.3">
      <c r="O507" s="33"/>
    </row>
    <row r="508" spans="15:15" hidden="1" x14ac:dyDescent="0.3">
      <c r="O508" s="33"/>
    </row>
    <row r="509" spans="15:15" hidden="1" x14ac:dyDescent="0.3">
      <c r="O509" s="33"/>
    </row>
    <row r="510" spans="15:15" hidden="1" x14ac:dyDescent="0.3">
      <c r="O510" s="33"/>
    </row>
    <row r="511" spans="15:15" hidden="1" x14ac:dyDescent="0.3">
      <c r="O511" s="33"/>
    </row>
    <row r="512" spans="15:15" hidden="1" x14ac:dyDescent="0.3">
      <c r="O512" s="33"/>
    </row>
    <row r="513" spans="15:15" hidden="1" x14ac:dyDescent="0.3">
      <c r="O513" s="33"/>
    </row>
    <row r="514" spans="15:15" hidden="1" x14ac:dyDescent="0.3">
      <c r="O514" s="33"/>
    </row>
    <row r="515" spans="15:15" hidden="1" x14ac:dyDescent="0.3">
      <c r="O515" s="33"/>
    </row>
    <row r="516" spans="15:15" hidden="1" x14ac:dyDescent="0.3">
      <c r="O516" s="33"/>
    </row>
    <row r="517" spans="15:15" hidden="1" x14ac:dyDescent="0.3">
      <c r="O517" s="33"/>
    </row>
    <row r="518" spans="15:15" hidden="1" x14ac:dyDescent="0.3">
      <c r="O518" s="33"/>
    </row>
    <row r="519" spans="15:15" hidden="1" x14ac:dyDescent="0.3">
      <c r="O519" s="33"/>
    </row>
    <row r="520" spans="15:15" hidden="1" x14ac:dyDescent="0.3">
      <c r="O520" s="33"/>
    </row>
    <row r="521" spans="15:15" hidden="1" x14ac:dyDescent="0.3">
      <c r="O521" s="33"/>
    </row>
    <row r="522" spans="15:15" hidden="1" x14ac:dyDescent="0.3">
      <c r="O522" s="33"/>
    </row>
    <row r="523" spans="15:15" hidden="1" x14ac:dyDescent="0.3">
      <c r="O523" s="33"/>
    </row>
    <row r="524" spans="15:15" hidden="1" x14ac:dyDescent="0.3">
      <c r="O524" s="33"/>
    </row>
    <row r="525" spans="15:15" hidden="1" x14ac:dyDescent="0.3">
      <c r="O525" s="33"/>
    </row>
    <row r="526" spans="15:15" hidden="1" x14ac:dyDescent="0.3">
      <c r="O526" s="33"/>
    </row>
    <row r="527" spans="15:15" hidden="1" x14ac:dyDescent="0.3">
      <c r="O527" s="33"/>
    </row>
    <row r="528" spans="15:15" hidden="1" x14ac:dyDescent="0.3">
      <c r="O528" s="33"/>
    </row>
    <row r="529" spans="15:15" hidden="1" x14ac:dyDescent="0.3">
      <c r="O529" s="33"/>
    </row>
    <row r="530" spans="15:15" hidden="1" x14ac:dyDescent="0.3">
      <c r="O530" s="33"/>
    </row>
    <row r="531" spans="15:15" hidden="1" x14ac:dyDescent="0.3">
      <c r="O531" s="33"/>
    </row>
    <row r="532" spans="15:15" hidden="1" x14ac:dyDescent="0.3">
      <c r="O532" s="33"/>
    </row>
    <row r="533" spans="15:15" hidden="1" x14ac:dyDescent="0.3">
      <c r="O533" s="33"/>
    </row>
    <row r="534" spans="15:15" hidden="1" x14ac:dyDescent="0.3">
      <c r="O534" s="33"/>
    </row>
    <row r="535" spans="15:15" hidden="1" x14ac:dyDescent="0.3">
      <c r="O535" s="33"/>
    </row>
    <row r="536" spans="15:15" hidden="1" x14ac:dyDescent="0.3">
      <c r="O536" s="33"/>
    </row>
    <row r="537" spans="15:15" hidden="1" x14ac:dyDescent="0.3">
      <c r="O537" s="33"/>
    </row>
    <row r="538" spans="15:15" hidden="1" x14ac:dyDescent="0.3">
      <c r="O538" s="33"/>
    </row>
    <row r="539" spans="15:15" hidden="1" x14ac:dyDescent="0.3">
      <c r="O539" s="33"/>
    </row>
    <row r="540" spans="15:15" hidden="1" x14ac:dyDescent="0.3">
      <c r="O540" s="33"/>
    </row>
    <row r="541" spans="15:15" hidden="1" x14ac:dyDescent="0.3">
      <c r="O541" s="33"/>
    </row>
    <row r="542" spans="15:15" hidden="1" x14ac:dyDescent="0.3">
      <c r="O542" s="33"/>
    </row>
    <row r="543" spans="15:15" hidden="1" x14ac:dyDescent="0.3">
      <c r="O543" s="33"/>
    </row>
    <row r="544" spans="15:15" hidden="1" x14ac:dyDescent="0.3">
      <c r="O544" s="33"/>
    </row>
    <row r="545" spans="15:15" hidden="1" x14ac:dyDescent="0.3">
      <c r="O545" s="33"/>
    </row>
    <row r="546" spans="15:15" hidden="1" x14ac:dyDescent="0.3">
      <c r="O546" s="33"/>
    </row>
    <row r="547" spans="15:15" hidden="1" x14ac:dyDescent="0.3">
      <c r="O547" s="33"/>
    </row>
    <row r="548" spans="15:15" hidden="1" x14ac:dyDescent="0.3">
      <c r="O548" s="33"/>
    </row>
    <row r="549" spans="15:15" hidden="1" x14ac:dyDescent="0.3">
      <c r="O549" s="33"/>
    </row>
    <row r="550" spans="15:15" hidden="1" x14ac:dyDescent="0.3">
      <c r="O550" s="33"/>
    </row>
    <row r="551" spans="15:15" hidden="1" x14ac:dyDescent="0.3">
      <c r="O551" s="33"/>
    </row>
    <row r="552" spans="15:15" hidden="1" x14ac:dyDescent="0.3">
      <c r="O552" s="33"/>
    </row>
    <row r="553" spans="15:15" hidden="1" x14ac:dyDescent="0.3">
      <c r="O553" s="33"/>
    </row>
    <row r="554" spans="15:15" hidden="1" x14ac:dyDescent="0.3">
      <c r="O554" s="33"/>
    </row>
    <row r="555" spans="15:15" hidden="1" x14ac:dyDescent="0.3">
      <c r="O555" s="33"/>
    </row>
    <row r="556" spans="15:15" hidden="1" x14ac:dyDescent="0.3">
      <c r="O556" s="33"/>
    </row>
    <row r="557" spans="15:15" hidden="1" x14ac:dyDescent="0.3">
      <c r="O557" s="33"/>
    </row>
    <row r="558" spans="15:15" hidden="1" x14ac:dyDescent="0.3">
      <c r="O558" s="33"/>
    </row>
    <row r="559" spans="15:15" hidden="1" x14ac:dyDescent="0.3">
      <c r="O559" s="33"/>
    </row>
    <row r="560" spans="15:15" hidden="1" x14ac:dyDescent="0.3">
      <c r="O560" s="33"/>
    </row>
    <row r="561" spans="15:15" hidden="1" x14ac:dyDescent="0.3">
      <c r="O561" s="33"/>
    </row>
    <row r="562" spans="15:15" hidden="1" x14ac:dyDescent="0.3">
      <c r="O562" s="33"/>
    </row>
    <row r="563" spans="15:15" hidden="1" x14ac:dyDescent="0.3">
      <c r="O563" s="33"/>
    </row>
    <row r="564" spans="15:15" hidden="1" x14ac:dyDescent="0.3">
      <c r="O564" s="33"/>
    </row>
    <row r="565" spans="15:15" hidden="1" x14ac:dyDescent="0.3">
      <c r="O565" s="33"/>
    </row>
    <row r="566" spans="15:15" hidden="1" x14ac:dyDescent="0.3">
      <c r="O566" s="33"/>
    </row>
    <row r="567" spans="15:15" hidden="1" x14ac:dyDescent="0.3">
      <c r="O567" s="33"/>
    </row>
    <row r="568" spans="15:15" hidden="1" x14ac:dyDescent="0.3">
      <c r="O568" s="33"/>
    </row>
    <row r="569" spans="15:15" hidden="1" x14ac:dyDescent="0.3">
      <c r="O569" s="33"/>
    </row>
    <row r="570" spans="15:15" hidden="1" x14ac:dyDescent="0.3">
      <c r="O570" s="33"/>
    </row>
    <row r="571" spans="15:15" hidden="1" x14ac:dyDescent="0.3">
      <c r="O571" s="33"/>
    </row>
    <row r="572" spans="15:15" hidden="1" x14ac:dyDescent="0.3">
      <c r="O572" s="33"/>
    </row>
    <row r="573" spans="15:15" hidden="1" x14ac:dyDescent="0.3">
      <c r="O573" s="33"/>
    </row>
    <row r="574" spans="15:15" hidden="1" x14ac:dyDescent="0.3">
      <c r="O574" s="33"/>
    </row>
    <row r="575" spans="15:15" hidden="1" x14ac:dyDescent="0.3">
      <c r="O575" s="33"/>
    </row>
    <row r="576" spans="15:15" hidden="1" x14ac:dyDescent="0.3">
      <c r="O576" s="33"/>
    </row>
    <row r="577" spans="15:15" hidden="1" x14ac:dyDescent="0.3">
      <c r="O577" s="33"/>
    </row>
    <row r="578" spans="15:15" hidden="1" x14ac:dyDescent="0.3">
      <c r="O578" s="33"/>
    </row>
    <row r="579" spans="15:15" hidden="1" x14ac:dyDescent="0.3">
      <c r="O579" s="33"/>
    </row>
    <row r="580" spans="15:15" hidden="1" x14ac:dyDescent="0.3">
      <c r="O580" s="33"/>
    </row>
    <row r="581" spans="15:15" hidden="1" x14ac:dyDescent="0.3">
      <c r="O581" s="33"/>
    </row>
    <row r="582" spans="15:15" hidden="1" x14ac:dyDescent="0.3">
      <c r="O582" s="33"/>
    </row>
    <row r="583" spans="15:15" hidden="1" x14ac:dyDescent="0.3">
      <c r="O583" s="33"/>
    </row>
    <row r="584" spans="15:15" hidden="1" x14ac:dyDescent="0.3">
      <c r="O584" s="33"/>
    </row>
    <row r="585" spans="15:15" hidden="1" x14ac:dyDescent="0.3">
      <c r="O585" s="33"/>
    </row>
    <row r="586" spans="15:15" hidden="1" x14ac:dyDescent="0.3">
      <c r="O586" s="33"/>
    </row>
    <row r="587" spans="15:15" hidden="1" x14ac:dyDescent="0.3">
      <c r="O587" s="33"/>
    </row>
    <row r="588" spans="15:15" hidden="1" x14ac:dyDescent="0.3">
      <c r="O588" s="33"/>
    </row>
    <row r="589" spans="15:15" hidden="1" x14ac:dyDescent="0.3">
      <c r="O589" s="33"/>
    </row>
    <row r="590" spans="15:15" hidden="1" x14ac:dyDescent="0.3">
      <c r="O590" s="33"/>
    </row>
    <row r="591" spans="15:15" hidden="1" x14ac:dyDescent="0.3">
      <c r="O591" s="33"/>
    </row>
    <row r="592" spans="15:15" hidden="1" x14ac:dyDescent="0.3">
      <c r="O592" s="33"/>
    </row>
    <row r="593" spans="15:15" hidden="1" x14ac:dyDescent="0.3">
      <c r="O593" s="33"/>
    </row>
    <row r="594" spans="15:15" hidden="1" x14ac:dyDescent="0.3">
      <c r="O594" s="33"/>
    </row>
    <row r="595" spans="15:15" hidden="1" x14ac:dyDescent="0.3">
      <c r="O595" s="33"/>
    </row>
    <row r="596" spans="15:15" hidden="1" x14ac:dyDescent="0.3">
      <c r="O596" s="33"/>
    </row>
    <row r="597" spans="15:15" hidden="1" x14ac:dyDescent="0.3">
      <c r="O597" s="33"/>
    </row>
    <row r="598" spans="15:15" hidden="1" x14ac:dyDescent="0.3">
      <c r="O598" s="33"/>
    </row>
    <row r="599" spans="15:15" hidden="1" x14ac:dyDescent="0.3">
      <c r="O599" s="33"/>
    </row>
    <row r="600" spans="15:15" hidden="1" x14ac:dyDescent="0.3">
      <c r="O600" s="33"/>
    </row>
    <row r="601" spans="15:15" hidden="1" x14ac:dyDescent="0.3">
      <c r="O601" s="33"/>
    </row>
    <row r="602" spans="15:15" hidden="1" x14ac:dyDescent="0.3">
      <c r="O602" s="33"/>
    </row>
    <row r="603" spans="15:15" hidden="1" x14ac:dyDescent="0.3">
      <c r="O603" s="33"/>
    </row>
    <row r="604" spans="15:15" hidden="1" x14ac:dyDescent="0.3">
      <c r="O604" s="33"/>
    </row>
    <row r="605" spans="15:15" hidden="1" x14ac:dyDescent="0.3">
      <c r="O605" s="33"/>
    </row>
    <row r="606" spans="15:15" hidden="1" x14ac:dyDescent="0.3">
      <c r="O606" s="33"/>
    </row>
    <row r="607" spans="15:15" hidden="1" x14ac:dyDescent="0.3">
      <c r="O607" s="33"/>
    </row>
    <row r="608" spans="15:15" hidden="1" x14ac:dyDescent="0.3">
      <c r="O608" s="33"/>
    </row>
    <row r="609" spans="15:15" hidden="1" x14ac:dyDescent="0.3">
      <c r="O609" s="33"/>
    </row>
    <row r="610" spans="15:15" hidden="1" x14ac:dyDescent="0.3">
      <c r="O610" s="33"/>
    </row>
    <row r="611" spans="15:15" hidden="1" x14ac:dyDescent="0.3">
      <c r="O611" s="33"/>
    </row>
    <row r="612" spans="15:15" hidden="1" x14ac:dyDescent="0.3">
      <c r="O612" s="33"/>
    </row>
    <row r="613" spans="15:15" hidden="1" x14ac:dyDescent="0.3">
      <c r="O613" s="33"/>
    </row>
    <row r="614" spans="15:15" hidden="1" x14ac:dyDescent="0.3">
      <c r="O614" s="33"/>
    </row>
    <row r="615" spans="15:15" hidden="1" x14ac:dyDescent="0.3">
      <c r="O615" s="33"/>
    </row>
    <row r="616" spans="15:15" hidden="1" x14ac:dyDescent="0.3">
      <c r="O616" s="33"/>
    </row>
    <row r="617" spans="15:15" hidden="1" x14ac:dyDescent="0.3">
      <c r="O617" s="33"/>
    </row>
    <row r="618" spans="15:15" hidden="1" x14ac:dyDescent="0.3">
      <c r="O618" s="33"/>
    </row>
    <row r="619" spans="15:15" hidden="1" x14ac:dyDescent="0.3">
      <c r="O619" s="33"/>
    </row>
    <row r="620" spans="15:15" hidden="1" x14ac:dyDescent="0.3">
      <c r="O620" s="33"/>
    </row>
    <row r="621" spans="15:15" hidden="1" x14ac:dyDescent="0.3">
      <c r="O621" s="33"/>
    </row>
    <row r="622" spans="15:15" hidden="1" x14ac:dyDescent="0.3">
      <c r="O622" s="33"/>
    </row>
    <row r="623" spans="15:15" hidden="1" x14ac:dyDescent="0.3">
      <c r="O623" s="33"/>
    </row>
    <row r="624" spans="15:15" hidden="1" x14ac:dyDescent="0.3">
      <c r="O624" s="33"/>
    </row>
    <row r="625" spans="15:15" hidden="1" x14ac:dyDescent="0.3">
      <c r="O625" s="33"/>
    </row>
    <row r="626" spans="15:15" hidden="1" x14ac:dyDescent="0.3">
      <c r="O626" s="33"/>
    </row>
    <row r="627" spans="15:15" hidden="1" x14ac:dyDescent="0.3">
      <c r="O627" s="33"/>
    </row>
    <row r="628" spans="15:15" hidden="1" x14ac:dyDescent="0.3">
      <c r="O628" s="33"/>
    </row>
    <row r="629" spans="15:15" hidden="1" x14ac:dyDescent="0.3">
      <c r="O629" s="33"/>
    </row>
    <row r="630" spans="15:15" hidden="1" x14ac:dyDescent="0.3">
      <c r="O630" s="33"/>
    </row>
    <row r="631" spans="15:15" hidden="1" x14ac:dyDescent="0.3">
      <c r="O631" s="33"/>
    </row>
    <row r="632" spans="15:15" hidden="1" x14ac:dyDescent="0.3">
      <c r="O632" s="33"/>
    </row>
    <row r="633" spans="15:15" hidden="1" x14ac:dyDescent="0.3">
      <c r="O633" s="33"/>
    </row>
    <row r="634" spans="15:15" hidden="1" x14ac:dyDescent="0.3">
      <c r="O634" s="33"/>
    </row>
    <row r="635" spans="15:15" hidden="1" x14ac:dyDescent="0.3">
      <c r="O635" s="33"/>
    </row>
    <row r="636" spans="15:15" hidden="1" x14ac:dyDescent="0.3">
      <c r="O636" s="33"/>
    </row>
    <row r="637" spans="15:15" hidden="1" x14ac:dyDescent="0.3">
      <c r="O637" s="33"/>
    </row>
    <row r="638" spans="15:15" hidden="1" x14ac:dyDescent="0.3">
      <c r="O638" s="33"/>
    </row>
    <row r="639" spans="15:15" hidden="1" x14ac:dyDescent="0.3">
      <c r="O639" s="33"/>
    </row>
    <row r="640" spans="15:15" hidden="1" x14ac:dyDescent="0.3">
      <c r="O640" s="33"/>
    </row>
    <row r="641" spans="15:15" hidden="1" x14ac:dyDescent="0.3">
      <c r="O641" s="33"/>
    </row>
    <row r="642" spans="15:15" hidden="1" x14ac:dyDescent="0.3">
      <c r="O642" s="33"/>
    </row>
    <row r="643" spans="15:15" hidden="1" x14ac:dyDescent="0.3">
      <c r="O643" s="33"/>
    </row>
    <row r="644" spans="15:15" hidden="1" x14ac:dyDescent="0.3">
      <c r="O644" s="33"/>
    </row>
    <row r="645" spans="15:15" hidden="1" x14ac:dyDescent="0.3">
      <c r="O645" s="33"/>
    </row>
    <row r="646" spans="15:15" hidden="1" x14ac:dyDescent="0.3">
      <c r="O646" s="33"/>
    </row>
    <row r="647" spans="15:15" hidden="1" x14ac:dyDescent="0.3">
      <c r="O647" s="33"/>
    </row>
    <row r="648" spans="15:15" hidden="1" x14ac:dyDescent="0.3">
      <c r="O648" s="33"/>
    </row>
    <row r="649" spans="15:15" hidden="1" x14ac:dyDescent="0.3">
      <c r="O649" s="33"/>
    </row>
    <row r="650" spans="15:15" hidden="1" x14ac:dyDescent="0.3">
      <c r="O650" s="33"/>
    </row>
    <row r="651" spans="15:15" hidden="1" x14ac:dyDescent="0.3">
      <c r="O651" s="33"/>
    </row>
    <row r="652" spans="15:15" hidden="1" x14ac:dyDescent="0.3">
      <c r="O652" s="33"/>
    </row>
    <row r="653" spans="15:15" hidden="1" x14ac:dyDescent="0.3">
      <c r="O653" s="33"/>
    </row>
    <row r="654" spans="15:15" hidden="1" x14ac:dyDescent="0.3">
      <c r="O654" s="33"/>
    </row>
    <row r="655" spans="15:15" hidden="1" x14ac:dyDescent="0.3">
      <c r="O655" s="33"/>
    </row>
    <row r="656" spans="15:15" hidden="1" x14ac:dyDescent="0.3">
      <c r="O656" s="33"/>
    </row>
    <row r="657" spans="15:15" hidden="1" x14ac:dyDescent="0.3">
      <c r="O657" s="33"/>
    </row>
    <row r="658" spans="15:15" hidden="1" x14ac:dyDescent="0.3">
      <c r="O658" s="33"/>
    </row>
    <row r="659" spans="15:15" hidden="1" x14ac:dyDescent="0.3">
      <c r="O659" s="33"/>
    </row>
    <row r="660" spans="15:15" hidden="1" x14ac:dyDescent="0.3">
      <c r="O660" s="33"/>
    </row>
    <row r="661" spans="15:15" hidden="1" x14ac:dyDescent="0.3">
      <c r="O661" s="33"/>
    </row>
    <row r="662" spans="15:15" hidden="1" x14ac:dyDescent="0.3">
      <c r="O662" s="33"/>
    </row>
    <row r="663" spans="15:15" hidden="1" x14ac:dyDescent="0.3">
      <c r="O663" s="33"/>
    </row>
    <row r="664" spans="15:15" hidden="1" x14ac:dyDescent="0.3">
      <c r="O664" s="33"/>
    </row>
    <row r="665" spans="15:15" hidden="1" x14ac:dyDescent="0.3">
      <c r="O665" s="33"/>
    </row>
    <row r="666" spans="15:15" hidden="1" x14ac:dyDescent="0.3">
      <c r="O666" s="33"/>
    </row>
    <row r="667" spans="15:15" hidden="1" x14ac:dyDescent="0.3">
      <c r="O667" s="33"/>
    </row>
    <row r="668" spans="15:15" hidden="1" x14ac:dyDescent="0.3">
      <c r="O668" s="33"/>
    </row>
    <row r="669" spans="15:15" hidden="1" x14ac:dyDescent="0.3">
      <c r="O669" s="33"/>
    </row>
    <row r="670" spans="15:15" hidden="1" x14ac:dyDescent="0.3">
      <c r="O670" s="33"/>
    </row>
    <row r="671" spans="15:15" hidden="1" x14ac:dyDescent="0.3">
      <c r="O671" s="33"/>
    </row>
    <row r="672" spans="15:15" hidden="1" x14ac:dyDescent="0.3">
      <c r="O672" s="33"/>
    </row>
    <row r="673" spans="15:15" hidden="1" x14ac:dyDescent="0.3">
      <c r="O673" s="33"/>
    </row>
    <row r="674" spans="15:15" hidden="1" x14ac:dyDescent="0.3">
      <c r="O674" s="33"/>
    </row>
    <row r="675" spans="15:15" hidden="1" x14ac:dyDescent="0.3">
      <c r="O675" s="33"/>
    </row>
    <row r="676" spans="15:15" hidden="1" x14ac:dyDescent="0.3">
      <c r="O676" s="33"/>
    </row>
    <row r="677" spans="15:15" hidden="1" x14ac:dyDescent="0.3">
      <c r="O677" s="33"/>
    </row>
    <row r="678" spans="15:15" hidden="1" x14ac:dyDescent="0.3">
      <c r="O678" s="33"/>
    </row>
    <row r="679" spans="15:15" hidden="1" x14ac:dyDescent="0.3">
      <c r="O679" s="33"/>
    </row>
    <row r="680" spans="15:15" hidden="1" x14ac:dyDescent="0.3">
      <c r="O680" s="33"/>
    </row>
    <row r="681" spans="15:15" hidden="1" x14ac:dyDescent="0.3">
      <c r="O681" s="33"/>
    </row>
    <row r="682" spans="15:15" hidden="1" x14ac:dyDescent="0.3">
      <c r="O682" s="33"/>
    </row>
    <row r="683" spans="15:15" hidden="1" x14ac:dyDescent="0.3">
      <c r="O683" s="33"/>
    </row>
    <row r="684" spans="15:15" hidden="1" x14ac:dyDescent="0.3">
      <c r="O684" s="33"/>
    </row>
    <row r="685" spans="15:15" hidden="1" x14ac:dyDescent="0.3">
      <c r="O685" s="33"/>
    </row>
    <row r="686" spans="15:15" hidden="1" x14ac:dyDescent="0.3">
      <c r="O686" s="33"/>
    </row>
    <row r="687" spans="15:15" hidden="1" x14ac:dyDescent="0.3">
      <c r="O687" s="33"/>
    </row>
    <row r="688" spans="15:15" hidden="1" x14ac:dyDescent="0.3">
      <c r="O688" s="33"/>
    </row>
    <row r="689" spans="15:15" hidden="1" x14ac:dyDescent="0.3">
      <c r="O689" s="33"/>
    </row>
    <row r="690" spans="15:15" hidden="1" x14ac:dyDescent="0.3">
      <c r="O690" s="33"/>
    </row>
    <row r="691" spans="15:15" hidden="1" x14ac:dyDescent="0.3">
      <c r="O691" s="33"/>
    </row>
    <row r="692" spans="15:15" hidden="1" x14ac:dyDescent="0.3">
      <c r="O692" s="33"/>
    </row>
    <row r="693" spans="15:15" hidden="1" x14ac:dyDescent="0.3">
      <c r="O693" s="33"/>
    </row>
    <row r="694" spans="15:15" hidden="1" x14ac:dyDescent="0.3">
      <c r="O694" s="33"/>
    </row>
    <row r="695" spans="15:15" hidden="1" x14ac:dyDescent="0.3">
      <c r="O695" s="33"/>
    </row>
    <row r="696" spans="15:15" hidden="1" x14ac:dyDescent="0.3">
      <c r="O696" s="33"/>
    </row>
    <row r="697" spans="15:15" hidden="1" x14ac:dyDescent="0.3">
      <c r="O697" s="33"/>
    </row>
    <row r="698" spans="15:15" hidden="1" x14ac:dyDescent="0.3">
      <c r="O698" s="33"/>
    </row>
    <row r="699" spans="15:15" hidden="1" x14ac:dyDescent="0.3">
      <c r="O699" s="33"/>
    </row>
    <row r="700" spans="15:15" hidden="1" x14ac:dyDescent="0.3">
      <c r="O700" s="33"/>
    </row>
    <row r="701" spans="15:15" hidden="1" x14ac:dyDescent="0.3">
      <c r="O701" s="33"/>
    </row>
    <row r="702" spans="15:15" hidden="1" x14ac:dyDescent="0.3">
      <c r="O702" s="33"/>
    </row>
    <row r="703" spans="15:15" hidden="1" x14ac:dyDescent="0.3">
      <c r="O703" s="33"/>
    </row>
    <row r="704" spans="15:15" hidden="1" x14ac:dyDescent="0.3">
      <c r="O704" s="33"/>
    </row>
    <row r="705" spans="15:15" hidden="1" x14ac:dyDescent="0.3">
      <c r="O705" s="33"/>
    </row>
    <row r="706" spans="15:15" hidden="1" x14ac:dyDescent="0.3">
      <c r="O706" s="33"/>
    </row>
    <row r="707" spans="15:15" hidden="1" x14ac:dyDescent="0.3">
      <c r="O707" s="33"/>
    </row>
    <row r="708" spans="15:15" hidden="1" x14ac:dyDescent="0.3">
      <c r="O708" s="33"/>
    </row>
    <row r="709" spans="15:15" hidden="1" x14ac:dyDescent="0.3">
      <c r="O709" s="33"/>
    </row>
  </sheetData>
  <mergeCells count="4">
    <mergeCell ref="B2:N2"/>
    <mergeCell ref="B3:N3"/>
    <mergeCell ref="B4:N4"/>
    <mergeCell ref="B5:N5"/>
  </mergeCells>
  <conditionalFormatting sqref="E157:E167">
    <cfRule type="cellIs" dxfId="29" priority="7" stopIfTrue="1" operator="lessThan">
      <formula>0</formula>
    </cfRule>
  </conditionalFormatting>
  <conditionalFormatting sqref="E147:E154">
    <cfRule type="cellIs" dxfId="28" priority="8" stopIfTrue="1" operator="lessThan">
      <formula>0</formula>
    </cfRule>
  </conditionalFormatting>
  <conditionalFormatting sqref="F157:F167">
    <cfRule type="cellIs" dxfId="27" priority="5" stopIfTrue="1" operator="lessThan">
      <formula>0</formula>
    </cfRule>
  </conditionalFormatting>
  <conditionalFormatting sqref="F147:F154">
    <cfRule type="cellIs" dxfId="26" priority="6" stopIfTrue="1" operator="lessThan">
      <formula>0</formula>
    </cfRule>
  </conditionalFormatting>
  <conditionalFormatting sqref="I157:I167">
    <cfRule type="cellIs" dxfId="25" priority="3" stopIfTrue="1" operator="lessThan">
      <formula>0</formula>
    </cfRule>
  </conditionalFormatting>
  <conditionalFormatting sqref="I147:I154">
    <cfRule type="cellIs" dxfId="24" priority="4" stopIfTrue="1" operator="lessThan">
      <formula>0</formula>
    </cfRule>
  </conditionalFormatting>
  <conditionalFormatting sqref="J157:J167">
    <cfRule type="cellIs" dxfId="23" priority="1" stopIfTrue="1" operator="lessThan">
      <formula>0</formula>
    </cfRule>
  </conditionalFormatting>
  <conditionalFormatting sqref="J147:J154">
    <cfRule type="cellIs" dxfId="22" priority="2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79998168889431442"/>
  </sheetPr>
  <dimension ref="A1:P177"/>
  <sheetViews>
    <sheetView showGridLines="0" zoomScale="70" zoomScaleNormal="7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P18" sqref="P18"/>
    </sheetView>
  </sheetViews>
  <sheetFormatPr baseColWidth="10" defaultColWidth="0" defaultRowHeight="14.4" zeroHeight="1" outlineLevelCol="1" x14ac:dyDescent="0.3"/>
  <cols>
    <col min="1" max="1" width="23.6640625" customWidth="1"/>
    <col min="2" max="2" width="55.6640625" customWidth="1"/>
    <col min="3" max="3" width="15.6640625" customWidth="1"/>
    <col min="4" max="6" width="15.6640625" hidden="1" customWidth="1" outlineLevel="1"/>
    <col min="7" max="7" width="15.6640625" customWidth="1" collapsed="1"/>
    <col min="8" max="10" width="15.6640625" hidden="1" customWidth="1" outlineLevel="1"/>
    <col min="11" max="11" width="15.6640625" customWidth="1" collapsed="1"/>
    <col min="12" max="14" width="15.6640625" customWidth="1"/>
    <col min="15" max="15" width="11.5546875" customWidth="1"/>
    <col min="16" max="16" width="12.6640625" bestFit="1" customWidth="1"/>
    <col min="17" max="16384" width="11.5546875" hidden="1"/>
  </cols>
  <sheetData>
    <row r="1" spans="1:16" x14ac:dyDescent="0.3"/>
    <row r="2" spans="1:16" ht="18" x14ac:dyDescent="0.35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6" ht="18" x14ac:dyDescent="0.35">
      <c r="B3" s="108" t="s">
        <v>262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6" ht="15.6" x14ac:dyDescent="0.3">
      <c r="B4" s="109" t="s">
        <v>573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6" ht="15.6" x14ac:dyDescent="0.3">
      <c r="B5" s="109" t="s">
        <v>1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</row>
    <row r="6" spans="1:16" x14ac:dyDescent="0.3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6" x14ac:dyDescent="0.3">
      <c r="A7" s="29" t="s">
        <v>261</v>
      </c>
      <c r="E7" s="27"/>
      <c r="F7" s="27"/>
    </row>
    <row r="8" spans="1:16" ht="15.6" x14ac:dyDescent="0.3">
      <c r="A8" s="2"/>
      <c r="B8" s="3"/>
      <c r="C8" s="4" t="s">
        <v>2</v>
      </c>
      <c r="D8" s="5" t="s">
        <v>3</v>
      </c>
      <c r="E8" s="5" t="s">
        <v>377</v>
      </c>
      <c r="F8" s="5" t="s">
        <v>378</v>
      </c>
      <c r="G8" s="5" t="s">
        <v>4</v>
      </c>
      <c r="H8" s="86" t="s">
        <v>382</v>
      </c>
      <c r="I8" s="86" t="s">
        <v>383</v>
      </c>
      <c r="J8" s="86" t="s">
        <v>384</v>
      </c>
      <c r="K8" s="5" t="s">
        <v>5</v>
      </c>
      <c r="L8" s="5" t="s">
        <v>6</v>
      </c>
      <c r="M8" s="5" t="s">
        <v>7</v>
      </c>
      <c r="N8" s="5" t="s">
        <v>18</v>
      </c>
    </row>
    <row r="9" spans="1:16" ht="95.4" x14ac:dyDescent="0.3">
      <c r="A9" s="6" t="s">
        <v>8</v>
      </c>
      <c r="B9" s="7" t="s">
        <v>9</v>
      </c>
      <c r="C9" s="7" t="s">
        <v>10</v>
      </c>
      <c r="D9" s="6" t="s">
        <v>11</v>
      </c>
      <c r="E9" s="6" t="s">
        <v>379</v>
      </c>
      <c r="F9" s="6" t="s">
        <v>380</v>
      </c>
      <c r="G9" s="6" t="s">
        <v>12</v>
      </c>
      <c r="H9" s="87" t="s">
        <v>385</v>
      </c>
      <c r="I9" s="87" t="s">
        <v>386</v>
      </c>
      <c r="J9" s="87" t="s">
        <v>387</v>
      </c>
      <c r="K9" s="6" t="s">
        <v>13</v>
      </c>
      <c r="L9" s="8" t="s">
        <v>14</v>
      </c>
      <c r="M9" s="6" t="s">
        <v>15</v>
      </c>
      <c r="N9" s="6" t="s">
        <v>19</v>
      </c>
    </row>
    <row r="10" spans="1:16" ht="29.25" customHeight="1" x14ac:dyDescent="0.3">
      <c r="A10" s="1" t="s">
        <v>16</v>
      </c>
      <c r="B10" s="1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6" x14ac:dyDescent="0.3">
      <c r="A11" s="9" t="s">
        <v>20</v>
      </c>
      <c r="B11" s="10" t="s">
        <v>21</v>
      </c>
      <c r="C11" s="35">
        <v>0.72888917829047928</v>
      </c>
      <c r="D11" s="36">
        <v>0</v>
      </c>
      <c r="E11" s="37">
        <v>0.72888917829047928</v>
      </c>
      <c r="F11" s="36">
        <v>0</v>
      </c>
      <c r="G11" s="35">
        <v>0</v>
      </c>
      <c r="H11" s="36">
        <v>0</v>
      </c>
      <c r="I11" s="37">
        <v>0</v>
      </c>
      <c r="J11" s="36">
        <v>0</v>
      </c>
      <c r="K11" s="35">
        <v>0</v>
      </c>
      <c r="L11" s="35">
        <v>145.15042589001746</v>
      </c>
      <c r="M11" s="35">
        <v>0</v>
      </c>
      <c r="N11" s="38">
        <f t="shared" ref="N11:N34" si="0">+C11+G11+K11+L11+M11</f>
        <v>145.87931506830793</v>
      </c>
      <c r="O11" s="33"/>
      <c r="P11" s="33"/>
    </row>
    <row r="12" spans="1:16" x14ac:dyDescent="0.3">
      <c r="A12" s="9" t="s">
        <v>22</v>
      </c>
      <c r="B12" s="10" t="s">
        <v>23</v>
      </c>
      <c r="C12" s="35">
        <v>1.9647379651082895</v>
      </c>
      <c r="D12" s="36">
        <v>0</v>
      </c>
      <c r="E12" s="37">
        <v>1.9647379651082895</v>
      </c>
      <c r="F12" s="36">
        <v>0</v>
      </c>
      <c r="G12" s="35">
        <v>0</v>
      </c>
      <c r="H12" s="36">
        <v>0</v>
      </c>
      <c r="I12" s="37">
        <v>0</v>
      </c>
      <c r="J12" s="36">
        <v>0</v>
      </c>
      <c r="K12" s="35">
        <v>0</v>
      </c>
      <c r="L12" s="35">
        <v>14.819441454309118</v>
      </c>
      <c r="M12" s="35">
        <v>0</v>
      </c>
      <c r="N12" s="38">
        <f t="shared" si="0"/>
        <v>16.784179419417406</v>
      </c>
      <c r="O12" s="33"/>
      <c r="P12" s="33"/>
    </row>
    <row r="13" spans="1:16" x14ac:dyDescent="0.3">
      <c r="A13" s="9" t="s">
        <v>24</v>
      </c>
      <c r="B13" s="10" t="s">
        <v>25</v>
      </c>
      <c r="C13" s="35">
        <v>14.516460464305114</v>
      </c>
      <c r="D13" s="36">
        <v>0</v>
      </c>
      <c r="E13" s="37">
        <v>14.516460464305114</v>
      </c>
      <c r="F13" s="36">
        <v>0</v>
      </c>
      <c r="G13" s="35">
        <v>0</v>
      </c>
      <c r="H13" s="36">
        <v>0</v>
      </c>
      <c r="I13" s="37">
        <v>0</v>
      </c>
      <c r="J13" s="36">
        <v>0</v>
      </c>
      <c r="K13" s="35">
        <v>0</v>
      </c>
      <c r="L13" s="35">
        <v>1.2438583720128766</v>
      </c>
      <c r="M13" s="35">
        <v>0</v>
      </c>
      <c r="N13" s="38">
        <f t="shared" si="0"/>
        <v>15.760318836317991</v>
      </c>
      <c r="O13" s="33"/>
      <c r="P13" s="33"/>
    </row>
    <row r="14" spans="1:16" x14ac:dyDescent="0.3">
      <c r="A14" s="9" t="s">
        <v>26</v>
      </c>
      <c r="B14" s="10" t="s">
        <v>27</v>
      </c>
      <c r="C14" s="35">
        <v>171.76930539701897</v>
      </c>
      <c r="D14" s="36">
        <v>0</v>
      </c>
      <c r="E14" s="37">
        <v>171.76930539701897</v>
      </c>
      <c r="F14" s="36">
        <v>0</v>
      </c>
      <c r="G14" s="35">
        <v>0</v>
      </c>
      <c r="H14" s="36">
        <v>0</v>
      </c>
      <c r="I14" s="37">
        <v>0</v>
      </c>
      <c r="J14" s="36">
        <v>0</v>
      </c>
      <c r="K14" s="35">
        <v>0</v>
      </c>
      <c r="L14" s="35">
        <v>117.98227696442632</v>
      </c>
      <c r="M14" s="35">
        <v>0</v>
      </c>
      <c r="N14" s="38">
        <f t="shared" si="0"/>
        <v>289.75158236144529</v>
      </c>
      <c r="O14" s="33"/>
      <c r="P14" s="33"/>
    </row>
    <row r="15" spans="1:16" x14ac:dyDescent="0.3">
      <c r="A15" s="9" t="s">
        <v>28</v>
      </c>
      <c r="B15" s="10" t="s">
        <v>30</v>
      </c>
      <c r="C15" s="35">
        <v>306.29602190486446</v>
      </c>
      <c r="D15" s="36">
        <v>0</v>
      </c>
      <c r="E15" s="37">
        <v>186.49600774111633</v>
      </c>
      <c r="F15" s="36">
        <v>119.8000141637481</v>
      </c>
      <c r="G15" s="35">
        <v>0</v>
      </c>
      <c r="H15" s="36">
        <v>0</v>
      </c>
      <c r="I15" s="37">
        <v>0</v>
      </c>
      <c r="J15" s="36">
        <v>0</v>
      </c>
      <c r="K15" s="35">
        <v>0</v>
      </c>
      <c r="L15" s="35">
        <v>3.4487056922170405</v>
      </c>
      <c r="M15" s="35">
        <v>0</v>
      </c>
      <c r="N15" s="38">
        <f t="shared" si="0"/>
        <v>309.74472759708152</v>
      </c>
      <c r="O15" s="33"/>
      <c r="P15" s="33"/>
    </row>
    <row r="16" spans="1:16" x14ac:dyDescent="0.3">
      <c r="A16" s="9" t="s">
        <v>29</v>
      </c>
      <c r="B16" s="10" t="s">
        <v>32</v>
      </c>
      <c r="C16" s="35">
        <v>20.839684005549536</v>
      </c>
      <c r="D16" s="36">
        <v>0</v>
      </c>
      <c r="E16" s="37">
        <v>20.839684005549536</v>
      </c>
      <c r="F16" s="36">
        <v>0</v>
      </c>
      <c r="G16" s="35">
        <v>0</v>
      </c>
      <c r="H16" s="36">
        <v>0</v>
      </c>
      <c r="I16" s="37">
        <v>0</v>
      </c>
      <c r="J16" s="36">
        <v>0</v>
      </c>
      <c r="K16" s="35">
        <v>0</v>
      </c>
      <c r="L16" s="35">
        <v>237.89154380550966</v>
      </c>
      <c r="M16" s="35">
        <v>0</v>
      </c>
      <c r="N16" s="38">
        <f t="shared" si="0"/>
        <v>258.73122781105917</v>
      </c>
      <c r="O16" s="33"/>
      <c r="P16" s="33"/>
    </row>
    <row r="17" spans="1:16" x14ac:dyDescent="0.3">
      <c r="A17" s="9" t="s">
        <v>31</v>
      </c>
      <c r="B17" s="10" t="s">
        <v>34</v>
      </c>
      <c r="C17" s="35">
        <v>199.79431243362896</v>
      </c>
      <c r="D17" s="36">
        <v>0</v>
      </c>
      <c r="E17" s="37">
        <v>199.79431243362896</v>
      </c>
      <c r="F17" s="36">
        <v>0</v>
      </c>
      <c r="G17" s="35">
        <v>0</v>
      </c>
      <c r="H17" s="36">
        <v>0</v>
      </c>
      <c r="I17" s="37">
        <v>0</v>
      </c>
      <c r="J17" s="36">
        <v>0</v>
      </c>
      <c r="K17" s="35">
        <v>0</v>
      </c>
      <c r="L17" s="35">
        <v>63.103069812086176</v>
      </c>
      <c r="M17" s="35">
        <v>0</v>
      </c>
      <c r="N17" s="38">
        <f t="shared" si="0"/>
        <v>262.89738224571511</v>
      </c>
      <c r="O17" s="33"/>
      <c r="P17" s="33"/>
    </row>
    <row r="18" spans="1:16" x14ac:dyDescent="0.3">
      <c r="A18" s="9" t="s">
        <v>33</v>
      </c>
      <c r="B18" s="10" t="s">
        <v>36</v>
      </c>
      <c r="C18" s="35">
        <v>63.301310738691427</v>
      </c>
      <c r="D18" s="36">
        <v>0</v>
      </c>
      <c r="E18" s="37">
        <v>63.301310738691427</v>
      </c>
      <c r="F18" s="36">
        <v>0</v>
      </c>
      <c r="G18" s="35">
        <v>0</v>
      </c>
      <c r="H18" s="36">
        <v>0</v>
      </c>
      <c r="I18" s="37">
        <v>0</v>
      </c>
      <c r="J18" s="36">
        <v>0</v>
      </c>
      <c r="K18" s="35">
        <v>0</v>
      </c>
      <c r="L18" s="35">
        <v>311.36013990754788</v>
      </c>
      <c r="M18" s="35">
        <v>0</v>
      </c>
      <c r="N18" s="38">
        <f t="shared" si="0"/>
        <v>374.6614506462393</v>
      </c>
      <c r="O18" s="33"/>
      <c r="P18" s="33"/>
    </row>
    <row r="19" spans="1:16" x14ac:dyDescent="0.3">
      <c r="A19" s="9" t="s">
        <v>35</v>
      </c>
      <c r="B19" s="10" t="s">
        <v>277</v>
      </c>
      <c r="C19" s="35">
        <v>86.133321943863137</v>
      </c>
      <c r="D19" s="36">
        <v>0</v>
      </c>
      <c r="E19" s="37">
        <v>86.133321943863137</v>
      </c>
      <c r="F19" s="36">
        <v>0</v>
      </c>
      <c r="G19" s="35">
        <v>0</v>
      </c>
      <c r="H19" s="36">
        <v>0</v>
      </c>
      <c r="I19" s="37">
        <v>0</v>
      </c>
      <c r="J19" s="36">
        <v>0</v>
      </c>
      <c r="K19" s="35">
        <v>0</v>
      </c>
      <c r="L19" s="35">
        <v>521.60835778967657</v>
      </c>
      <c r="M19" s="35">
        <v>0</v>
      </c>
      <c r="N19" s="38">
        <f t="shared" si="0"/>
        <v>607.74167973353974</v>
      </c>
      <c r="O19" s="33"/>
      <c r="P19" s="33"/>
    </row>
    <row r="20" spans="1:16" x14ac:dyDescent="0.3">
      <c r="A20" s="9" t="s">
        <v>37</v>
      </c>
      <c r="B20" s="10" t="s">
        <v>278</v>
      </c>
      <c r="C20" s="35">
        <v>244.91807350322665</v>
      </c>
      <c r="D20" s="36">
        <v>0</v>
      </c>
      <c r="E20" s="37">
        <v>244.91807350322665</v>
      </c>
      <c r="F20" s="36">
        <v>0</v>
      </c>
      <c r="G20" s="35">
        <v>0</v>
      </c>
      <c r="H20" s="36">
        <v>0</v>
      </c>
      <c r="I20" s="37">
        <v>0</v>
      </c>
      <c r="J20" s="36">
        <v>0</v>
      </c>
      <c r="K20" s="35">
        <v>0</v>
      </c>
      <c r="L20" s="35">
        <v>273.08405635277052</v>
      </c>
      <c r="M20" s="35">
        <v>0</v>
      </c>
      <c r="N20" s="38">
        <f t="shared" si="0"/>
        <v>518.00212985599717</v>
      </c>
      <c r="O20" s="33"/>
      <c r="P20" s="33"/>
    </row>
    <row r="21" spans="1:16" x14ac:dyDescent="0.3">
      <c r="A21" s="9" t="s">
        <v>38</v>
      </c>
      <c r="B21" s="10" t="s">
        <v>39</v>
      </c>
      <c r="C21" s="35">
        <v>2311.1919015401841</v>
      </c>
      <c r="D21" s="36">
        <v>0</v>
      </c>
      <c r="E21" s="37">
        <v>2311.1919015401841</v>
      </c>
      <c r="F21" s="36">
        <v>0</v>
      </c>
      <c r="G21" s="35">
        <v>0</v>
      </c>
      <c r="H21" s="36">
        <v>0</v>
      </c>
      <c r="I21" s="37">
        <v>0</v>
      </c>
      <c r="J21" s="36">
        <v>0</v>
      </c>
      <c r="K21" s="35">
        <v>0</v>
      </c>
      <c r="L21" s="35">
        <v>503.20439407513493</v>
      </c>
      <c r="M21" s="35">
        <v>0</v>
      </c>
      <c r="N21" s="38">
        <f t="shared" si="0"/>
        <v>2814.3962956153191</v>
      </c>
      <c r="O21" s="33"/>
      <c r="P21" s="33"/>
    </row>
    <row r="22" spans="1:16" x14ac:dyDescent="0.3">
      <c r="A22" s="9" t="s">
        <v>40</v>
      </c>
      <c r="B22" s="10" t="s">
        <v>41</v>
      </c>
      <c r="C22" s="35">
        <v>450.083990764573</v>
      </c>
      <c r="D22" s="36">
        <v>0</v>
      </c>
      <c r="E22" s="37">
        <v>389.25427439648723</v>
      </c>
      <c r="F22" s="36">
        <v>60.829716368085791</v>
      </c>
      <c r="G22" s="35">
        <v>0</v>
      </c>
      <c r="H22" s="36">
        <v>0</v>
      </c>
      <c r="I22" s="37">
        <v>0</v>
      </c>
      <c r="J22" s="36">
        <v>0</v>
      </c>
      <c r="K22" s="35">
        <v>0</v>
      </c>
      <c r="L22" s="35">
        <v>149.55279566935326</v>
      </c>
      <c r="M22" s="35">
        <v>0</v>
      </c>
      <c r="N22" s="38">
        <f t="shared" si="0"/>
        <v>599.63678643392632</v>
      </c>
      <c r="O22" s="33"/>
      <c r="P22" s="33"/>
    </row>
    <row r="23" spans="1:16" x14ac:dyDescent="0.3">
      <c r="A23" s="9" t="s">
        <v>42</v>
      </c>
      <c r="B23" s="10" t="s">
        <v>43</v>
      </c>
      <c r="C23" s="35">
        <v>460.03913290984514</v>
      </c>
      <c r="D23" s="36">
        <v>0</v>
      </c>
      <c r="E23" s="37">
        <v>348.56285699400144</v>
      </c>
      <c r="F23" s="36">
        <v>111.4762759158437</v>
      </c>
      <c r="G23" s="35">
        <v>0</v>
      </c>
      <c r="H23" s="36">
        <v>0</v>
      </c>
      <c r="I23" s="37">
        <v>0</v>
      </c>
      <c r="J23" s="36">
        <v>0</v>
      </c>
      <c r="K23" s="35">
        <v>0</v>
      </c>
      <c r="L23" s="35">
        <v>215.5563734750219</v>
      </c>
      <c r="M23" s="35">
        <v>0</v>
      </c>
      <c r="N23" s="38">
        <f t="shared" si="0"/>
        <v>675.59550638486701</v>
      </c>
      <c r="O23" s="33"/>
      <c r="P23" s="33"/>
    </row>
    <row r="24" spans="1:16" x14ac:dyDescent="0.3">
      <c r="A24" s="9" t="s">
        <v>44</v>
      </c>
      <c r="B24" s="10" t="s">
        <v>45</v>
      </c>
      <c r="C24" s="35">
        <v>14922.599280144752</v>
      </c>
      <c r="D24" s="36">
        <v>0</v>
      </c>
      <c r="E24" s="37">
        <v>7020.3882864788011</v>
      </c>
      <c r="F24" s="36">
        <v>7902.2109936659508</v>
      </c>
      <c r="G24" s="35">
        <v>0</v>
      </c>
      <c r="H24" s="36">
        <v>0</v>
      </c>
      <c r="I24" s="37">
        <v>0</v>
      </c>
      <c r="J24" s="36">
        <v>0</v>
      </c>
      <c r="K24" s="35">
        <v>0</v>
      </c>
      <c r="L24" s="35">
        <v>225.72789297178281</v>
      </c>
      <c r="M24" s="35">
        <v>0</v>
      </c>
      <c r="N24" s="38">
        <f t="shared" si="0"/>
        <v>15148.327173116535</v>
      </c>
      <c r="O24" s="33"/>
      <c r="P24" s="33"/>
    </row>
    <row r="25" spans="1:16" x14ac:dyDescent="0.3">
      <c r="A25" s="9" t="s">
        <v>46</v>
      </c>
      <c r="B25" s="10" t="s">
        <v>47</v>
      </c>
      <c r="C25" s="35">
        <v>27.786745716579645</v>
      </c>
      <c r="D25" s="36">
        <v>0</v>
      </c>
      <c r="E25" s="37">
        <v>27.786745716579645</v>
      </c>
      <c r="F25" s="36">
        <v>0</v>
      </c>
      <c r="G25" s="35">
        <v>0</v>
      </c>
      <c r="H25" s="36">
        <v>0</v>
      </c>
      <c r="I25" s="37">
        <v>0</v>
      </c>
      <c r="J25" s="36">
        <v>0</v>
      </c>
      <c r="K25" s="35">
        <v>0</v>
      </c>
      <c r="L25" s="35">
        <v>130.42540733463628</v>
      </c>
      <c r="M25" s="35">
        <v>0</v>
      </c>
      <c r="N25" s="38">
        <f t="shared" si="0"/>
        <v>158.21215305121592</v>
      </c>
      <c r="O25" s="33"/>
      <c r="P25" s="33"/>
    </row>
    <row r="26" spans="1:16" x14ac:dyDescent="0.3">
      <c r="A26" s="9" t="s">
        <v>48</v>
      </c>
      <c r="B26" s="10" t="s">
        <v>49</v>
      </c>
      <c r="C26" s="35">
        <v>7733.5370767609911</v>
      </c>
      <c r="D26" s="36">
        <v>0</v>
      </c>
      <c r="E26" s="37">
        <v>4062.5566048412957</v>
      </c>
      <c r="F26" s="36">
        <v>3670.9804719196954</v>
      </c>
      <c r="G26" s="35">
        <v>0</v>
      </c>
      <c r="H26" s="36">
        <v>0</v>
      </c>
      <c r="I26" s="37">
        <v>0</v>
      </c>
      <c r="J26" s="36">
        <v>0</v>
      </c>
      <c r="K26" s="35">
        <v>0</v>
      </c>
      <c r="L26" s="35">
        <v>1009.8303347917301</v>
      </c>
      <c r="M26" s="35">
        <v>0</v>
      </c>
      <c r="N26" s="38">
        <f t="shared" si="0"/>
        <v>8743.367411552721</v>
      </c>
      <c r="O26" s="33"/>
      <c r="P26" s="33"/>
    </row>
    <row r="27" spans="1:16" x14ac:dyDescent="0.3">
      <c r="A27" s="9" t="s">
        <v>50</v>
      </c>
      <c r="B27" s="10" t="s">
        <v>51</v>
      </c>
      <c r="C27" s="35">
        <v>983.8442992240557</v>
      </c>
      <c r="D27" s="36">
        <v>0</v>
      </c>
      <c r="E27" s="37">
        <v>983.8442992240557</v>
      </c>
      <c r="F27" s="36">
        <v>0</v>
      </c>
      <c r="G27" s="35">
        <v>0</v>
      </c>
      <c r="H27" s="36">
        <v>0</v>
      </c>
      <c r="I27" s="37">
        <v>0</v>
      </c>
      <c r="J27" s="36">
        <v>0</v>
      </c>
      <c r="K27" s="35">
        <v>0</v>
      </c>
      <c r="L27" s="35">
        <v>557.64347135074092</v>
      </c>
      <c r="M27" s="35">
        <v>0</v>
      </c>
      <c r="N27" s="38">
        <f t="shared" si="0"/>
        <v>1541.4877705747967</v>
      </c>
      <c r="O27" s="33"/>
      <c r="P27" s="33"/>
    </row>
    <row r="28" spans="1:16" x14ac:dyDescent="0.3">
      <c r="A28" s="9" t="s">
        <v>52</v>
      </c>
      <c r="B28" s="10" t="s">
        <v>53</v>
      </c>
      <c r="C28" s="35">
        <v>990.85450596446788</v>
      </c>
      <c r="D28" s="36">
        <v>0</v>
      </c>
      <c r="E28" s="37">
        <v>990.85450596446788</v>
      </c>
      <c r="F28" s="36">
        <v>0</v>
      </c>
      <c r="G28" s="35">
        <v>0</v>
      </c>
      <c r="H28" s="36">
        <v>0</v>
      </c>
      <c r="I28" s="37">
        <v>0</v>
      </c>
      <c r="J28" s="36">
        <v>0</v>
      </c>
      <c r="K28" s="35">
        <v>0</v>
      </c>
      <c r="L28" s="35">
        <v>1498.9554939025695</v>
      </c>
      <c r="M28" s="35">
        <v>0</v>
      </c>
      <c r="N28" s="38">
        <f t="shared" si="0"/>
        <v>2489.8099998670373</v>
      </c>
      <c r="O28" s="33"/>
      <c r="P28" s="33"/>
    </row>
    <row r="29" spans="1:16" x14ac:dyDescent="0.3">
      <c r="A29" s="9" t="s">
        <v>54</v>
      </c>
      <c r="B29" s="10" t="s">
        <v>55</v>
      </c>
      <c r="C29" s="35">
        <v>669.44340100784939</v>
      </c>
      <c r="D29" s="36">
        <v>0</v>
      </c>
      <c r="E29" s="37">
        <v>596.02399993530116</v>
      </c>
      <c r="F29" s="36">
        <v>73.419401072548226</v>
      </c>
      <c r="G29" s="35">
        <v>0</v>
      </c>
      <c r="H29" s="36">
        <v>0</v>
      </c>
      <c r="I29" s="37">
        <v>0</v>
      </c>
      <c r="J29" s="36">
        <v>0</v>
      </c>
      <c r="K29" s="35">
        <v>0</v>
      </c>
      <c r="L29" s="35">
        <v>868.88963669527743</v>
      </c>
      <c r="M29" s="35">
        <v>0</v>
      </c>
      <c r="N29" s="38">
        <f t="shared" si="0"/>
        <v>1538.3330377031268</v>
      </c>
      <c r="O29" s="33"/>
      <c r="P29" s="33"/>
    </row>
    <row r="30" spans="1:16" x14ac:dyDescent="0.3">
      <c r="A30" s="9" t="s">
        <v>56</v>
      </c>
      <c r="B30" s="10" t="s">
        <v>57</v>
      </c>
      <c r="C30" s="35">
        <v>36.410185363452364</v>
      </c>
      <c r="D30" s="36">
        <v>0</v>
      </c>
      <c r="E30" s="37">
        <v>36.410185363452364</v>
      </c>
      <c r="F30" s="36">
        <v>0</v>
      </c>
      <c r="G30" s="35">
        <v>0</v>
      </c>
      <c r="H30" s="36">
        <v>0</v>
      </c>
      <c r="I30" s="37">
        <v>0</v>
      </c>
      <c r="J30" s="36">
        <v>0</v>
      </c>
      <c r="K30" s="35">
        <v>0</v>
      </c>
      <c r="L30" s="35">
        <v>109.98754495073737</v>
      </c>
      <c r="M30" s="35">
        <v>0</v>
      </c>
      <c r="N30" s="38">
        <f t="shared" si="0"/>
        <v>146.39773031418974</v>
      </c>
      <c r="O30" s="33"/>
      <c r="P30" s="33"/>
    </row>
    <row r="31" spans="1:16" x14ac:dyDescent="0.3">
      <c r="A31" s="9" t="s">
        <v>58</v>
      </c>
      <c r="B31" s="10" t="s">
        <v>59</v>
      </c>
      <c r="C31" s="35">
        <v>874.07651542729946</v>
      </c>
      <c r="D31" s="36">
        <v>0</v>
      </c>
      <c r="E31" s="37">
        <v>587.90038837993052</v>
      </c>
      <c r="F31" s="36">
        <v>286.17612704736899</v>
      </c>
      <c r="G31" s="35">
        <v>0</v>
      </c>
      <c r="H31" s="36">
        <v>0</v>
      </c>
      <c r="I31" s="37">
        <v>0</v>
      </c>
      <c r="J31" s="36">
        <v>0</v>
      </c>
      <c r="K31" s="35">
        <v>0</v>
      </c>
      <c r="L31" s="35">
        <v>363.65163272840169</v>
      </c>
      <c r="M31" s="35">
        <v>0</v>
      </c>
      <c r="N31" s="38">
        <f t="shared" si="0"/>
        <v>1237.7281481557011</v>
      </c>
      <c r="O31" s="33"/>
      <c r="P31" s="33"/>
    </row>
    <row r="32" spans="1:16" x14ac:dyDescent="0.3">
      <c r="A32" s="9" t="s">
        <v>60</v>
      </c>
      <c r="B32" s="10" t="s">
        <v>61</v>
      </c>
      <c r="C32" s="35">
        <v>4417.7016008321352</v>
      </c>
      <c r="D32" s="36">
        <v>0</v>
      </c>
      <c r="E32" s="37">
        <v>4417.7016008321352</v>
      </c>
      <c r="F32" s="36">
        <v>0</v>
      </c>
      <c r="G32" s="35">
        <v>0</v>
      </c>
      <c r="H32" s="36">
        <v>0</v>
      </c>
      <c r="I32" s="37">
        <v>0</v>
      </c>
      <c r="J32" s="36">
        <v>0</v>
      </c>
      <c r="K32" s="35">
        <v>0</v>
      </c>
      <c r="L32" s="35">
        <v>1771.045038693439</v>
      </c>
      <c r="M32" s="35">
        <v>0</v>
      </c>
      <c r="N32" s="38">
        <f t="shared" si="0"/>
        <v>6188.7466395255742</v>
      </c>
      <c r="O32" s="33"/>
      <c r="P32" s="33"/>
    </row>
    <row r="33" spans="1:16" x14ac:dyDescent="0.3">
      <c r="A33" s="9" t="s">
        <v>62</v>
      </c>
      <c r="B33" s="10" t="s">
        <v>63</v>
      </c>
      <c r="C33" s="35">
        <v>199.34708354713723</v>
      </c>
      <c r="D33" s="36">
        <v>0</v>
      </c>
      <c r="E33" s="37">
        <v>199.34708354713723</v>
      </c>
      <c r="F33" s="36">
        <v>0</v>
      </c>
      <c r="G33" s="35">
        <v>0</v>
      </c>
      <c r="H33" s="36">
        <v>0</v>
      </c>
      <c r="I33" s="37">
        <v>0</v>
      </c>
      <c r="J33" s="36">
        <v>0</v>
      </c>
      <c r="K33" s="35">
        <v>0</v>
      </c>
      <c r="L33" s="35">
        <v>206.95010590452273</v>
      </c>
      <c r="M33" s="35">
        <v>0</v>
      </c>
      <c r="N33" s="38">
        <f t="shared" si="0"/>
        <v>406.29718945165996</v>
      </c>
      <c r="O33" s="33"/>
      <c r="P33" s="33"/>
    </row>
    <row r="34" spans="1:16" x14ac:dyDescent="0.3">
      <c r="A34" s="9" t="s">
        <v>64</v>
      </c>
      <c r="B34" s="10" t="s">
        <v>65</v>
      </c>
      <c r="C34" s="35">
        <v>708.68289954284523</v>
      </c>
      <c r="D34" s="36">
        <v>0</v>
      </c>
      <c r="E34" s="37">
        <v>708.68289954284523</v>
      </c>
      <c r="F34" s="36">
        <v>0</v>
      </c>
      <c r="G34" s="35">
        <v>0</v>
      </c>
      <c r="H34" s="36">
        <v>0</v>
      </c>
      <c r="I34" s="37">
        <v>0</v>
      </c>
      <c r="J34" s="36">
        <v>0</v>
      </c>
      <c r="K34" s="35">
        <v>0</v>
      </c>
      <c r="L34" s="35">
        <v>549.02456068028289</v>
      </c>
      <c r="M34" s="35">
        <v>0</v>
      </c>
      <c r="N34" s="38">
        <f t="shared" si="0"/>
        <v>1257.7074602231282</v>
      </c>
      <c r="O34" s="33"/>
      <c r="P34" s="33"/>
    </row>
    <row r="35" spans="1:16" x14ac:dyDescent="0.3">
      <c r="A35" s="9" t="s">
        <v>66</v>
      </c>
      <c r="B35" s="10" t="s">
        <v>67</v>
      </c>
      <c r="C35" s="35">
        <v>177.3063517935027</v>
      </c>
      <c r="D35" s="36">
        <v>0</v>
      </c>
      <c r="E35" s="37">
        <v>177.3063517935027</v>
      </c>
      <c r="F35" s="36">
        <v>0</v>
      </c>
      <c r="G35" s="35">
        <v>0</v>
      </c>
      <c r="H35" s="36">
        <v>0</v>
      </c>
      <c r="I35" s="37">
        <v>0</v>
      </c>
      <c r="J35" s="36">
        <v>0</v>
      </c>
      <c r="K35" s="35">
        <v>0</v>
      </c>
      <c r="L35" s="35">
        <v>251.35569391063368</v>
      </c>
      <c r="M35" s="35">
        <v>0</v>
      </c>
      <c r="N35" s="38">
        <f t="shared" ref="N35:N42" si="1">+C35+G35+K35+L35+M35</f>
        <v>428.6620457041364</v>
      </c>
      <c r="O35" s="33"/>
      <c r="P35" s="33"/>
    </row>
    <row r="36" spans="1:16" ht="28.8" x14ac:dyDescent="0.3">
      <c r="A36" s="9" t="s">
        <v>68</v>
      </c>
      <c r="B36" s="10" t="s">
        <v>69</v>
      </c>
      <c r="C36" s="35">
        <v>1478.5258602258734</v>
      </c>
      <c r="D36" s="36">
        <v>0</v>
      </c>
      <c r="E36" s="37">
        <v>1478.5258602258734</v>
      </c>
      <c r="F36" s="36">
        <v>0</v>
      </c>
      <c r="G36" s="35">
        <v>0</v>
      </c>
      <c r="H36" s="36">
        <v>0</v>
      </c>
      <c r="I36" s="37">
        <v>0</v>
      </c>
      <c r="J36" s="36">
        <v>0</v>
      </c>
      <c r="K36" s="35">
        <v>0</v>
      </c>
      <c r="L36" s="35">
        <v>248.6238017837822</v>
      </c>
      <c r="M36" s="35">
        <v>0</v>
      </c>
      <c r="N36" s="38">
        <f t="shared" si="1"/>
        <v>1727.1496620096557</v>
      </c>
      <c r="O36" s="33"/>
      <c r="P36" s="33"/>
    </row>
    <row r="37" spans="1:16" x14ac:dyDescent="0.3">
      <c r="A37" s="9" t="s">
        <v>70</v>
      </c>
      <c r="B37" s="10" t="s">
        <v>71</v>
      </c>
      <c r="C37" s="35">
        <v>632.01091672245082</v>
      </c>
      <c r="D37" s="36">
        <v>0</v>
      </c>
      <c r="E37" s="37">
        <v>632.01091672245082</v>
      </c>
      <c r="F37" s="36">
        <v>0</v>
      </c>
      <c r="G37" s="35">
        <v>0</v>
      </c>
      <c r="H37" s="36">
        <v>0</v>
      </c>
      <c r="I37" s="37">
        <v>0</v>
      </c>
      <c r="J37" s="36">
        <v>0</v>
      </c>
      <c r="K37" s="35">
        <v>0</v>
      </c>
      <c r="L37" s="35">
        <v>749.52697895436552</v>
      </c>
      <c r="M37" s="35">
        <v>0</v>
      </c>
      <c r="N37" s="38">
        <f t="shared" si="1"/>
        <v>1381.5378956768163</v>
      </c>
      <c r="O37" s="33"/>
      <c r="P37" s="33"/>
    </row>
    <row r="38" spans="1:16" x14ac:dyDescent="0.3">
      <c r="A38" s="9" t="s">
        <v>72</v>
      </c>
      <c r="B38" s="10" t="s">
        <v>73</v>
      </c>
      <c r="C38" s="35">
        <v>90.554900177524971</v>
      </c>
      <c r="D38" s="36">
        <v>0</v>
      </c>
      <c r="E38" s="37">
        <v>90.554900177524971</v>
      </c>
      <c r="F38" s="36">
        <v>0</v>
      </c>
      <c r="G38" s="35">
        <v>0</v>
      </c>
      <c r="H38" s="36">
        <v>0</v>
      </c>
      <c r="I38" s="37">
        <v>0</v>
      </c>
      <c r="J38" s="36">
        <v>0</v>
      </c>
      <c r="K38" s="35">
        <v>0</v>
      </c>
      <c r="L38" s="35">
        <v>152.351191174213</v>
      </c>
      <c r="M38" s="35">
        <v>0</v>
      </c>
      <c r="N38" s="38">
        <f t="shared" si="1"/>
        <v>242.90609135173798</v>
      </c>
      <c r="O38" s="33"/>
      <c r="P38" s="33"/>
    </row>
    <row r="39" spans="1:16" x14ac:dyDescent="0.3">
      <c r="A39" s="9" t="s">
        <v>74</v>
      </c>
      <c r="B39" s="10" t="s">
        <v>75</v>
      </c>
      <c r="C39" s="35">
        <v>197.60902988282555</v>
      </c>
      <c r="D39" s="36">
        <v>0</v>
      </c>
      <c r="E39" s="37">
        <v>197.60902988282555</v>
      </c>
      <c r="F39" s="36">
        <v>0</v>
      </c>
      <c r="G39" s="35">
        <v>0</v>
      </c>
      <c r="H39" s="36">
        <v>0</v>
      </c>
      <c r="I39" s="37">
        <v>0</v>
      </c>
      <c r="J39" s="36">
        <v>0</v>
      </c>
      <c r="K39" s="35">
        <v>0</v>
      </c>
      <c r="L39" s="35">
        <v>231.50176919581335</v>
      </c>
      <c r="M39" s="35">
        <v>0</v>
      </c>
      <c r="N39" s="38">
        <f t="shared" si="1"/>
        <v>429.11079907863893</v>
      </c>
      <c r="O39" s="33"/>
      <c r="P39" s="33"/>
    </row>
    <row r="40" spans="1:16" x14ac:dyDescent="0.3">
      <c r="A40" s="9" t="s">
        <v>76</v>
      </c>
      <c r="B40" s="10" t="s">
        <v>77</v>
      </c>
      <c r="C40" s="35">
        <v>1009.7229583751819</v>
      </c>
      <c r="D40" s="36">
        <v>0</v>
      </c>
      <c r="E40" s="37">
        <v>1009.7229583751819</v>
      </c>
      <c r="F40" s="36">
        <v>0</v>
      </c>
      <c r="G40" s="35">
        <v>0</v>
      </c>
      <c r="H40" s="36">
        <v>0</v>
      </c>
      <c r="I40" s="37">
        <v>0</v>
      </c>
      <c r="J40" s="36">
        <v>0</v>
      </c>
      <c r="K40" s="35">
        <v>0</v>
      </c>
      <c r="L40" s="35">
        <v>706.77996315401424</v>
      </c>
      <c r="M40" s="35">
        <v>0</v>
      </c>
      <c r="N40" s="38">
        <f t="shared" si="1"/>
        <v>1716.5029215291961</v>
      </c>
      <c r="O40" s="33"/>
      <c r="P40" s="33"/>
    </row>
    <row r="41" spans="1:16" x14ac:dyDescent="0.3">
      <c r="A41" s="9" t="s">
        <v>78</v>
      </c>
      <c r="B41" s="10" t="s">
        <v>79</v>
      </c>
      <c r="C41" s="35">
        <v>5.5559467724360001</v>
      </c>
      <c r="D41" s="36">
        <v>0</v>
      </c>
      <c r="E41" s="37">
        <v>5.5559467724360001</v>
      </c>
      <c r="F41" s="36">
        <v>0</v>
      </c>
      <c r="G41" s="35">
        <v>0</v>
      </c>
      <c r="H41" s="36">
        <v>0</v>
      </c>
      <c r="I41" s="37">
        <v>0</v>
      </c>
      <c r="J41" s="36">
        <v>0</v>
      </c>
      <c r="K41" s="35">
        <v>0</v>
      </c>
      <c r="L41" s="35">
        <v>3.217944266569492</v>
      </c>
      <c r="M41" s="35">
        <v>0</v>
      </c>
      <c r="N41" s="38">
        <f t="shared" si="1"/>
        <v>8.7738910390054912</v>
      </c>
      <c r="O41" s="33"/>
      <c r="P41" s="33"/>
    </row>
    <row r="42" spans="1:16" x14ac:dyDescent="0.3">
      <c r="A42" s="9" t="s">
        <v>80</v>
      </c>
      <c r="B42" s="10" t="s">
        <v>81</v>
      </c>
      <c r="C42" s="35">
        <v>58.619949701384996</v>
      </c>
      <c r="D42" s="36">
        <v>0</v>
      </c>
      <c r="E42" s="37">
        <v>30.611670141384998</v>
      </c>
      <c r="F42" s="36">
        <v>28.008279559999998</v>
      </c>
      <c r="G42" s="35">
        <v>0</v>
      </c>
      <c r="H42" s="36">
        <v>0</v>
      </c>
      <c r="I42" s="37">
        <v>0</v>
      </c>
      <c r="J42" s="36">
        <v>0</v>
      </c>
      <c r="K42" s="35">
        <v>0</v>
      </c>
      <c r="L42" s="35">
        <v>0</v>
      </c>
      <c r="M42" s="35">
        <v>0</v>
      </c>
      <c r="N42" s="38">
        <f t="shared" si="1"/>
        <v>58.619949701384996</v>
      </c>
      <c r="O42" s="33"/>
      <c r="P42" s="33"/>
    </row>
    <row r="43" spans="1:16" ht="43.2" x14ac:dyDescent="0.3">
      <c r="A43" s="9" t="s">
        <v>347</v>
      </c>
      <c r="B43" s="10" t="s">
        <v>348</v>
      </c>
      <c r="C43" s="35">
        <v>7137.337127386696</v>
      </c>
      <c r="D43" s="36">
        <v>0</v>
      </c>
      <c r="E43" s="37">
        <v>3400.3472855985306</v>
      </c>
      <c r="F43" s="36">
        <v>3736.989841788165</v>
      </c>
      <c r="G43" s="35">
        <v>0</v>
      </c>
      <c r="H43" s="36">
        <v>0</v>
      </c>
      <c r="I43" s="37">
        <v>0</v>
      </c>
      <c r="J43" s="36">
        <v>0</v>
      </c>
      <c r="K43" s="35">
        <v>0</v>
      </c>
      <c r="L43" s="35">
        <v>235.45867970143976</v>
      </c>
      <c r="M43" s="35">
        <v>0</v>
      </c>
      <c r="N43" s="38">
        <f t="shared" ref="N43" si="2">+C43+G43+K43+L43+M43</f>
        <v>7372.7958070881359</v>
      </c>
      <c r="O43" s="33"/>
      <c r="P43" s="33"/>
    </row>
    <row r="44" spans="1:16" ht="28.8" x14ac:dyDescent="0.3">
      <c r="A44" s="9" t="s">
        <v>82</v>
      </c>
      <c r="B44" s="10" t="s">
        <v>83</v>
      </c>
      <c r="C44" s="35">
        <v>1874.6636222491438</v>
      </c>
      <c r="D44" s="36">
        <v>0</v>
      </c>
      <c r="E44" s="37">
        <v>1595.4695227191439</v>
      </c>
      <c r="F44" s="36">
        <v>279.19409953000002</v>
      </c>
      <c r="G44" s="35">
        <v>0</v>
      </c>
      <c r="H44" s="36">
        <v>0</v>
      </c>
      <c r="I44" s="37">
        <v>0</v>
      </c>
      <c r="J44" s="36">
        <v>0</v>
      </c>
      <c r="K44" s="35">
        <v>0</v>
      </c>
      <c r="L44" s="35">
        <v>0</v>
      </c>
      <c r="M44" s="35">
        <v>0</v>
      </c>
      <c r="N44" s="38">
        <f t="shared" ref="N44:N58" si="3">+C44+G44+K44+L44+M44</f>
        <v>1874.6636222491438</v>
      </c>
      <c r="O44" s="33"/>
      <c r="P44" s="33"/>
    </row>
    <row r="45" spans="1:16" x14ac:dyDescent="0.3">
      <c r="A45" s="9" t="s">
        <v>84</v>
      </c>
      <c r="B45" s="10" t="s">
        <v>85</v>
      </c>
      <c r="C45" s="35">
        <v>4739.0765574409425</v>
      </c>
      <c r="D45" s="36">
        <v>0</v>
      </c>
      <c r="E45" s="37">
        <v>2481.1706974322733</v>
      </c>
      <c r="F45" s="36">
        <v>2257.9058600086692</v>
      </c>
      <c r="G45" s="35">
        <v>0</v>
      </c>
      <c r="H45" s="36">
        <v>0</v>
      </c>
      <c r="I45" s="37">
        <v>0</v>
      </c>
      <c r="J45" s="36">
        <v>0</v>
      </c>
      <c r="K45" s="35">
        <v>0</v>
      </c>
      <c r="L45" s="35">
        <v>172.31042248017667</v>
      </c>
      <c r="M45" s="35">
        <v>0</v>
      </c>
      <c r="N45" s="38">
        <f t="shared" ref="N45:N48" si="4">+C45+G45+K45+L45+M45</f>
        <v>4911.3869799211188</v>
      </c>
      <c r="O45" s="33"/>
      <c r="P45" s="33"/>
    </row>
    <row r="46" spans="1:16" x14ac:dyDescent="0.3">
      <c r="A46" s="9" t="s">
        <v>86</v>
      </c>
      <c r="B46" s="10" t="s">
        <v>87</v>
      </c>
      <c r="C46" s="35">
        <v>1740.0922627971704</v>
      </c>
      <c r="D46" s="36">
        <v>0</v>
      </c>
      <c r="E46" s="37">
        <v>554.32332342300833</v>
      </c>
      <c r="F46" s="36">
        <v>1185.7689393741621</v>
      </c>
      <c r="G46" s="35">
        <v>0</v>
      </c>
      <c r="H46" s="36">
        <v>0</v>
      </c>
      <c r="I46" s="37">
        <v>0</v>
      </c>
      <c r="J46" s="36">
        <v>0</v>
      </c>
      <c r="K46" s="35">
        <v>0</v>
      </c>
      <c r="L46" s="35">
        <v>0</v>
      </c>
      <c r="M46" s="35">
        <v>0</v>
      </c>
      <c r="N46" s="38">
        <f t="shared" si="4"/>
        <v>1740.0922627971704</v>
      </c>
      <c r="O46" s="33"/>
      <c r="P46" s="33"/>
    </row>
    <row r="47" spans="1:16" x14ac:dyDescent="0.3">
      <c r="A47" s="9" t="s">
        <v>88</v>
      </c>
      <c r="B47" s="10" t="s">
        <v>89</v>
      </c>
      <c r="C47" s="35">
        <v>3547.6378299103148</v>
      </c>
      <c r="D47" s="36">
        <v>0</v>
      </c>
      <c r="E47" s="37">
        <v>2809.5910623173977</v>
      </c>
      <c r="F47" s="36">
        <v>738.04676759291715</v>
      </c>
      <c r="G47" s="35">
        <v>0</v>
      </c>
      <c r="H47" s="36">
        <v>0</v>
      </c>
      <c r="I47" s="37">
        <v>0</v>
      </c>
      <c r="J47" s="36">
        <v>0</v>
      </c>
      <c r="K47" s="35">
        <v>0</v>
      </c>
      <c r="L47" s="35">
        <v>47.322504375520836</v>
      </c>
      <c r="M47" s="35">
        <v>0</v>
      </c>
      <c r="N47" s="38">
        <f t="shared" si="4"/>
        <v>3594.9603342858359</v>
      </c>
      <c r="O47" s="33"/>
      <c r="P47" s="33"/>
    </row>
    <row r="48" spans="1:16" x14ac:dyDescent="0.3">
      <c r="A48" s="9" t="s">
        <v>90</v>
      </c>
      <c r="B48" s="34" t="s">
        <v>91</v>
      </c>
      <c r="C48" s="35">
        <v>812.72809091466172</v>
      </c>
      <c r="D48" s="36">
        <v>0</v>
      </c>
      <c r="E48" s="37">
        <v>768.67451831754795</v>
      </c>
      <c r="F48" s="36">
        <v>44.053572597113757</v>
      </c>
      <c r="G48" s="35">
        <v>0</v>
      </c>
      <c r="H48" s="36">
        <v>0</v>
      </c>
      <c r="I48" s="37">
        <v>0</v>
      </c>
      <c r="J48" s="36">
        <v>0</v>
      </c>
      <c r="K48" s="35">
        <v>0</v>
      </c>
      <c r="L48" s="35">
        <v>0</v>
      </c>
      <c r="M48" s="35">
        <v>0</v>
      </c>
      <c r="N48" s="38">
        <f t="shared" si="4"/>
        <v>812.72809091466172</v>
      </c>
      <c r="O48" s="33"/>
      <c r="P48" s="33"/>
    </row>
    <row r="49" spans="1:16" ht="43.2" x14ac:dyDescent="0.3">
      <c r="A49" s="9" t="s">
        <v>350</v>
      </c>
      <c r="B49" s="10" t="s">
        <v>349</v>
      </c>
      <c r="C49" s="35">
        <v>2221.6669745619024</v>
      </c>
      <c r="D49" s="36">
        <v>0</v>
      </c>
      <c r="E49" s="37">
        <v>1789.3990231504433</v>
      </c>
      <c r="F49" s="36">
        <v>432.26795141145885</v>
      </c>
      <c r="G49" s="35">
        <v>0</v>
      </c>
      <c r="H49" s="36">
        <v>0</v>
      </c>
      <c r="I49" s="37">
        <v>0</v>
      </c>
      <c r="J49" s="36">
        <v>0</v>
      </c>
      <c r="K49" s="35">
        <v>0</v>
      </c>
      <c r="L49" s="35">
        <v>0</v>
      </c>
      <c r="M49" s="35">
        <v>0</v>
      </c>
      <c r="N49" s="38">
        <f t="shared" ref="N49:N52" si="5">+C49+G49+K49+L49+M49</f>
        <v>2221.6669745619024</v>
      </c>
      <c r="O49" s="33"/>
      <c r="P49" s="33"/>
    </row>
    <row r="50" spans="1:16" x14ac:dyDescent="0.3">
      <c r="A50" s="9" t="s">
        <v>92</v>
      </c>
      <c r="B50" s="10" t="s">
        <v>93</v>
      </c>
      <c r="C50" s="35">
        <v>5122.6434036303099</v>
      </c>
      <c r="D50" s="36">
        <v>0</v>
      </c>
      <c r="E50" s="37">
        <v>2984.9896674932243</v>
      </c>
      <c r="F50" s="36">
        <v>2137.6537361370856</v>
      </c>
      <c r="G50" s="35">
        <v>0</v>
      </c>
      <c r="H50" s="36">
        <v>0</v>
      </c>
      <c r="I50" s="37">
        <v>0</v>
      </c>
      <c r="J50" s="36">
        <v>0</v>
      </c>
      <c r="K50" s="35">
        <v>0</v>
      </c>
      <c r="L50" s="35">
        <v>101.43079536091541</v>
      </c>
      <c r="M50" s="35">
        <v>0</v>
      </c>
      <c r="N50" s="38">
        <f t="shared" si="5"/>
        <v>5224.0741989912249</v>
      </c>
      <c r="O50" s="33"/>
      <c r="P50" s="33"/>
    </row>
    <row r="51" spans="1:16" x14ac:dyDescent="0.3">
      <c r="A51" s="9" t="s">
        <v>94</v>
      </c>
      <c r="B51" s="10" t="s">
        <v>95</v>
      </c>
      <c r="C51" s="35">
        <v>3160.6215265982119</v>
      </c>
      <c r="D51" s="36">
        <v>0</v>
      </c>
      <c r="E51" s="37">
        <v>1538.3417386370299</v>
      </c>
      <c r="F51" s="36">
        <v>1622.2797879611821</v>
      </c>
      <c r="G51" s="35">
        <v>0</v>
      </c>
      <c r="H51" s="36">
        <v>0</v>
      </c>
      <c r="I51" s="37">
        <v>0</v>
      </c>
      <c r="J51" s="36">
        <v>0</v>
      </c>
      <c r="K51" s="35">
        <v>0</v>
      </c>
      <c r="L51" s="35">
        <v>0</v>
      </c>
      <c r="M51" s="35">
        <v>0</v>
      </c>
      <c r="N51" s="38">
        <f t="shared" si="5"/>
        <v>3160.6215265982119</v>
      </c>
      <c r="O51" s="33"/>
      <c r="P51" s="33"/>
    </row>
    <row r="52" spans="1:16" x14ac:dyDescent="0.3">
      <c r="A52" s="9" t="s">
        <v>96</v>
      </c>
      <c r="B52" s="10" t="s">
        <v>97</v>
      </c>
      <c r="C52" s="35">
        <v>324.26647965536415</v>
      </c>
      <c r="D52" s="36">
        <v>0</v>
      </c>
      <c r="E52" s="37">
        <v>197.44825966829308</v>
      </c>
      <c r="F52" s="36">
        <v>126.81821998707107</v>
      </c>
      <c r="G52" s="35">
        <v>0</v>
      </c>
      <c r="H52" s="36">
        <v>0</v>
      </c>
      <c r="I52" s="37">
        <v>0</v>
      </c>
      <c r="J52" s="36">
        <v>0</v>
      </c>
      <c r="K52" s="35">
        <v>0</v>
      </c>
      <c r="L52" s="35">
        <v>16.9776204304254</v>
      </c>
      <c r="M52" s="35">
        <v>0</v>
      </c>
      <c r="N52" s="38">
        <f t="shared" si="5"/>
        <v>341.24410008578957</v>
      </c>
      <c r="O52" s="33"/>
      <c r="P52" s="33"/>
    </row>
    <row r="53" spans="1:16" x14ac:dyDescent="0.3">
      <c r="A53" s="9" t="s">
        <v>98</v>
      </c>
      <c r="B53" s="10" t="s">
        <v>99</v>
      </c>
      <c r="C53" s="35">
        <v>1071.7285948136403</v>
      </c>
      <c r="D53" s="36">
        <v>0</v>
      </c>
      <c r="E53" s="37">
        <v>913.5783519624008</v>
      </c>
      <c r="F53" s="36">
        <v>158.15024285123945</v>
      </c>
      <c r="G53" s="35">
        <v>0</v>
      </c>
      <c r="H53" s="36">
        <v>0</v>
      </c>
      <c r="I53" s="37">
        <v>0</v>
      </c>
      <c r="J53" s="36">
        <v>0</v>
      </c>
      <c r="K53" s="35">
        <v>0</v>
      </c>
      <c r="L53" s="35">
        <v>0</v>
      </c>
      <c r="M53" s="35">
        <v>0</v>
      </c>
      <c r="N53" s="38">
        <f t="shared" ref="N53" si="6">+C53+G53+K53+L53+M53</f>
        <v>1071.7285948136403</v>
      </c>
      <c r="O53" s="33"/>
      <c r="P53" s="33"/>
    </row>
    <row r="54" spans="1:16" x14ac:dyDescent="0.3">
      <c r="A54" s="9" t="s">
        <v>100</v>
      </c>
      <c r="B54" s="10" t="s">
        <v>101</v>
      </c>
      <c r="C54" s="35">
        <v>329.73858950729999</v>
      </c>
      <c r="D54" s="36">
        <v>0</v>
      </c>
      <c r="E54" s="37">
        <v>99.795364044863163</v>
      </c>
      <c r="F54" s="36">
        <v>229.94322546243683</v>
      </c>
      <c r="G54" s="35">
        <v>0</v>
      </c>
      <c r="H54" s="36">
        <v>0</v>
      </c>
      <c r="I54" s="37">
        <v>0</v>
      </c>
      <c r="J54" s="36">
        <v>0</v>
      </c>
      <c r="K54" s="35">
        <v>0</v>
      </c>
      <c r="L54" s="35">
        <v>0</v>
      </c>
      <c r="M54" s="35">
        <v>0</v>
      </c>
      <c r="N54" s="38">
        <f t="shared" ref="N54:N56" si="7">+C54+G54+K54+L54+M54</f>
        <v>329.73858950729999</v>
      </c>
      <c r="O54" s="33"/>
      <c r="P54" s="33"/>
    </row>
    <row r="55" spans="1:16" ht="28.8" x14ac:dyDescent="0.3">
      <c r="A55" s="9" t="s">
        <v>102</v>
      </c>
      <c r="B55" s="34" t="s">
        <v>103</v>
      </c>
      <c r="C55" s="35">
        <v>3430.9920205780973</v>
      </c>
      <c r="D55" s="36">
        <v>0</v>
      </c>
      <c r="E55" s="37">
        <v>1533.0067504118119</v>
      </c>
      <c r="F55" s="36">
        <v>1897.9852701662851</v>
      </c>
      <c r="G55" s="35">
        <v>0</v>
      </c>
      <c r="H55" s="36">
        <v>0</v>
      </c>
      <c r="I55" s="37">
        <v>0</v>
      </c>
      <c r="J55" s="36">
        <v>0</v>
      </c>
      <c r="K55" s="35">
        <v>0</v>
      </c>
      <c r="L55" s="35">
        <v>9.051909104869269</v>
      </c>
      <c r="M55" s="35">
        <v>0</v>
      </c>
      <c r="N55" s="38">
        <f t="shared" si="7"/>
        <v>3440.0439296829663</v>
      </c>
      <c r="O55" s="33"/>
      <c r="P55" s="33"/>
    </row>
    <row r="56" spans="1:16" x14ac:dyDescent="0.3">
      <c r="A56" s="9" t="s">
        <v>104</v>
      </c>
      <c r="B56" s="10" t="s">
        <v>105</v>
      </c>
      <c r="C56" s="35">
        <v>1616.0875646089075</v>
      </c>
      <c r="D56" s="36">
        <v>0</v>
      </c>
      <c r="E56" s="37">
        <v>1616.0875646089075</v>
      </c>
      <c r="F56" s="36">
        <v>0</v>
      </c>
      <c r="G56" s="35">
        <v>0</v>
      </c>
      <c r="H56" s="36">
        <v>0</v>
      </c>
      <c r="I56" s="37">
        <v>0</v>
      </c>
      <c r="J56" s="36">
        <v>0</v>
      </c>
      <c r="K56" s="35">
        <v>0</v>
      </c>
      <c r="L56" s="35">
        <v>0</v>
      </c>
      <c r="M56" s="35">
        <v>0</v>
      </c>
      <c r="N56" s="38">
        <f t="shared" si="7"/>
        <v>1616.0875646089075</v>
      </c>
      <c r="O56" s="33"/>
      <c r="P56" s="33"/>
    </row>
    <row r="57" spans="1:16" ht="57.6" x14ac:dyDescent="0.3">
      <c r="A57" s="9" t="s">
        <v>351</v>
      </c>
      <c r="B57" s="10" t="s">
        <v>352</v>
      </c>
      <c r="C57" s="35">
        <v>2912.8151588107044</v>
      </c>
      <c r="D57" s="36">
        <v>97.099056430000005</v>
      </c>
      <c r="E57" s="37">
        <v>1130.8738634423064</v>
      </c>
      <c r="F57" s="36">
        <v>1684.8422389383984</v>
      </c>
      <c r="G57" s="35">
        <v>0</v>
      </c>
      <c r="H57" s="36">
        <v>0</v>
      </c>
      <c r="I57" s="37">
        <v>0</v>
      </c>
      <c r="J57" s="36">
        <v>0</v>
      </c>
      <c r="K57" s="35">
        <v>0</v>
      </c>
      <c r="L57" s="35">
        <v>0</v>
      </c>
      <c r="M57" s="35">
        <v>0</v>
      </c>
      <c r="N57" s="38">
        <f t="shared" ref="N57" si="8">+C57+G57+K57+L57+M57</f>
        <v>2912.8151588107044</v>
      </c>
      <c r="O57" s="33"/>
      <c r="P57" s="33"/>
    </row>
    <row r="58" spans="1:16" x14ac:dyDescent="0.3">
      <c r="A58" s="9" t="s">
        <v>106</v>
      </c>
      <c r="B58" s="10" t="s">
        <v>107</v>
      </c>
      <c r="C58" s="35">
        <v>642.53270550470302</v>
      </c>
      <c r="D58" s="36">
        <v>0</v>
      </c>
      <c r="E58" s="37">
        <v>336.24489501470305</v>
      </c>
      <c r="F58" s="36">
        <v>306.28781049000003</v>
      </c>
      <c r="G58" s="35">
        <v>0</v>
      </c>
      <c r="H58" s="36">
        <v>0</v>
      </c>
      <c r="I58" s="37">
        <v>0</v>
      </c>
      <c r="J58" s="36">
        <v>0</v>
      </c>
      <c r="K58" s="35">
        <v>0</v>
      </c>
      <c r="L58" s="35">
        <v>234.05596594079137</v>
      </c>
      <c r="M58" s="35">
        <v>0</v>
      </c>
      <c r="N58" s="38">
        <f t="shared" si="3"/>
        <v>876.58867144549436</v>
      </c>
      <c r="O58" s="33"/>
      <c r="P58" s="33"/>
    </row>
    <row r="59" spans="1:16" x14ac:dyDescent="0.3">
      <c r="A59" s="9" t="s">
        <v>108</v>
      </c>
      <c r="B59" s="10" t="s">
        <v>109</v>
      </c>
      <c r="C59" s="35">
        <v>957.25619121170598</v>
      </c>
      <c r="D59" s="36">
        <v>0</v>
      </c>
      <c r="E59" s="37">
        <v>941.28006320170596</v>
      </c>
      <c r="F59" s="36">
        <v>15.97612801</v>
      </c>
      <c r="G59" s="35">
        <v>0</v>
      </c>
      <c r="H59" s="36">
        <v>0</v>
      </c>
      <c r="I59" s="37">
        <v>0</v>
      </c>
      <c r="J59" s="36">
        <v>0</v>
      </c>
      <c r="K59" s="35">
        <v>0</v>
      </c>
      <c r="L59" s="35">
        <v>189.41633955548863</v>
      </c>
      <c r="M59" s="35">
        <v>0</v>
      </c>
      <c r="N59" s="38">
        <f t="shared" ref="N59:N66" si="9">+C59+G59+K59+L59+M59</f>
        <v>1146.6725307671945</v>
      </c>
      <c r="O59" s="33"/>
      <c r="P59" s="33"/>
    </row>
    <row r="60" spans="1:16" x14ac:dyDescent="0.3">
      <c r="A60" s="9" t="s">
        <v>110</v>
      </c>
      <c r="B60" s="10" t="s">
        <v>111</v>
      </c>
      <c r="C60" s="35">
        <v>102.59261117069175</v>
      </c>
      <c r="D60" s="36">
        <v>0</v>
      </c>
      <c r="E60" s="37">
        <v>35.692626211302745</v>
      </c>
      <c r="F60" s="36">
        <v>66.899984959389002</v>
      </c>
      <c r="G60" s="35">
        <v>0</v>
      </c>
      <c r="H60" s="36">
        <v>0</v>
      </c>
      <c r="I60" s="37">
        <v>0</v>
      </c>
      <c r="J60" s="36">
        <v>0</v>
      </c>
      <c r="K60" s="35">
        <v>0</v>
      </c>
      <c r="L60" s="35">
        <v>4.1968158726268134</v>
      </c>
      <c r="M60" s="35">
        <v>0</v>
      </c>
      <c r="N60" s="38">
        <f t="shared" si="9"/>
        <v>106.78942704331857</v>
      </c>
      <c r="O60" s="33"/>
      <c r="P60" s="33"/>
    </row>
    <row r="61" spans="1:16" x14ac:dyDescent="0.3">
      <c r="A61" s="9" t="s">
        <v>112</v>
      </c>
      <c r="B61" s="34" t="s">
        <v>113</v>
      </c>
      <c r="C61" s="35">
        <v>37.159285309657179</v>
      </c>
      <c r="D61" s="36">
        <v>0</v>
      </c>
      <c r="E61" s="37">
        <v>37.159285309657179</v>
      </c>
      <c r="F61" s="36">
        <v>0</v>
      </c>
      <c r="G61" s="35">
        <v>0</v>
      </c>
      <c r="H61" s="36">
        <v>0</v>
      </c>
      <c r="I61" s="37">
        <v>0</v>
      </c>
      <c r="J61" s="36">
        <v>0</v>
      </c>
      <c r="K61" s="35">
        <v>0</v>
      </c>
      <c r="L61" s="35">
        <v>6.2622157894619201</v>
      </c>
      <c r="M61" s="35">
        <v>0</v>
      </c>
      <c r="N61" s="38">
        <f t="shared" si="9"/>
        <v>43.421501099119098</v>
      </c>
      <c r="O61" s="33"/>
      <c r="P61" s="33"/>
    </row>
    <row r="62" spans="1:16" ht="43.2" x14ac:dyDescent="0.3">
      <c r="A62" s="9" t="s">
        <v>114</v>
      </c>
      <c r="B62" s="34" t="s">
        <v>115</v>
      </c>
      <c r="C62" s="35">
        <v>1475.787434463075</v>
      </c>
      <c r="D62" s="36">
        <v>0</v>
      </c>
      <c r="E62" s="37">
        <v>1370.7334991832352</v>
      </c>
      <c r="F62" s="36">
        <v>105.05393527983992</v>
      </c>
      <c r="G62" s="35">
        <v>0</v>
      </c>
      <c r="H62" s="36">
        <v>0</v>
      </c>
      <c r="I62" s="37">
        <v>0</v>
      </c>
      <c r="J62" s="36">
        <v>0</v>
      </c>
      <c r="K62" s="35">
        <v>0</v>
      </c>
      <c r="L62" s="35">
        <v>11.032859479897285</v>
      </c>
      <c r="M62" s="35">
        <v>0</v>
      </c>
      <c r="N62" s="38">
        <f t="shared" si="9"/>
        <v>1486.8202939429723</v>
      </c>
      <c r="O62" s="33"/>
      <c r="P62" s="33"/>
    </row>
    <row r="63" spans="1:16" x14ac:dyDescent="0.3">
      <c r="A63" s="9" t="s">
        <v>116</v>
      </c>
      <c r="B63" s="10" t="s">
        <v>117</v>
      </c>
      <c r="C63" s="35">
        <v>2545.8218676578299</v>
      </c>
      <c r="D63" s="36">
        <v>0</v>
      </c>
      <c r="E63" s="37">
        <v>2072.5539112355618</v>
      </c>
      <c r="F63" s="36">
        <v>473.2679564222679</v>
      </c>
      <c r="G63" s="35">
        <v>0</v>
      </c>
      <c r="H63" s="36">
        <v>0</v>
      </c>
      <c r="I63" s="37">
        <v>0</v>
      </c>
      <c r="J63" s="36">
        <v>0</v>
      </c>
      <c r="K63" s="35">
        <v>0</v>
      </c>
      <c r="L63" s="35">
        <v>11.406970504191156</v>
      </c>
      <c r="M63" s="35">
        <v>0</v>
      </c>
      <c r="N63" s="38">
        <f t="shared" si="9"/>
        <v>2557.228838162021</v>
      </c>
      <c r="O63" s="33"/>
      <c r="P63" s="33"/>
    </row>
    <row r="64" spans="1:16" ht="28.8" x14ac:dyDescent="0.3">
      <c r="A64" s="9" t="s">
        <v>118</v>
      </c>
      <c r="B64" s="10" t="s">
        <v>119</v>
      </c>
      <c r="C64" s="35">
        <v>1338.8188566219017</v>
      </c>
      <c r="D64" s="36">
        <v>0</v>
      </c>
      <c r="E64" s="37">
        <v>1231.3426509175681</v>
      </c>
      <c r="F64" s="36">
        <v>107.47620570433355</v>
      </c>
      <c r="G64" s="35">
        <v>0</v>
      </c>
      <c r="H64" s="36">
        <v>0</v>
      </c>
      <c r="I64" s="37">
        <v>0</v>
      </c>
      <c r="J64" s="36">
        <v>0</v>
      </c>
      <c r="K64" s="35">
        <v>0</v>
      </c>
      <c r="L64" s="35">
        <v>293.26381559293475</v>
      </c>
      <c r="M64" s="35">
        <v>0</v>
      </c>
      <c r="N64" s="38">
        <f t="shared" si="9"/>
        <v>1632.0826722148363</v>
      </c>
      <c r="O64" s="33"/>
      <c r="P64" s="33"/>
    </row>
    <row r="65" spans="1:16" ht="28.8" x14ac:dyDescent="0.3">
      <c r="A65" s="9" t="s">
        <v>303</v>
      </c>
      <c r="B65" s="10" t="s">
        <v>280</v>
      </c>
      <c r="C65" s="35">
        <v>0</v>
      </c>
      <c r="D65" s="36">
        <v>0</v>
      </c>
      <c r="E65" s="37">
        <v>0</v>
      </c>
      <c r="F65" s="36">
        <v>0</v>
      </c>
      <c r="G65" s="35">
        <v>0</v>
      </c>
      <c r="H65" s="36">
        <v>0</v>
      </c>
      <c r="I65" s="37">
        <v>0</v>
      </c>
      <c r="J65" s="36">
        <v>0</v>
      </c>
      <c r="K65" s="35">
        <v>0</v>
      </c>
      <c r="L65" s="35">
        <v>0</v>
      </c>
      <c r="M65" s="35">
        <v>0</v>
      </c>
      <c r="N65" s="38">
        <f t="shared" si="9"/>
        <v>0</v>
      </c>
      <c r="O65" s="33"/>
      <c r="P65" s="33"/>
    </row>
    <row r="66" spans="1:16" ht="43.2" x14ac:dyDescent="0.3">
      <c r="A66" s="9" t="s">
        <v>304</v>
      </c>
      <c r="B66" s="10" t="s">
        <v>281</v>
      </c>
      <c r="C66" s="35">
        <v>1061.991901948445</v>
      </c>
      <c r="D66" s="36">
        <v>0</v>
      </c>
      <c r="E66" s="37">
        <v>142.16703842169596</v>
      </c>
      <c r="F66" s="36">
        <v>919.82486352674903</v>
      </c>
      <c r="G66" s="35">
        <v>0</v>
      </c>
      <c r="H66" s="36">
        <v>0</v>
      </c>
      <c r="I66" s="37">
        <v>0</v>
      </c>
      <c r="J66" s="36">
        <v>0</v>
      </c>
      <c r="K66" s="35">
        <v>0</v>
      </c>
      <c r="L66" s="35">
        <v>0</v>
      </c>
      <c r="M66" s="35">
        <v>0</v>
      </c>
      <c r="N66" s="38">
        <f t="shared" si="9"/>
        <v>1061.991901948445</v>
      </c>
      <c r="O66" s="33"/>
      <c r="P66" s="33"/>
    </row>
    <row r="67" spans="1:16" ht="28.8" x14ac:dyDescent="0.3">
      <c r="A67" s="9" t="s">
        <v>353</v>
      </c>
      <c r="B67" s="10" t="s">
        <v>354</v>
      </c>
      <c r="C67" s="35">
        <v>3666.2349994676815</v>
      </c>
      <c r="D67" s="36">
        <v>0</v>
      </c>
      <c r="E67" s="37">
        <v>1040.264746007339</v>
      </c>
      <c r="F67" s="36">
        <v>2625.9702534603425</v>
      </c>
      <c r="G67" s="35">
        <v>0</v>
      </c>
      <c r="H67" s="36">
        <v>0</v>
      </c>
      <c r="I67" s="37">
        <v>0</v>
      </c>
      <c r="J67" s="36">
        <v>0</v>
      </c>
      <c r="K67" s="35">
        <v>0</v>
      </c>
      <c r="L67" s="35">
        <v>0</v>
      </c>
      <c r="M67" s="35">
        <v>0</v>
      </c>
      <c r="N67" s="38">
        <f t="shared" ref="N67:N124" si="10">+C67+G67+K67+L67+M67</f>
        <v>3666.2349994676815</v>
      </c>
      <c r="O67" s="33"/>
      <c r="P67" s="33"/>
    </row>
    <row r="68" spans="1:16" ht="28.8" x14ac:dyDescent="0.3">
      <c r="A68" s="9" t="s">
        <v>120</v>
      </c>
      <c r="B68" s="10" t="s">
        <v>122</v>
      </c>
      <c r="C68" s="35">
        <v>4919.7940881299883</v>
      </c>
      <c r="D68" s="36">
        <v>0</v>
      </c>
      <c r="E68" s="37">
        <v>19.759694752552946</v>
      </c>
      <c r="F68" s="36">
        <v>4900.0343933774357</v>
      </c>
      <c r="G68" s="35">
        <v>0</v>
      </c>
      <c r="H68" s="36">
        <v>0</v>
      </c>
      <c r="I68" s="37">
        <v>0</v>
      </c>
      <c r="J68" s="36">
        <v>0</v>
      </c>
      <c r="K68" s="35">
        <v>0</v>
      </c>
      <c r="L68" s="35">
        <v>0</v>
      </c>
      <c r="M68" s="35">
        <v>0</v>
      </c>
      <c r="N68" s="38">
        <f t="shared" si="10"/>
        <v>4919.7940881299883</v>
      </c>
      <c r="O68" s="33"/>
      <c r="P68" s="33"/>
    </row>
    <row r="69" spans="1:16" ht="28.8" x14ac:dyDescent="0.3">
      <c r="A69" s="9" t="s">
        <v>121</v>
      </c>
      <c r="B69" s="10" t="s">
        <v>124</v>
      </c>
      <c r="C69" s="35">
        <v>1944.1906495447602</v>
      </c>
      <c r="D69" s="36">
        <v>0</v>
      </c>
      <c r="E69" s="37">
        <v>1467.9000191775531</v>
      </c>
      <c r="F69" s="36">
        <v>476.29063036720697</v>
      </c>
      <c r="G69" s="35">
        <v>0</v>
      </c>
      <c r="H69" s="36">
        <v>0</v>
      </c>
      <c r="I69" s="37">
        <v>0</v>
      </c>
      <c r="J69" s="36">
        <v>0</v>
      </c>
      <c r="K69" s="35">
        <v>0</v>
      </c>
      <c r="L69" s="35">
        <v>30.88403247639306</v>
      </c>
      <c r="M69" s="35">
        <v>0</v>
      </c>
      <c r="N69" s="38">
        <f t="shared" ref="N69:N72" si="11">+C69+G69+K69+L69+M69</f>
        <v>1975.0746820211532</v>
      </c>
      <c r="O69" s="33"/>
      <c r="P69" s="33"/>
    </row>
    <row r="70" spans="1:16" ht="28.8" x14ac:dyDescent="0.3">
      <c r="A70" s="9" t="s">
        <v>123</v>
      </c>
      <c r="B70" s="10" t="s">
        <v>282</v>
      </c>
      <c r="C70" s="35">
        <v>114.285273732908</v>
      </c>
      <c r="D70" s="36">
        <v>0</v>
      </c>
      <c r="E70" s="37">
        <v>104.500599642908</v>
      </c>
      <c r="F70" s="36">
        <v>9.7846740899999993</v>
      </c>
      <c r="G70" s="35">
        <v>0</v>
      </c>
      <c r="H70" s="36">
        <v>0</v>
      </c>
      <c r="I70" s="37">
        <v>0</v>
      </c>
      <c r="J70" s="36">
        <v>0</v>
      </c>
      <c r="K70" s="35">
        <v>0</v>
      </c>
      <c r="L70" s="35">
        <v>0</v>
      </c>
      <c r="M70" s="35">
        <v>0</v>
      </c>
      <c r="N70" s="38">
        <f t="shared" si="11"/>
        <v>114.285273732908</v>
      </c>
      <c r="O70" s="33"/>
      <c r="P70" s="33"/>
    </row>
    <row r="71" spans="1:16" ht="28.8" x14ac:dyDescent="0.3">
      <c r="A71" s="9" t="s">
        <v>305</v>
      </c>
      <c r="B71" s="10" t="s">
        <v>126</v>
      </c>
      <c r="C71" s="35">
        <v>2583.345395034115</v>
      </c>
      <c r="D71" s="36">
        <v>0</v>
      </c>
      <c r="E71" s="37">
        <v>2353.3886704478</v>
      </c>
      <c r="F71" s="36">
        <v>229.95672458631503</v>
      </c>
      <c r="G71" s="35">
        <v>0</v>
      </c>
      <c r="H71" s="36">
        <v>0</v>
      </c>
      <c r="I71" s="37">
        <v>0</v>
      </c>
      <c r="J71" s="36">
        <v>0</v>
      </c>
      <c r="K71" s="35">
        <v>0</v>
      </c>
      <c r="L71" s="35">
        <v>0</v>
      </c>
      <c r="M71" s="35">
        <v>0</v>
      </c>
      <c r="N71" s="38">
        <f t="shared" si="11"/>
        <v>2583.345395034115</v>
      </c>
      <c r="O71" s="33"/>
      <c r="P71" s="33"/>
    </row>
    <row r="72" spans="1:16" x14ac:dyDescent="0.3">
      <c r="A72" s="9" t="s">
        <v>125</v>
      </c>
      <c r="B72" s="10" t="s">
        <v>127</v>
      </c>
      <c r="C72" s="35">
        <v>1943.5970733341451</v>
      </c>
      <c r="D72" s="36">
        <v>0</v>
      </c>
      <c r="E72" s="37">
        <v>683.8246741841449</v>
      </c>
      <c r="F72" s="36">
        <v>1259.7723991500002</v>
      </c>
      <c r="G72" s="35">
        <v>0</v>
      </c>
      <c r="H72" s="36">
        <v>0</v>
      </c>
      <c r="I72" s="37">
        <v>0</v>
      </c>
      <c r="J72" s="36">
        <v>0</v>
      </c>
      <c r="K72" s="35">
        <v>0</v>
      </c>
      <c r="L72" s="35">
        <v>3.6649051110560724</v>
      </c>
      <c r="M72" s="35">
        <v>0</v>
      </c>
      <c r="N72" s="38">
        <f t="shared" si="11"/>
        <v>1947.2619784452011</v>
      </c>
      <c r="O72" s="33"/>
      <c r="P72" s="33"/>
    </row>
    <row r="73" spans="1:16" x14ac:dyDescent="0.3">
      <c r="A73" s="9" t="s">
        <v>306</v>
      </c>
      <c r="B73" s="10" t="s">
        <v>129</v>
      </c>
      <c r="C73" s="35">
        <v>1383.2523753651431</v>
      </c>
      <c r="D73" s="36">
        <v>0</v>
      </c>
      <c r="E73" s="37">
        <v>109.72032735839824</v>
      </c>
      <c r="F73" s="36">
        <v>1273.5320480067448</v>
      </c>
      <c r="G73" s="35">
        <v>0</v>
      </c>
      <c r="H73" s="36">
        <v>0</v>
      </c>
      <c r="I73" s="37">
        <v>0</v>
      </c>
      <c r="J73" s="36">
        <v>0</v>
      </c>
      <c r="K73" s="35">
        <v>0</v>
      </c>
      <c r="L73" s="35">
        <v>0</v>
      </c>
      <c r="M73" s="35">
        <v>0</v>
      </c>
      <c r="N73" s="38">
        <f t="shared" ref="N73" si="12">+C73+G73+K73+L73+M73</f>
        <v>1383.2523753651431</v>
      </c>
      <c r="O73" s="33"/>
      <c r="P73" s="33"/>
    </row>
    <row r="74" spans="1:16" ht="28.8" x14ac:dyDescent="0.3">
      <c r="A74" s="9" t="s">
        <v>128</v>
      </c>
      <c r="B74" s="10" t="s">
        <v>131</v>
      </c>
      <c r="C74" s="35">
        <v>249.84962722042505</v>
      </c>
      <c r="D74" s="36">
        <v>0</v>
      </c>
      <c r="E74" s="37">
        <v>249.84962722042505</v>
      </c>
      <c r="F74" s="36">
        <v>0</v>
      </c>
      <c r="G74" s="35">
        <v>0</v>
      </c>
      <c r="H74" s="36">
        <v>0</v>
      </c>
      <c r="I74" s="37">
        <v>0</v>
      </c>
      <c r="J74" s="36">
        <v>0</v>
      </c>
      <c r="K74" s="35">
        <v>0</v>
      </c>
      <c r="L74" s="35">
        <v>6.5940127156925312</v>
      </c>
      <c r="M74" s="35">
        <v>0</v>
      </c>
      <c r="N74" s="38">
        <f t="shared" si="10"/>
        <v>256.44363993611756</v>
      </c>
      <c r="O74" s="33"/>
      <c r="P74" s="33"/>
    </row>
    <row r="75" spans="1:16" ht="28.8" x14ac:dyDescent="0.3">
      <c r="A75" s="9" t="s">
        <v>130</v>
      </c>
      <c r="B75" s="10" t="s">
        <v>133</v>
      </c>
      <c r="C75" s="35">
        <v>3088.3410320234061</v>
      </c>
      <c r="D75" s="36">
        <v>0</v>
      </c>
      <c r="E75" s="37">
        <v>1434.996017454896</v>
      </c>
      <c r="F75" s="36">
        <v>1653.3450145685101</v>
      </c>
      <c r="G75" s="35">
        <v>0</v>
      </c>
      <c r="H75" s="36">
        <v>0</v>
      </c>
      <c r="I75" s="37">
        <v>0</v>
      </c>
      <c r="J75" s="36">
        <v>0</v>
      </c>
      <c r="K75" s="35">
        <v>0</v>
      </c>
      <c r="L75" s="35">
        <v>1.655654382004262</v>
      </c>
      <c r="M75" s="35">
        <v>0</v>
      </c>
      <c r="N75" s="38">
        <f t="shared" si="10"/>
        <v>3089.9966864054104</v>
      </c>
      <c r="O75" s="33"/>
      <c r="P75" s="33"/>
    </row>
    <row r="76" spans="1:16" x14ac:dyDescent="0.3">
      <c r="A76" s="9" t="s">
        <v>132</v>
      </c>
      <c r="B76" s="10" t="s">
        <v>135</v>
      </c>
      <c r="C76" s="35">
        <v>2255.4442851423819</v>
      </c>
      <c r="D76" s="36">
        <v>0</v>
      </c>
      <c r="E76" s="37">
        <v>637.00625183879401</v>
      </c>
      <c r="F76" s="36">
        <v>1618.4380333035881</v>
      </c>
      <c r="G76" s="35">
        <v>0</v>
      </c>
      <c r="H76" s="36">
        <v>0</v>
      </c>
      <c r="I76" s="37">
        <v>0</v>
      </c>
      <c r="J76" s="36">
        <v>0</v>
      </c>
      <c r="K76" s="35">
        <v>0</v>
      </c>
      <c r="L76" s="35">
        <v>0</v>
      </c>
      <c r="M76" s="35">
        <v>0</v>
      </c>
      <c r="N76" s="38">
        <f t="shared" si="10"/>
        <v>2255.4442851423819</v>
      </c>
      <c r="O76" s="33"/>
      <c r="P76" s="33"/>
    </row>
    <row r="77" spans="1:16" ht="28.8" x14ac:dyDescent="0.3">
      <c r="A77" s="9" t="s">
        <v>134</v>
      </c>
      <c r="B77" s="10" t="s">
        <v>137</v>
      </c>
      <c r="C77" s="35">
        <v>2820.8284576106871</v>
      </c>
      <c r="D77" s="36">
        <v>0</v>
      </c>
      <c r="E77" s="37">
        <v>2006.2957874665908</v>
      </c>
      <c r="F77" s="36">
        <v>814.53267014409653</v>
      </c>
      <c r="G77" s="35">
        <v>0</v>
      </c>
      <c r="H77" s="36">
        <v>0</v>
      </c>
      <c r="I77" s="37">
        <v>0</v>
      </c>
      <c r="J77" s="36">
        <v>0</v>
      </c>
      <c r="K77" s="35">
        <v>0</v>
      </c>
      <c r="L77" s="35">
        <v>472.6586245408713</v>
      </c>
      <c r="M77" s="35">
        <v>0</v>
      </c>
      <c r="N77" s="38">
        <f t="shared" si="10"/>
        <v>3293.4870821515583</v>
      </c>
      <c r="O77" s="33"/>
      <c r="P77" s="33"/>
    </row>
    <row r="78" spans="1:16" ht="28.8" x14ac:dyDescent="0.3">
      <c r="A78" s="9" t="s">
        <v>136</v>
      </c>
      <c r="B78" s="10" t="s">
        <v>139</v>
      </c>
      <c r="C78" s="35">
        <v>481.640043086856</v>
      </c>
      <c r="D78" s="36">
        <v>0</v>
      </c>
      <c r="E78" s="37">
        <v>161.29251439685601</v>
      </c>
      <c r="F78" s="36">
        <v>320.34752868999999</v>
      </c>
      <c r="G78" s="35">
        <v>0</v>
      </c>
      <c r="H78" s="36">
        <v>0</v>
      </c>
      <c r="I78" s="37">
        <v>0</v>
      </c>
      <c r="J78" s="36">
        <v>0</v>
      </c>
      <c r="K78" s="35">
        <v>0</v>
      </c>
      <c r="L78" s="35">
        <v>0</v>
      </c>
      <c r="M78" s="35">
        <v>0</v>
      </c>
      <c r="N78" s="38">
        <f t="shared" si="10"/>
        <v>481.640043086856</v>
      </c>
      <c r="O78" s="33"/>
      <c r="P78" s="33"/>
    </row>
    <row r="79" spans="1:16" x14ac:dyDescent="0.3">
      <c r="A79" s="9" t="s">
        <v>138</v>
      </c>
      <c r="B79" s="10" t="s">
        <v>141</v>
      </c>
      <c r="C79" s="35">
        <v>723.87316553319101</v>
      </c>
      <c r="D79" s="36">
        <v>0</v>
      </c>
      <c r="E79" s="37">
        <v>77.366757063191002</v>
      </c>
      <c r="F79" s="36">
        <v>646.50640847</v>
      </c>
      <c r="G79" s="35">
        <v>0</v>
      </c>
      <c r="H79" s="36">
        <v>0</v>
      </c>
      <c r="I79" s="37">
        <v>0</v>
      </c>
      <c r="J79" s="36">
        <v>0</v>
      </c>
      <c r="K79" s="35">
        <v>0</v>
      </c>
      <c r="L79" s="35">
        <v>0</v>
      </c>
      <c r="M79" s="35">
        <v>0</v>
      </c>
      <c r="N79" s="38">
        <f t="shared" si="10"/>
        <v>723.87316553319101</v>
      </c>
      <c r="O79" s="33"/>
      <c r="P79" s="33"/>
    </row>
    <row r="80" spans="1:16" x14ac:dyDescent="0.3">
      <c r="A80" s="9" t="s">
        <v>140</v>
      </c>
      <c r="B80" s="10" t="s">
        <v>142</v>
      </c>
      <c r="C80" s="35">
        <v>4300.8783449460407</v>
      </c>
      <c r="D80" s="36">
        <v>0</v>
      </c>
      <c r="E80" s="37">
        <v>330.62498036566797</v>
      </c>
      <c r="F80" s="36">
        <v>3970.2533645803728</v>
      </c>
      <c r="G80" s="35">
        <v>0</v>
      </c>
      <c r="H80" s="36">
        <v>0</v>
      </c>
      <c r="I80" s="37">
        <v>0</v>
      </c>
      <c r="J80" s="36">
        <v>0</v>
      </c>
      <c r="K80" s="35">
        <v>0</v>
      </c>
      <c r="L80" s="35">
        <v>0</v>
      </c>
      <c r="M80" s="35">
        <v>0</v>
      </c>
      <c r="N80" s="38">
        <f t="shared" si="10"/>
        <v>4300.8783449460407</v>
      </c>
      <c r="O80" s="33"/>
      <c r="P80" s="33"/>
    </row>
    <row r="81" spans="1:16" ht="43.2" x14ac:dyDescent="0.3">
      <c r="A81" s="9" t="s">
        <v>355</v>
      </c>
      <c r="B81" s="10" t="s">
        <v>356</v>
      </c>
      <c r="C81" s="35">
        <v>632.02215790925811</v>
      </c>
      <c r="D81" s="36">
        <v>0</v>
      </c>
      <c r="E81" s="37">
        <v>213.17545740609302</v>
      </c>
      <c r="F81" s="36">
        <v>418.84670050316498</v>
      </c>
      <c r="G81" s="35">
        <v>0</v>
      </c>
      <c r="H81" s="36">
        <v>0</v>
      </c>
      <c r="I81" s="37">
        <v>0</v>
      </c>
      <c r="J81" s="36">
        <v>0</v>
      </c>
      <c r="K81" s="35">
        <v>0</v>
      </c>
      <c r="L81" s="35">
        <v>0</v>
      </c>
      <c r="M81" s="35">
        <v>0</v>
      </c>
      <c r="N81" s="38">
        <f t="shared" si="10"/>
        <v>632.02215790925811</v>
      </c>
      <c r="O81" s="33"/>
      <c r="P81" s="33"/>
    </row>
    <row r="82" spans="1:16" x14ac:dyDescent="0.3">
      <c r="A82" s="9" t="s">
        <v>307</v>
      </c>
      <c r="B82" s="10" t="s">
        <v>144</v>
      </c>
      <c r="C82" s="35">
        <v>1430.9060880291181</v>
      </c>
      <c r="D82" s="36">
        <v>0</v>
      </c>
      <c r="E82" s="37">
        <v>1262.1575960191381</v>
      </c>
      <c r="F82" s="36">
        <v>168.74849200998</v>
      </c>
      <c r="G82" s="35">
        <v>0</v>
      </c>
      <c r="H82" s="36">
        <v>0</v>
      </c>
      <c r="I82" s="37">
        <v>0</v>
      </c>
      <c r="J82" s="36">
        <v>0</v>
      </c>
      <c r="K82" s="35">
        <v>0</v>
      </c>
      <c r="L82" s="35">
        <v>521.08076125526486</v>
      </c>
      <c r="M82" s="35">
        <v>0</v>
      </c>
      <c r="N82" s="38">
        <f t="shared" ref="N82:N84" si="13">+C82+G82+K82+L82+M82</f>
        <v>1951.986849284383</v>
      </c>
      <c r="O82" s="33"/>
      <c r="P82" s="33"/>
    </row>
    <row r="83" spans="1:16" x14ac:dyDescent="0.3">
      <c r="A83" s="9" t="s">
        <v>143</v>
      </c>
      <c r="B83" s="10" t="s">
        <v>146</v>
      </c>
      <c r="C83" s="35">
        <v>22058.560504626403</v>
      </c>
      <c r="D83" s="36">
        <v>0</v>
      </c>
      <c r="E83" s="37">
        <v>895.58034229476016</v>
      </c>
      <c r="F83" s="36">
        <v>21162.980162331642</v>
      </c>
      <c r="G83" s="35">
        <v>0</v>
      </c>
      <c r="H83" s="36">
        <v>0</v>
      </c>
      <c r="I83" s="37">
        <v>0</v>
      </c>
      <c r="J83" s="36">
        <v>0</v>
      </c>
      <c r="K83" s="35">
        <v>0</v>
      </c>
      <c r="L83" s="35">
        <v>0</v>
      </c>
      <c r="M83" s="35">
        <v>0</v>
      </c>
      <c r="N83" s="38">
        <f t="shared" si="13"/>
        <v>22058.560504626403</v>
      </c>
      <c r="O83" s="33"/>
      <c r="P83" s="33"/>
    </row>
    <row r="84" spans="1:16" x14ac:dyDescent="0.3">
      <c r="A84" s="9" t="s">
        <v>145</v>
      </c>
      <c r="B84" s="10" t="s">
        <v>148</v>
      </c>
      <c r="C84" s="35">
        <v>1016.5346422564897</v>
      </c>
      <c r="D84" s="36">
        <v>0</v>
      </c>
      <c r="E84" s="37">
        <v>738.40272586648973</v>
      </c>
      <c r="F84" s="36">
        <v>278.13191639000001</v>
      </c>
      <c r="G84" s="35">
        <v>0</v>
      </c>
      <c r="H84" s="36">
        <v>0</v>
      </c>
      <c r="I84" s="37">
        <v>0</v>
      </c>
      <c r="J84" s="36">
        <v>0</v>
      </c>
      <c r="K84" s="35">
        <v>0</v>
      </c>
      <c r="L84" s="35">
        <v>1088.0410813859876</v>
      </c>
      <c r="M84" s="35">
        <v>0</v>
      </c>
      <c r="N84" s="38">
        <f t="shared" si="13"/>
        <v>2104.5757236424774</v>
      </c>
      <c r="O84" s="33"/>
      <c r="P84" s="33"/>
    </row>
    <row r="85" spans="1:16" x14ac:dyDescent="0.3">
      <c r="A85" s="9" t="s">
        <v>147</v>
      </c>
      <c r="B85" s="10" t="s">
        <v>150</v>
      </c>
      <c r="C85" s="35">
        <v>2279.9710397622393</v>
      </c>
      <c r="D85" s="36">
        <v>0</v>
      </c>
      <c r="E85" s="37">
        <v>1678.5447737849081</v>
      </c>
      <c r="F85" s="36">
        <v>601.42626597733101</v>
      </c>
      <c r="G85" s="35">
        <v>0</v>
      </c>
      <c r="H85" s="36">
        <v>0</v>
      </c>
      <c r="I85" s="37">
        <v>0</v>
      </c>
      <c r="J85" s="36">
        <v>0</v>
      </c>
      <c r="K85" s="35">
        <v>0</v>
      </c>
      <c r="L85" s="35">
        <v>149.4518449425446</v>
      </c>
      <c r="M85" s="35">
        <v>0</v>
      </c>
      <c r="N85" s="38">
        <f t="shared" si="10"/>
        <v>2429.4228847047839</v>
      </c>
      <c r="O85" s="33"/>
      <c r="P85" s="33"/>
    </row>
    <row r="86" spans="1:16" x14ac:dyDescent="0.3">
      <c r="A86" s="9" t="s">
        <v>149</v>
      </c>
      <c r="B86" s="10" t="s">
        <v>152</v>
      </c>
      <c r="C86" s="35">
        <v>25142.040550321493</v>
      </c>
      <c r="D86" s="36">
        <v>20390.111753482204</v>
      </c>
      <c r="E86" s="37">
        <v>4382.6345641647658</v>
      </c>
      <c r="F86" s="36">
        <v>369.2942326745233</v>
      </c>
      <c r="G86" s="35">
        <v>0</v>
      </c>
      <c r="H86" s="36">
        <v>0</v>
      </c>
      <c r="I86" s="37">
        <v>0</v>
      </c>
      <c r="J86" s="36">
        <v>0</v>
      </c>
      <c r="K86" s="35">
        <v>0</v>
      </c>
      <c r="L86" s="35">
        <v>0</v>
      </c>
      <c r="M86" s="35">
        <v>0</v>
      </c>
      <c r="N86" s="38">
        <f t="shared" si="10"/>
        <v>25142.040550321493</v>
      </c>
      <c r="O86" s="33"/>
      <c r="P86" s="33"/>
    </row>
    <row r="87" spans="1:16" x14ac:dyDescent="0.3">
      <c r="A87" s="9" t="s">
        <v>151</v>
      </c>
      <c r="B87" s="10" t="s">
        <v>283</v>
      </c>
      <c r="C87" s="35">
        <v>4424.007335725978</v>
      </c>
      <c r="D87" s="36">
        <v>3862.47501232179</v>
      </c>
      <c r="E87" s="37">
        <v>561.53232340418799</v>
      </c>
      <c r="F87" s="36">
        <v>0</v>
      </c>
      <c r="G87" s="35">
        <v>0</v>
      </c>
      <c r="H87" s="36">
        <v>0</v>
      </c>
      <c r="I87" s="37">
        <v>0</v>
      </c>
      <c r="J87" s="36">
        <v>0</v>
      </c>
      <c r="K87" s="35">
        <v>0</v>
      </c>
      <c r="L87" s="35">
        <v>0</v>
      </c>
      <c r="M87" s="35">
        <v>0</v>
      </c>
      <c r="N87" s="38">
        <f t="shared" si="10"/>
        <v>4424.007335725978</v>
      </c>
      <c r="O87" s="33"/>
      <c r="P87" s="33"/>
    </row>
    <row r="88" spans="1:16" x14ac:dyDescent="0.3">
      <c r="A88" s="9" t="s">
        <v>153</v>
      </c>
      <c r="B88" s="10" t="s">
        <v>284</v>
      </c>
      <c r="C88" s="35">
        <v>535.1909653337716</v>
      </c>
      <c r="D88" s="36">
        <v>475.85967048146631</v>
      </c>
      <c r="E88" s="37">
        <v>59.331294852305255</v>
      </c>
      <c r="F88" s="36">
        <v>0</v>
      </c>
      <c r="G88" s="35">
        <v>0</v>
      </c>
      <c r="H88" s="36">
        <v>0</v>
      </c>
      <c r="I88" s="37">
        <v>0</v>
      </c>
      <c r="J88" s="36">
        <v>0</v>
      </c>
      <c r="K88" s="35">
        <v>0</v>
      </c>
      <c r="L88" s="35">
        <v>45.176243164128266</v>
      </c>
      <c r="M88" s="35">
        <v>0</v>
      </c>
      <c r="N88" s="38">
        <f t="shared" si="10"/>
        <v>580.36720849789981</v>
      </c>
      <c r="O88" s="33"/>
      <c r="P88" s="33"/>
    </row>
    <row r="89" spans="1:16" x14ac:dyDescent="0.3">
      <c r="A89" s="9" t="s">
        <v>154</v>
      </c>
      <c r="B89" s="10" t="s">
        <v>285</v>
      </c>
      <c r="C89" s="35">
        <v>1461.4948445641048</v>
      </c>
      <c r="D89" s="36">
        <v>10.922307497533913</v>
      </c>
      <c r="E89" s="37">
        <v>1055.6026919193155</v>
      </c>
      <c r="F89" s="36">
        <v>394.96984514725551</v>
      </c>
      <c r="G89" s="35">
        <v>0</v>
      </c>
      <c r="H89" s="36">
        <v>0</v>
      </c>
      <c r="I89" s="37">
        <v>0</v>
      </c>
      <c r="J89" s="36">
        <v>0</v>
      </c>
      <c r="K89" s="35">
        <v>0</v>
      </c>
      <c r="L89" s="35">
        <v>0</v>
      </c>
      <c r="M89" s="35">
        <v>0</v>
      </c>
      <c r="N89" s="38">
        <f t="shared" si="10"/>
        <v>1461.4948445641048</v>
      </c>
      <c r="O89" s="33"/>
      <c r="P89" s="33"/>
    </row>
    <row r="90" spans="1:16" x14ac:dyDescent="0.3">
      <c r="A90" s="9" t="s">
        <v>155</v>
      </c>
      <c r="B90" s="10" t="s">
        <v>286</v>
      </c>
      <c r="C90" s="35">
        <v>18862.685097386791</v>
      </c>
      <c r="D90" s="36">
        <v>0</v>
      </c>
      <c r="E90" s="37">
        <v>18862.685097386791</v>
      </c>
      <c r="F90" s="36">
        <v>0</v>
      </c>
      <c r="G90" s="35">
        <v>0</v>
      </c>
      <c r="H90" s="36">
        <v>0</v>
      </c>
      <c r="I90" s="37">
        <v>0</v>
      </c>
      <c r="J90" s="36">
        <v>0</v>
      </c>
      <c r="K90" s="35">
        <v>0</v>
      </c>
      <c r="L90" s="35">
        <v>3508.1161087576911</v>
      </c>
      <c r="M90" s="35">
        <v>0</v>
      </c>
      <c r="N90" s="38">
        <f t="shared" si="10"/>
        <v>22370.801206144482</v>
      </c>
      <c r="O90" s="33"/>
      <c r="P90" s="33"/>
    </row>
    <row r="91" spans="1:16" x14ac:dyDescent="0.3">
      <c r="A91" s="9" t="s">
        <v>156</v>
      </c>
      <c r="B91" s="10" t="s">
        <v>287</v>
      </c>
      <c r="C91" s="35">
        <v>13485.228292658741</v>
      </c>
      <c r="D91" s="36">
        <v>0</v>
      </c>
      <c r="E91" s="37">
        <v>13485.228292658741</v>
      </c>
      <c r="F91" s="36">
        <v>0</v>
      </c>
      <c r="G91" s="35">
        <v>0</v>
      </c>
      <c r="H91" s="36">
        <v>0</v>
      </c>
      <c r="I91" s="37">
        <v>0</v>
      </c>
      <c r="J91" s="36">
        <v>0</v>
      </c>
      <c r="K91" s="35">
        <v>0</v>
      </c>
      <c r="L91" s="35">
        <v>0</v>
      </c>
      <c r="M91" s="35">
        <v>0</v>
      </c>
      <c r="N91" s="38">
        <f t="shared" si="10"/>
        <v>13485.228292658741</v>
      </c>
      <c r="O91" s="33"/>
      <c r="P91" s="33"/>
    </row>
    <row r="92" spans="1:16" x14ac:dyDescent="0.3">
      <c r="A92" s="9" t="s">
        <v>158</v>
      </c>
      <c r="B92" s="10" t="s">
        <v>157</v>
      </c>
      <c r="C92" s="35">
        <v>1208.228328075314</v>
      </c>
      <c r="D92" s="36">
        <v>0</v>
      </c>
      <c r="E92" s="37">
        <v>1208.228328075314</v>
      </c>
      <c r="F92" s="36">
        <v>0</v>
      </c>
      <c r="G92" s="35">
        <v>0</v>
      </c>
      <c r="H92" s="36">
        <v>0</v>
      </c>
      <c r="I92" s="37">
        <v>0</v>
      </c>
      <c r="J92" s="36">
        <v>0</v>
      </c>
      <c r="K92" s="35">
        <v>0</v>
      </c>
      <c r="L92" s="35">
        <v>0</v>
      </c>
      <c r="M92" s="35">
        <v>0</v>
      </c>
      <c r="N92" s="38">
        <f t="shared" si="10"/>
        <v>1208.228328075314</v>
      </c>
      <c r="O92" s="33"/>
      <c r="P92" s="33"/>
    </row>
    <row r="93" spans="1:16" ht="28.8" x14ac:dyDescent="0.3">
      <c r="A93" s="9" t="s">
        <v>308</v>
      </c>
      <c r="B93" s="10" t="s">
        <v>159</v>
      </c>
      <c r="C93" s="35">
        <v>4724.0905260699237</v>
      </c>
      <c r="D93" s="36">
        <v>0</v>
      </c>
      <c r="E93" s="37">
        <v>4152.6193206960288</v>
      </c>
      <c r="F93" s="36">
        <v>571.4712053738948</v>
      </c>
      <c r="G93" s="35">
        <v>0</v>
      </c>
      <c r="H93" s="36">
        <v>0</v>
      </c>
      <c r="I93" s="37">
        <v>0</v>
      </c>
      <c r="J93" s="36">
        <v>0</v>
      </c>
      <c r="K93" s="35">
        <v>0</v>
      </c>
      <c r="L93" s="35">
        <v>0</v>
      </c>
      <c r="M93" s="35">
        <v>0</v>
      </c>
      <c r="N93" s="38">
        <f t="shared" si="10"/>
        <v>4724.0905260699237</v>
      </c>
      <c r="O93" s="33"/>
      <c r="P93" s="33"/>
    </row>
    <row r="94" spans="1:16" x14ac:dyDescent="0.3">
      <c r="A94" s="9" t="s">
        <v>161</v>
      </c>
      <c r="B94" s="10" t="s">
        <v>160</v>
      </c>
      <c r="C94" s="35">
        <v>9753.5394763793593</v>
      </c>
      <c r="D94" s="36">
        <v>0</v>
      </c>
      <c r="E94" s="37">
        <v>7388.7236666901445</v>
      </c>
      <c r="F94" s="36">
        <v>2364.8158096892148</v>
      </c>
      <c r="G94" s="35">
        <v>0</v>
      </c>
      <c r="H94" s="36">
        <v>0</v>
      </c>
      <c r="I94" s="37">
        <v>0</v>
      </c>
      <c r="J94" s="36">
        <v>0</v>
      </c>
      <c r="K94" s="35">
        <v>6.859139354999999</v>
      </c>
      <c r="L94" s="35">
        <v>579.15103972486031</v>
      </c>
      <c r="M94" s="35">
        <v>0</v>
      </c>
      <c r="N94" s="38">
        <f t="shared" si="10"/>
        <v>10339.549655459219</v>
      </c>
      <c r="O94" s="33"/>
      <c r="P94" s="33"/>
    </row>
    <row r="95" spans="1:16" x14ac:dyDescent="0.3">
      <c r="A95" s="9" t="s">
        <v>163</v>
      </c>
      <c r="B95" s="10" t="s">
        <v>162</v>
      </c>
      <c r="C95" s="35">
        <v>155168.91062239892</v>
      </c>
      <c r="D95" s="36">
        <v>2681.7978891800003</v>
      </c>
      <c r="E95" s="37">
        <v>74840.31917961326</v>
      </c>
      <c r="F95" s="36">
        <v>77646.793553605676</v>
      </c>
      <c r="G95" s="35">
        <v>0</v>
      </c>
      <c r="H95" s="36">
        <v>0</v>
      </c>
      <c r="I95" s="37">
        <v>0</v>
      </c>
      <c r="J95" s="36">
        <v>0</v>
      </c>
      <c r="K95" s="35">
        <v>0</v>
      </c>
      <c r="L95" s="35">
        <v>6752.7213387355432</v>
      </c>
      <c r="M95" s="35">
        <v>0</v>
      </c>
      <c r="N95" s="38">
        <f t="shared" si="10"/>
        <v>161921.63196113447</v>
      </c>
      <c r="O95" s="33"/>
      <c r="P95" s="33"/>
    </row>
    <row r="96" spans="1:16" x14ac:dyDescent="0.3">
      <c r="A96" s="9" t="s">
        <v>165</v>
      </c>
      <c r="B96" s="10" t="s">
        <v>164</v>
      </c>
      <c r="C96" s="35">
        <v>2359.4340258856391</v>
      </c>
      <c r="D96" s="36">
        <v>0</v>
      </c>
      <c r="E96" s="37">
        <v>2340.7273385956391</v>
      </c>
      <c r="F96" s="36">
        <v>18.706687290000001</v>
      </c>
      <c r="G96" s="35">
        <v>0</v>
      </c>
      <c r="H96" s="36">
        <v>0</v>
      </c>
      <c r="I96" s="37">
        <v>0</v>
      </c>
      <c r="J96" s="36">
        <v>0</v>
      </c>
      <c r="K96" s="35">
        <v>0</v>
      </c>
      <c r="L96" s="35">
        <v>1977.8316484656559</v>
      </c>
      <c r="M96" s="35">
        <v>0</v>
      </c>
      <c r="N96" s="38">
        <f t="shared" si="10"/>
        <v>4337.2656743512953</v>
      </c>
      <c r="O96" s="33"/>
      <c r="P96" s="33"/>
    </row>
    <row r="97" spans="1:16" x14ac:dyDescent="0.3">
      <c r="A97" s="9" t="s">
        <v>168</v>
      </c>
      <c r="B97" s="10" t="s">
        <v>167</v>
      </c>
      <c r="C97" s="35">
        <v>5234.3657704761754</v>
      </c>
      <c r="D97" s="36">
        <v>0</v>
      </c>
      <c r="E97" s="37">
        <v>5234.3657704761754</v>
      </c>
      <c r="F97" s="36">
        <v>0</v>
      </c>
      <c r="G97" s="35">
        <v>0</v>
      </c>
      <c r="H97" s="36">
        <v>0</v>
      </c>
      <c r="I97" s="37">
        <v>0</v>
      </c>
      <c r="J97" s="36">
        <v>0</v>
      </c>
      <c r="K97" s="35">
        <v>0</v>
      </c>
      <c r="L97" s="35">
        <v>994.95697257056338</v>
      </c>
      <c r="M97" s="35">
        <v>0</v>
      </c>
      <c r="N97" s="38">
        <f t="shared" si="10"/>
        <v>6229.3227430467387</v>
      </c>
      <c r="O97" s="33"/>
      <c r="P97" s="33"/>
    </row>
    <row r="98" spans="1:16" x14ac:dyDescent="0.3">
      <c r="A98" s="9" t="s">
        <v>170</v>
      </c>
      <c r="B98" s="10" t="s">
        <v>169</v>
      </c>
      <c r="C98" s="35">
        <v>4.7176762850699996</v>
      </c>
      <c r="D98" s="36">
        <v>0</v>
      </c>
      <c r="E98" s="37">
        <v>4.7176762850699996</v>
      </c>
      <c r="F98" s="36">
        <v>0</v>
      </c>
      <c r="G98" s="35">
        <v>0</v>
      </c>
      <c r="H98" s="36">
        <v>0</v>
      </c>
      <c r="I98" s="37">
        <v>0</v>
      </c>
      <c r="J98" s="36">
        <v>0</v>
      </c>
      <c r="K98" s="35">
        <v>0</v>
      </c>
      <c r="L98" s="35">
        <v>13882.020765962483</v>
      </c>
      <c r="M98" s="35">
        <v>0</v>
      </c>
      <c r="N98" s="38">
        <f t="shared" si="10"/>
        <v>13886.738442247553</v>
      </c>
      <c r="O98" s="33"/>
      <c r="P98" s="33"/>
    </row>
    <row r="99" spans="1:16" x14ac:dyDescent="0.3">
      <c r="A99" s="9" t="s">
        <v>171</v>
      </c>
      <c r="B99" s="10" t="s">
        <v>288</v>
      </c>
      <c r="C99" s="35">
        <v>6094.0426801829526</v>
      </c>
      <c r="D99" s="36">
        <v>0</v>
      </c>
      <c r="E99" s="37">
        <v>4626.5370659770952</v>
      </c>
      <c r="F99" s="36">
        <v>1467.5056142058575</v>
      </c>
      <c r="G99" s="35">
        <v>0</v>
      </c>
      <c r="H99" s="36">
        <v>0</v>
      </c>
      <c r="I99" s="37">
        <v>0</v>
      </c>
      <c r="J99" s="36">
        <v>0</v>
      </c>
      <c r="K99" s="35">
        <v>0</v>
      </c>
      <c r="L99" s="35">
        <v>1125.7281775928589</v>
      </c>
      <c r="M99" s="35">
        <v>0</v>
      </c>
      <c r="N99" s="38">
        <f t="shared" si="10"/>
        <v>7219.7708577758112</v>
      </c>
      <c r="O99" s="33"/>
      <c r="P99" s="33"/>
    </row>
    <row r="100" spans="1:16" x14ac:dyDescent="0.3">
      <c r="A100" s="9" t="s">
        <v>173</v>
      </c>
      <c r="B100" s="10" t="s">
        <v>289</v>
      </c>
      <c r="C100" s="35">
        <v>2110.8851196271298</v>
      </c>
      <c r="D100" s="36">
        <v>0</v>
      </c>
      <c r="E100" s="37">
        <v>547.90405971080463</v>
      </c>
      <c r="F100" s="36">
        <v>1562.981059916325</v>
      </c>
      <c r="G100" s="35">
        <v>0</v>
      </c>
      <c r="H100" s="36">
        <v>0</v>
      </c>
      <c r="I100" s="37">
        <v>0</v>
      </c>
      <c r="J100" s="36">
        <v>0</v>
      </c>
      <c r="K100" s="35">
        <v>0</v>
      </c>
      <c r="L100" s="35">
        <v>25.992047065530773</v>
      </c>
      <c r="M100" s="35">
        <v>0</v>
      </c>
      <c r="N100" s="38">
        <f t="shared" si="10"/>
        <v>2136.8771666926605</v>
      </c>
      <c r="O100" s="33"/>
      <c r="P100" s="33"/>
    </row>
    <row r="101" spans="1:16" x14ac:dyDescent="0.3">
      <c r="A101" s="9" t="s">
        <v>174</v>
      </c>
      <c r="B101" s="10" t="s">
        <v>172</v>
      </c>
      <c r="C101" s="35">
        <v>1407.1940084187636</v>
      </c>
      <c r="D101" s="36">
        <v>24.231582354403663</v>
      </c>
      <c r="E101" s="37">
        <v>704.96996301055344</v>
      </c>
      <c r="F101" s="36">
        <v>677.99246305380666</v>
      </c>
      <c r="G101" s="35">
        <v>0</v>
      </c>
      <c r="H101" s="36">
        <v>0</v>
      </c>
      <c r="I101" s="37">
        <v>0</v>
      </c>
      <c r="J101" s="36">
        <v>0</v>
      </c>
      <c r="K101" s="35">
        <v>0</v>
      </c>
      <c r="L101" s="35">
        <v>0</v>
      </c>
      <c r="M101" s="35">
        <v>0</v>
      </c>
      <c r="N101" s="38">
        <f t="shared" si="10"/>
        <v>1407.1940084187636</v>
      </c>
      <c r="O101" s="33"/>
      <c r="P101" s="33"/>
    </row>
    <row r="102" spans="1:16" x14ac:dyDescent="0.3">
      <c r="A102" s="9" t="s">
        <v>175</v>
      </c>
      <c r="B102" s="10" t="s">
        <v>290</v>
      </c>
      <c r="C102" s="35">
        <v>17646.081076768805</v>
      </c>
      <c r="D102" s="36">
        <v>1593.093504985</v>
      </c>
      <c r="E102" s="37">
        <v>3256.2106424509975</v>
      </c>
      <c r="F102" s="36">
        <v>12796.776929332806</v>
      </c>
      <c r="G102" s="35">
        <v>0</v>
      </c>
      <c r="H102" s="36">
        <v>0</v>
      </c>
      <c r="I102" s="37">
        <v>0</v>
      </c>
      <c r="J102" s="36">
        <v>0</v>
      </c>
      <c r="K102" s="35">
        <v>0</v>
      </c>
      <c r="L102" s="35">
        <v>12.518359016641048</v>
      </c>
      <c r="M102" s="35">
        <v>0</v>
      </c>
      <c r="N102" s="38">
        <f t="shared" si="10"/>
        <v>17658.599435785447</v>
      </c>
      <c r="O102" s="33"/>
      <c r="P102" s="33"/>
    </row>
    <row r="103" spans="1:16" x14ac:dyDescent="0.3">
      <c r="A103" s="9" t="s">
        <v>177</v>
      </c>
      <c r="B103" s="10" t="s">
        <v>176</v>
      </c>
      <c r="C103" s="35">
        <v>3290.2403662339698</v>
      </c>
      <c r="D103" s="36">
        <v>864.67933585130652</v>
      </c>
      <c r="E103" s="37">
        <v>1161.8800738519433</v>
      </c>
      <c r="F103" s="36">
        <v>1263.6809565307203</v>
      </c>
      <c r="G103" s="35">
        <v>0</v>
      </c>
      <c r="H103" s="36">
        <v>0</v>
      </c>
      <c r="I103" s="37">
        <v>0</v>
      </c>
      <c r="J103" s="36">
        <v>0</v>
      </c>
      <c r="K103" s="35">
        <v>0</v>
      </c>
      <c r="L103" s="35">
        <v>386.16322672314777</v>
      </c>
      <c r="M103" s="35">
        <v>0</v>
      </c>
      <c r="N103" s="38">
        <f t="shared" si="10"/>
        <v>3676.4035929571173</v>
      </c>
      <c r="O103" s="33"/>
      <c r="P103" s="33"/>
    </row>
    <row r="104" spans="1:16" x14ac:dyDescent="0.3">
      <c r="A104" s="9" t="s">
        <v>179</v>
      </c>
      <c r="B104" s="10" t="s">
        <v>178</v>
      </c>
      <c r="C104" s="35">
        <v>13340.453773631267</v>
      </c>
      <c r="D104" s="36">
        <v>0</v>
      </c>
      <c r="E104" s="37">
        <v>7029.6705839287342</v>
      </c>
      <c r="F104" s="36">
        <v>6310.7831897025317</v>
      </c>
      <c r="G104" s="35">
        <v>0</v>
      </c>
      <c r="H104" s="36">
        <v>0</v>
      </c>
      <c r="I104" s="37">
        <v>0</v>
      </c>
      <c r="J104" s="36">
        <v>0</v>
      </c>
      <c r="K104" s="35">
        <v>0</v>
      </c>
      <c r="L104" s="35">
        <v>604.29122752366516</v>
      </c>
      <c r="M104" s="35">
        <v>0</v>
      </c>
      <c r="N104" s="38">
        <f t="shared" si="10"/>
        <v>13944.745001154932</v>
      </c>
      <c r="O104" s="33"/>
      <c r="P104" s="33"/>
    </row>
    <row r="105" spans="1:16" x14ac:dyDescent="0.3">
      <c r="A105" s="9" t="s">
        <v>181</v>
      </c>
      <c r="B105" s="10" t="s">
        <v>180</v>
      </c>
      <c r="C105" s="35">
        <v>10586.328173306531</v>
      </c>
      <c r="D105" s="36">
        <v>0</v>
      </c>
      <c r="E105" s="37">
        <v>8552.925730071971</v>
      </c>
      <c r="F105" s="36">
        <v>2033.4024432345595</v>
      </c>
      <c r="G105" s="35">
        <v>0</v>
      </c>
      <c r="H105" s="36">
        <v>0</v>
      </c>
      <c r="I105" s="37">
        <v>0</v>
      </c>
      <c r="J105" s="36">
        <v>0</v>
      </c>
      <c r="K105" s="35">
        <v>0</v>
      </c>
      <c r="L105" s="35">
        <v>4799.6622337376648</v>
      </c>
      <c r="M105" s="35">
        <v>0</v>
      </c>
      <c r="N105" s="38">
        <f t="shared" si="10"/>
        <v>15385.990407044195</v>
      </c>
      <c r="O105" s="33"/>
      <c r="P105" s="33"/>
    </row>
    <row r="106" spans="1:16" ht="43.2" x14ac:dyDescent="0.3">
      <c r="A106" s="9" t="s">
        <v>183</v>
      </c>
      <c r="B106" s="10" t="s">
        <v>182</v>
      </c>
      <c r="C106" s="35">
        <v>4608.2273894036125</v>
      </c>
      <c r="D106" s="36">
        <v>0</v>
      </c>
      <c r="E106" s="37">
        <v>3791.3660546736128</v>
      </c>
      <c r="F106" s="36">
        <v>816.86133472999995</v>
      </c>
      <c r="G106" s="35">
        <v>0</v>
      </c>
      <c r="H106" s="36">
        <v>0</v>
      </c>
      <c r="I106" s="37">
        <v>0</v>
      </c>
      <c r="J106" s="36">
        <v>0</v>
      </c>
      <c r="K106" s="35">
        <v>0</v>
      </c>
      <c r="L106" s="35">
        <v>6.9616777693740488</v>
      </c>
      <c r="M106" s="35">
        <v>0</v>
      </c>
      <c r="N106" s="38">
        <f t="shared" si="10"/>
        <v>4615.1890671729861</v>
      </c>
      <c r="O106" s="33"/>
      <c r="P106" s="33"/>
    </row>
    <row r="107" spans="1:16" x14ac:dyDescent="0.3">
      <c r="A107" s="9" t="s">
        <v>185</v>
      </c>
      <c r="B107" s="10" t="s">
        <v>184</v>
      </c>
      <c r="C107" s="35">
        <v>31650.428717328537</v>
      </c>
      <c r="D107" s="36">
        <v>19390.074889334614</v>
      </c>
      <c r="E107" s="37">
        <v>2966.5560963026282</v>
      </c>
      <c r="F107" s="36">
        <v>9293.7977316912948</v>
      </c>
      <c r="G107" s="35">
        <v>0</v>
      </c>
      <c r="H107" s="36">
        <v>0</v>
      </c>
      <c r="I107" s="37">
        <v>0</v>
      </c>
      <c r="J107" s="36">
        <v>0</v>
      </c>
      <c r="K107" s="35">
        <v>0</v>
      </c>
      <c r="L107" s="35">
        <v>0</v>
      </c>
      <c r="M107" s="35">
        <v>0</v>
      </c>
      <c r="N107" s="38">
        <f t="shared" si="10"/>
        <v>31650.428717328537</v>
      </c>
      <c r="O107" s="33"/>
      <c r="P107" s="33"/>
    </row>
    <row r="108" spans="1:16" ht="28.8" x14ac:dyDescent="0.3">
      <c r="A108" s="9" t="s">
        <v>187</v>
      </c>
      <c r="B108" s="10" t="s">
        <v>186</v>
      </c>
      <c r="C108" s="35">
        <v>32240.359660321494</v>
      </c>
      <c r="D108" s="36">
        <v>75.066998037789219</v>
      </c>
      <c r="E108" s="37">
        <v>10834.471159485765</v>
      </c>
      <c r="F108" s="36">
        <v>21330.821502797939</v>
      </c>
      <c r="G108" s="35">
        <v>0</v>
      </c>
      <c r="H108" s="36">
        <v>0</v>
      </c>
      <c r="I108" s="37">
        <v>0</v>
      </c>
      <c r="J108" s="36">
        <v>0</v>
      </c>
      <c r="K108" s="35">
        <v>0</v>
      </c>
      <c r="L108" s="35">
        <v>914.18869614284188</v>
      </c>
      <c r="M108" s="35">
        <v>0</v>
      </c>
      <c r="N108" s="38">
        <f t="shared" si="10"/>
        <v>33154.548356464336</v>
      </c>
      <c r="O108" s="33"/>
      <c r="P108" s="33"/>
    </row>
    <row r="109" spans="1:16" x14ac:dyDescent="0.3">
      <c r="A109" s="9" t="s">
        <v>188</v>
      </c>
      <c r="B109" s="10" t="s">
        <v>291</v>
      </c>
      <c r="C109" s="35">
        <v>0</v>
      </c>
      <c r="D109" s="36">
        <v>0</v>
      </c>
      <c r="E109" s="37">
        <v>0</v>
      </c>
      <c r="F109" s="36">
        <v>0</v>
      </c>
      <c r="G109" s="35">
        <v>1901.4960455591124</v>
      </c>
      <c r="H109" s="36">
        <v>1901.4960455591124</v>
      </c>
      <c r="I109" s="37">
        <v>0</v>
      </c>
      <c r="J109" s="36">
        <v>0</v>
      </c>
      <c r="K109" s="35">
        <v>0</v>
      </c>
      <c r="L109" s="35">
        <v>0</v>
      </c>
      <c r="M109" s="35">
        <v>0</v>
      </c>
      <c r="N109" s="38">
        <f t="shared" si="10"/>
        <v>1901.4960455591124</v>
      </c>
      <c r="O109" s="33"/>
      <c r="P109" s="33"/>
    </row>
    <row r="110" spans="1:16" x14ac:dyDescent="0.3">
      <c r="A110" s="9" t="s">
        <v>190</v>
      </c>
      <c r="B110" s="10" t="s">
        <v>292</v>
      </c>
      <c r="C110" s="35">
        <v>0</v>
      </c>
      <c r="D110" s="36">
        <v>0</v>
      </c>
      <c r="E110" s="37">
        <v>0</v>
      </c>
      <c r="F110" s="36">
        <v>0</v>
      </c>
      <c r="G110" s="35">
        <v>42421.314002063926</v>
      </c>
      <c r="H110" s="36">
        <v>19087.087543384721</v>
      </c>
      <c r="I110" s="37">
        <v>8360.0576820834576</v>
      </c>
      <c r="J110" s="36">
        <v>14974.168776595745</v>
      </c>
      <c r="K110" s="35">
        <v>0</v>
      </c>
      <c r="L110" s="35">
        <v>0</v>
      </c>
      <c r="M110" s="35">
        <v>0</v>
      </c>
      <c r="N110" s="38">
        <f t="shared" si="10"/>
        <v>42421.314002063926</v>
      </c>
      <c r="O110" s="33"/>
      <c r="P110" s="33"/>
    </row>
    <row r="111" spans="1:16" ht="28.8" x14ac:dyDescent="0.3">
      <c r="A111" s="9" t="s">
        <v>192</v>
      </c>
      <c r="B111" s="10" t="s">
        <v>189</v>
      </c>
      <c r="C111" s="35">
        <v>0</v>
      </c>
      <c r="D111" s="36">
        <v>0</v>
      </c>
      <c r="E111" s="37">
        <v>0</v>
      </c>
      <c r="F111" s="36">
        <v>0</v>
      </c>
      <c r="G111" s="35">
        <v>4818.9493040833604</v>
      </c>
      <c r="H111" s="36">
        <v>189.30332130851065</v>
      </c>
      <c r="I111" s="37">
        <v>2383.2524550369035</v>
      </c>
      <c r="J111" s="36">
        <v>2246.3935277379455</v>
      </c>
      <c r="K111" s="35">
        <v>0</v>
      </c>
      <c r="L111" s="35">
        <v>0</v>
      </c>
      <c r="M111" s="35">
        <v>0</v>
      </c>
      <c r="N111" s="38">
        <f t="shared" si="10"/>
        <v>4818.9493040833604</v>
      </c>
      <c r="O111" s="33"/>
      <c r="P111" s="33"/>
    </row>
    <row r="112" spans="1:16" ht="28.8" x14ac:dyDescent="0.3">
      <c r="A112" s="9" t="s">
        <v>309</v>
      </c>
      <c r="B112" s="10" t="s">
        <v>191</v>
      </c>
      <c r="C112" s="35">
        <v>0</v>
      </c>
      <c r="D112" s="36">
        <v>0</v>
      </c>
      <c r="E112" s="37">
        <v>0</v>
      </c>
      <c r="F112" s="36">
        <v>0</v>
      </c>
      <c r="G112" s="35">
        <v>18292.238809721839</v>
      </c>
      <c r="H112" s="36">
        <v>14551.373568484581</v>
      </c>
      <c r="I112" s="37">
        <v>103.57323978345011</v>
      </c>
      <c r="J112" s="36">
        <v>3637.2920014538086</v>
      </c>
      <c r="K112" s="35">
        <v>0</v>
      </c>
      <c r="L112" s="35">
        <v>0</v>
      </c>
      <c r="M112" s="35">
        <v>0</v>
      </c>
      <c r="N112" s="38">
        <f t="shared" si="10"/>
        <v>18292.238809721839</v>
      </c>
      <c r="O112" s="33"/>
      <c r="P112" s="33"/>
    </row>
    <row r="113" spans="1:16" ht="28.8" x14ac:dyDescent="0.3">
      <c r="A113" s="9" t="s">
        <v>194</v>
      </c>
      <c r="B113" s="10" t="s">
        <v>193</v>
      </c>
      <c r="C113" s="35">
        <v>0</v>
      </c>
      <c r="D113" s="36">
        <v>0</v>
      </c>
      <c r="E113" s="37">
        <v>0</v>
      </c>
      <c r="F113" s="36">
        <v>0</v>
      </c>
      <c r="G113" s="35">
        <v>5237.9941967984487</v>
      </c>
      <c r="H113" s="36">
        <v>2713.5701804623345</v>
      </c>
      <c r="I113" s="37">
        <v>1419.9838463030035</v>
      </c>
      <c r="J113" s="36">
        <v>1104.4401700331111</v>
      </c>
      <c r="K113" s="35">
        <v>0</v>
      </c>
      <c r="L113" s="35">
        <v>230.0094547524794</v>
      </c>
      <c r="M113" s="35">
        <v>0</v>
      </c>
      <c r="N113" s="38">
        <f t="shared" si="10"/>
        <v>5468.0036515509282</v>
      </c>
      <c r="O113" s="33"/>
      <c r="P113" s="33"/>
    </row>
    <row r="114" spans="1:16" x14ac:dyDescent="0.3">
      <c r="A114" s="9" t="s">
        <v>310</v>
      </c>
      <c r="B114" s="10" t="s">
        <v>293</v>
      </c>
      <c r="C114" s="35">
        <v>11080.385721665752</v>
      </c>
      <c r="D114" s="36">
        <v>0</v>
      </c>
      <c r="E114" s="37">
        <v>9387.9750587477192</v>
      </c>
      <c r="F114" s="36">
        <v>1692.4106629180328</v>
      </c>
      <c r="G114" s="35">
        <v>0</v>
      </c>
      <c r="H114" s="36">
        <v>0</v>
      </c>
      <c r="I114" s="37">
        <v>0</v>
      </c>
      <c r="J114" s="36">
        <v>0</v>
      </c>
      <c r="K114" s="35">
        <v>0</v>
      </c>
      <c r="L114" s="35">
        <v>354.07337998709062</v>
      </c>
      <c r="M114" s="35">
        <v>0</v>
      </c>
      <c r="N114" s="38">
        <f t="shared" si="10"/>
        <v>11434.459101652843</v>
      </c>
      <c r="O114" s="33"/>
      <c r="P114" s="33"/>
    </row>
    <row r="115" spans="1:16" x14ac:dyDescent="0.3">
      <c r="A115" s="9" t="s">
        <v>197</v>
      </c>
      <c r="B115" s="10" t="s">
        <v>195</v>
      </c>
      <c r="C115" s="35">
        <v>4541.4054802471592</v>
      </c>
      <c r="D115" s="36">
        <v>0</v>
      </c>
      <c r="E115" s="37">
        <v>4358.4628206771595</v>
      </c>
      <c r="F115" s="36">
        <v>182.94265956999999</v>
      </c>
      <c r="G115" s="35">
        <v>0</v>
      </c>
      <c r="H115" s="36">
        <v>0</v>
      </c>
      <c r="I115" s="37">
        <v>0</v>
      </c>
      <c r="J115" s="36">
        <v>0</v>
      </c>
      <c r="K115" s="35">
        <v>0</v>
      </c>
      <c r="L115" s="35">
        <v>847.51647501184175</v>
      </c>
      <c r="M115" s="35">
        <v>0</v>
      </c>
      <c r="N115" s="38">
        <f t="shared" si="10"/>
        <v>5388.9219552590012</v>
      </c>
      <c r="O115" s="33"/>
      <c r="P115" s="33"/>
    </row>
    <row r="116" spans="1:16" ht="28.8" x14ac:dyDescent="0.3">
      <c r="A116" s="9" t="s">
        <v>198</v>
      </c>
      <c r="B116" s="10" t="s">
        <v>196</v>
      </c>
      <c r="C116" s="35">
        <v>3933.1602812490414</v>
      </c>
      <c r="D116" s="36">
        <v>0</v>
      </c>
      <c r="E116" s="37">
        <v>3679.7549708827569</v>
      </c>
      <c r="F116" s="36">
        <v>253.40531036628462</v>
      </c>
      <c r="G116" s="35">
        <v>0</v>
      </c>
      <c r="H116" s="36">
        <v>0</v>
      </c>
      <c r="I116" s="37">
        <v>0</v>
      </c>
      <c r="J116" s="36">
        <v>0</v>
      </c>
      <c r="K116" s="35">
        <v>0</v>
      </c>
      <c r="L116" s="35">
        <v>829.79886671384224</v>
      </c>
      <c r="M116" s="35">
        <v>0</v>
      </c>
      <c r="N116" s="38">
        <f t="shared" si="10"/>
        <v>4762.9591479628834</v>
      </c>
      <c r="O116" s="33"/>
      <c r="P116" s="33"/>
    </row>
    <row r="117" spans="1:16" ht="28.8" x14ac:dyDescent="0.3">
      <c r="A117" s="9" t="s">
        <v>311</v>
      </c>
      <c r="B117" s="10" t="s">
        <v>294</v>
      </c>
      <c r="C117" s="35">
        <v>76286.766013911183</v>
      </c>
      <c r="D117" s="36">
        <v>25.571041590471342</v>
      </c>
      <c r="E117" s="37">
        <v>4240.9552030132445</v>
      </c>
      <c r="F117" s="36">
        <v>72020.23976930746</v>
      </c>
      <c r="G117" s="35">
        <v>0</v>
      </c>
      <c r="H117" s="36">
        <v>0</v>
      </c>
      <c r="I117" s="37">
        <v>0</v>
      </c>
      <c r="J117" s="36">
        <v>0</v>
      </c>
      <c r="K117" s="35">
        <v>0</v>
      </c>
      <c r="L117" s="35">
        <v>6.589314953401737</v>
      </c>
      <c r="M117" s="35">
        <v>0</v>
      </c>
      <c r="N117" s="38">
        <f t="shared" si="10"/>
        <v>76293.355328864578</v>
      </c>
      <c r="O117" s="33"/>
      <c r="P117" s="33"/>
    </row>
    <row r="118" spans="1:16" ht="28.8" x14ac:dyDescent="0.3">
      <c r="A118" s="9" t="s">
        <v>201</v>
      </c>
      <c r="B118" s="10" t="s">
        <v>199</v>
      </c>
      <c r="C118" s="35">
        <v>11040.518048245107</v>
      </c>
      <c r="D118" s="36">
        <v>0</v>
      </c>
      <c r="E118" s="37">
        <v>9439.9916684105519</v>
      </c>
      <c r="F118" s="36">
        <v>1600.5263798345541</v>
      </c>
      <c r="G118" s="35">
        <v>0</v>
      </c>
      <c r="H118" s="36">
        <v>0</v>
      </c>
      <c r="I118" s="37">
        <v>0</v>
      </c>
      <c r="J118" s="36">
        <v>0</v>
      </c>
      <c r="K118" s="35">
        <v>0</v>
      </c>
      <c r="L118" s="35">
        <v>1641.3023072446967</v>
      </c>
      <c r="M118" s="35">
        <v>0</v>
      </c>
      <c r="N118" s="38">
        <f t="shared" si="10"/>
        <v>12681.820355489803</v>
      </c>
      <c r="O118" s="33"/>
      <c r="P118" s="33"/>
    </row>
    <row r="119" spans="1:16" x14ac:dyDescent="0.3">
      <c r="A119" s="9" t="s">
        <v>312</v>
      </c>
      <c r="B119" s="10" t="s">
        <v>200</v>
      </c>
      <c r="C119" s="35">
        <v>5643.0522677850049</v>
      </c>
      <c r="D119" s="36">
        <v>0</v>
      </c>
      <c r="E119" s="37">
        <v>943.96971761500458</v>
      </c>
      <c r="F119" s="36">
        <v>4699.0825501700001</v>
      </c>
      <c r="G119" s="35">
        <v>0</v>
      </c>
      <c r="H119" s="36">
        <v>0</v>
      </c>
      <c r="I119" s="37">
        <v>0</v>
      </c>
      <c r="J119" s="36">
        <v>0</v>
      </c>
      <c r="K119" s="35">
        <v>0</v>
      </c>
      <c r="L119" s="35">
        <v>4.4505682596744656</v>
      </c>
      <c r="M119" s="35">
        <v>0</v>
      </c>
      <c r="N119" s="38">
        <f t="shared" si="10"/>
        <v>5647.5028360446795</v>
      </c>
      <c r="O119" s="33"/>
      <c r="P119" s="33"/>
    </row>
    <row r="120" spans="1:16" x14ac:dyDescent="0.3">
      <c r="A120" s="9" t="s">
        <v>204</v>
      </c>
      <c r="B120" s="10" t="s">
        <v>202</v>
      </c>
      <c r="C120" s="35">
        <v>5710.9623740363077</v>
      </c>
      <c r="D120" s="36">
        <v>0</v>
      </c>
      <c r="E120" s="37">
        <v>3780.1566861315814</v>
      </c>
      <c r="F120" s="36">
        <v>1930.8056879047263</v>
      </c>
      <c r="G120" s="35">
        <v>0</v>
      </c>
      <c r="H120" s="36">
        <v>0</v>
      </c>
      <c r="I120" s="37">
        <v>0</v>
      </c>
      <c r="J120" s="36">
        <v>0</v>
      </c>
      <c r="K120" s="35">
        <v>0</v>
      </c>
      <c r="L120" s="35">
        <v>275.62965060574265</v>
      </c>
      <c r="M120" s="35">
        <v>0</v>
      </c>
      <c r="N120" s="38">
        <f t="shared" si="10"/>
        <v>5986.5920246420501</v>
      </c>
      <c r="O120" s="33"/>
      <c r="P120" s="33"/>
    </row>
    <row r="121" spans="1:16" x14ac:dyDescent="0.3">
      <c r="A121" s="9" t="s">
        <v>206</v>
      </c>
      <c r="B121" s="10" t="s">
        <v>203</v>
      </c>
      <c r="C121" s="35">
        <v>7627.4732550571371</v>
      </c>
      <c r="D121" s="36">
        <v>0</v>
      </c>
      <c r="E121" s="37">
        <v>1457.0258707787059</v>
      </c>
      <c r="F121" s="36">
        <v>6170.4473842784309</v>
      </c>
      <c r="G121" s="35">
        <v>0</v>
      </c>
      <c r="H121" s="36">
        <v>0</v>
      </c>
      <c r="I121" s="37">
        <v>0</v>
      </c>
      <c r="J121" s="36">
        <v>0</v>
      </c>
      <c r="K121" s="35">
        <v>0</v>
      </c>
      <c r="L121" s="35">
        <v>1099.501741198321</v>
      </c>
      <c r="M121" s="35">
        <v>0</v>
      </c>
      <c r="N121" s="38">
        <f t="shared" si="10"/>
        <v>8726.9749962554579</v>
      </c>
      <c r="O121" s="33"/>
      <c r="P121" s="33"/>
    </row>
    <row r="122" spans="1:16" x14ac:dyDescent="0.3">
      <c r="A122" s="9" t="s">
        <v>207</v>
      </c>
      <c r="B122" s="10" t="s">
        <v>205</v>
      </c>
      <c r="C122" s="35">
        <v>703.15254034414556</v>
      </c>
      <c r="D122" s="36">
        <v>0</v>
      </c>
      <c r="E122" s="37">
        <v>703.15254034414556</v>
      </c>
      <c r="F122" s="36">
        <v>0</v>
      </c>
      <c r="G122" s="35">
        <v>0</v>
      </c>
      <c r="H122" s="36">
        <v>0</v>
      </c>
      <c r="I122" s="37">
        <v>0</v>
      </c>
      <c r="J122" s="36">
        <v>0</v>
      </c>
      <c r="K122" s="35">
        <v>0</v>
      </c>
      <c r="L122" s="35">
        <v>85.046753984628154</v>
      </c>
      <c r="M122" s="35">
        <v>0</v>
      </c>
      <c r="N122" s="38">
        <f t="shared" si="10"/>
        <v>788.1992943287737</v>
      </c>
      <c r="O122" s="33"/>
      <c r="P122" s="33"/>
    </row>
    <row r="123" spans="1:16" x14ac:dyDescent="0.3">
      <c r="A123" s="9" t="s">
        <v>209</v>
      </c>
      <c r="B123" s="10" t="s">
        <v>295</v>
      </c>
      <c r="C123" s="35">
        <v>4960.4933338372612</v>
      </c>
      <c r="D123" s="36">
        <v>0</v>
      </c>
      <c r="E123" s="37">
        <v>4634.0276735694624</v>
      </c>
      <c r="F123" s="36">
        <v>326.46566026779828</v>
      </c>
      <c r="G123" s="35">
        <v>0</v>
      </c>
      <c r="H123" s="36">
        <v>0</v>
      </c>
      <c r="I123" s="37">
        <v>0</v>
      </c>
      <c r="J123" s="36">
        <v>0</v>
      </c>
      <c r="K123" s="35">
        <v>0</v>
      </c>
      <c r="L123" s="35">
        <v>794.42023702380231</v>
      </c>
      <c r="M123" s="35">
        <v>0</v>
      </c>
      <c r="N123" s="38">
        <f t="shared" si="10"/>
        <v>5754.9135708610638</v>
      </c>
      <c r="O123" s="33"/>
      <c r="P123" s="33"/>
    </row>
    <row r="124" spans="1:16" ht="28.8" x14ac:dyDescent="0.3">
      <c r="A124" s="9" t="s">
        <v>211</v>
      </c>
      <c r="B124" s="10" t="s">
        <v>296</v>
      </c>
      <c r="C124" s="35">
        <v>185.63467703569853</v>
      </c>
      <c r="D124" s="36">
        <v>0</v>
      </c>
      <c r="E124" s="37">
        <v>185.63467703569853</v>
      </c>
      <c r="F124" s="36">
        <v>0</v>
      </c>
      <c r="G124" s="35">
        <v>0</v>
      </c>
      <c r="H124" s="36">
        <v>0</v>
      </c>
      <c r="I124" s="37">
        <v>0</v>
      </c>
      <c r="J124" s="36">
        <v>0</v>
      </c>
      <c r="K124" s="35">
        <v>0</v>
      </c>
      <c r="L124" s="35">
        <v>111.89526859654551</v>
      </c>
      <c r="M124" s="35">
        <v>0</v>
      </c>
      <c r="N124" s="38">
        <f t="shared" si="10"/>
        <v>297.52994563224405</v>
      </c>
      <c r="O124" s="33"/>
      <c r="P124" s="33"/>
    </row>
    <row r="125" spans="1:16" ht="28.8" x14ac:dyDescent="0.3">
      <c r="A125" s="9" t="s">
        <v>213</v>
      </c>
      <c r="B125" s="10" t="s">
        <v>297</v>
      </c>
      <c r="C125" s="35">
        <v>1838.9889162852269</v>
      </c>
      <c r="D125" s="36">
        <v>152.71689566576728</v>
      </c>
      <c r="E125" s="37">
        <v>1632.8652958974496</v>
      </c>
      <c r="F125" s="36">
        <v>53.406724722009955</v>
      </c>
      <c r="G125" s="35">
        <v>0</v>
      </c>
      <c r="H125" s="36">
        <v>0</v>
      </c>
      <c r="I125" s="37">
        <v>0</v>
      </c>
      <c r="J125" s="36">
        <v>0</v>
      </c>
      <c r="K125" s="35">
        <v>0</v>
      </c>
      <c r="L125" s="35">
        <v>929.84403930670612</v>
      </c>
      <c r="M125" s="35">
        <v>0</v>
      </c>
      <c r="N125" s="38">
        <f t="shared" ref="N125:N135" si="14">+C125+G125+K125+L125+M125</f>
        <v>2768.8329555919331</v>
      </c>
      <c r="O125" s="33"/>
      <c r="P125" s="33"/>
    </row>
    <row r="126" spans="1:16" ht="43.2" x14ac:dyDescent="0.3">
      <c r="A126" s="9" t="s">
        <v>215</v>
      </c>
      <c r="B126" s="10" t="s">
        <v>298</v>
      </c>
      <c r="C126" s="35">
        <v>36.402806380209</v>
      </c>
      <c r="D126" s="36">
        <v>0</v>
      </c>
      <c r="E126" s="37">
        <v>36.402806380209</v>
      </c>
      <c r="F126" s="36">
        <v>0</v>
      </c>
      <c r="G126" s="35">
        <v>0</v>
      </c>
      <c r="H126" s="36">
        <v>0</v>
      </c>
      <c r="I126" s="37">
        <v>0</v>
      </c>
      <c r="J126" s="36">
        <v>0</v>
      </c>
      <c r="K126" s="35">
        <v>0</v>
      </c>
      <c r="L126" s="35">
        <v>0</v>
      </c>
      <c r="M126" s="35">
        <v>0</v>
      </c>
      <c r="N126" s="38">
        <f t="shared" si="14"/>
        <v>36.402806380209</v>
      </c>
      <c r="O126" s="33"/>
      <c r="P126" s="33"/>
    </row>
    <row r="127" spans="1:16" x14ac:dyDescent="0.3">
      <c r="A127" s="9" t="s">
        <v>239</v>
      </c>
      <c r="B127" s="10" t="s">
        <v>208</v>
      </c>
      <c r="C127" s="35">
        <v>5233.7039901314865</v>
      </c>
      <c r="D127" s="36">
        <v>0</v>
      </c>
      <c r="E127" s="37">
        <v>3323.9429171654947</v>
      </c>
      <c r="F127" s="36">
        <v>1909.7610729659918</v>
      </c>
      <c r="G127" s="35">
        <v>0</v>
      </c>
      <c r="H127" s="36">
        <v>0</v>
      </c>
      <c r="I127" s="37">
        <v>0</v>
      </c>
      <c r="J127" s="36">
        <v>0</v>
      </c>
      <c r="K127" s="35">
        <v>0</v>
      </c>
      <c r="L127" s="35">
        <v>0</v>
      </c>
      <c r="M127" s="35">
        <v>0</v>
      </c>
      <c r="N127" s="38">
        <f t="shared" si="14"/>
        <v>5233.7039901314865</v>
      </c>
      <c r="O127" s="33"/>
      <c r="P127" s="33"/>
    </row>
    <row r="128" spans="1:16" ht="28.8" x14ac:dyDescent="0.3">
      <c r="A128" s="9" t="s">
        <v>241</v>
      </c>
      <c r="B128" s="10" t="s">
        <v>210</v>
      </c>
      <c r="C128" s="35">
        <v>2058.1626245955631</v>
      </c>
      <c r="D128" s="36">
        <v>0</v>
      </c>
      <c r="E128" s="37">
        <v>1705.4942516901672</v>
      </c>
      <c r="F128" s="36">
        <v>352.6683729053961</v>
      </c>
      <c r="G128" s="35">
        <v>0</v>
      </c>
      <c r="H128" s="36">
        <v>0</v>
      </c>
      <c r="I128" s="37">
        <v>0</v>
      </c>
      <c r="J128" s="36">
        <v>0</v>
      </c>
      <c r="K128" s="35">
        <v>0</v>
      </c>
      <c r="L128" s="35">
        <v>181.00975622390442</v>
      </c>
      <c r="M128" s="35">
        <v>0</v>
      </c>
      <c r="N128" s="38">
        <f t="shared" si="14"/>
        <v>2239.1723808194674</v>
      </c>
      <c r="O128" s="33"/>
      <c r="P128" s="33"/>
    </row>
    <row r="129" spans="1:16" x14ac:dyDescent="0.3">
      <c r="A129" s="9" t="s">
        <v>243</v>
      </c>
      <c r="B129" s="10" t="s">
        <v>212</v>
      </c>
      <c r="C129" s="35">
        <v>9825.9355768644327</v>
      </c>
      <c r="D129" s="36">
        <v>0</v>
      </c>
      <c r="E129" s="37">
        <v>7997.3786460588763</v>
      </c>
      <c r="F129" s="36">
        <v>1828.5569308055565</v>
      </c>
      <c r="G129" s="35">
        <v>0</v>
      </c>
      <c r="H129" s="36">
        <v>0</v>
      </c>
      <c r="I129" s="37">
        <v>0</v>
      </c>
      <c r="J129" s="36">
        <v>0</v>
      </c>
      <c r="K129" s="35">
        <v>0</v>
      </c>
      <c r="L129" s="35">
        <v>10.36156845475775</v>
      </c>
      <c r="M129" s="35">
        <v>0</v>
      </c>
      <c r="N129" s="38">
        <f t="shared" si="14"/>
        <v>9836.2971453191913</v>
      </c>
      <c r="O129" s="33"/>
      <c r="P129" s="33"/>
    </row>
    <row r="130" spans="1:16" x14ac:dyDescent="0.3">
      <c r="A130" s="9" t="s">
        <v>313</v>
      </c>
      <c r="B130" s="10" t="s">
        <v>214</v>
      </c>
      <c r="C130" s="35">
        <v>5413.7045640915248</v>
      </c>
      <c r="D130" s="36">
        <v>0</v>
      </c>
      <c r="E130" s="37">
        <v>4777.9269878171135</v>
      </c>
      <c r="F130" s="36">
        <v>635.77757627441099</v>
      </c>
      <c r="G130" s="35">
        <v>0</v>
      </c>
      <c r="H130" s="36">
        <v>0</v>
      </c>
      <c r="I130" s="37">
        <v>0</v>
      </c>
      <c r="J130" s="36">
        <v>0</v>
      </c>
      <c r="K130" s="35">
        <v>0</v>
      </c>
      <c r="L130" s="35">
        <v>272.66775486425979</v>
      </c>
      <c r="M130" s="35">
        <v>0</v>
      </c>
      <c r="N130" s="38">
        <f t="shared" si="14"/>
        <v>5686.372318955785</v>
      </c>
      <c r="O130" s="33"/>
      <c r="P130" s="33"/>
    </row>
    <row r="131" spans="1:16" ht="28.8" x14ac:dyDescent="0.3">
      <c r="A131" s="9" t="s">
        <v>314</v>
      </c>
      <c r="B131" s="10" t="s">
        <v>216</v>
      </c>
      <c r="C131" s="35">
        <v>25067.578867240627</v>
      </c>
      <c r="D131" s="36">
        <v>786.720687</v>
      </c>
      <c r="E131" s="37">
        <v>8980.9309198818191</v>
      </c>
      <c r="F131" s="36">
        <v>15299.927260358807</v>
      </c>
      <c r="G131" s="35">
        <v>0</v>
      </c>
      <c r="H131" s="36">
        <v>0</v>
      </c>
      <c r="I131" s="37">
        <v>0</v>
      </c>
      <c r="J131" s="36">
        <v>0</v>
      </c>
      <c r="K131" s="35">
        <v>0</v>
      </c>
      <c r="L131" s="35">
        <v>28.944759725646211</v>
      </c>
      <c r="M131" s="35">
        <v>0</v>
      </c>
      <c r="N131" s="38">
        <f t="shared" si="14"/>
        <v>25096.523626966275</v>
      </c>
      <c r="O131" s="33"/>
      <c r="P131" s="33"/>
    </row>
    <row r="132" spans="1:16" x14ac:dyDescent="0.3">
      <c r="A132" s="9" t="s">
        <v>315</v>
      </c>
      <c r="B132" s="10" t="s">
        <v>217</v>
      </c>
      <c r="C132" s="35">
        <v>17080.68332432611</v>
      </c>
      <c r="D132" s="36">
        <v>0</v>
      </c>
      <c r="E132" s="37">
        <v>15376.448190817489</v>
      </c>
      <c r="F132" s="36">
        <v>1704.2351335086216</v>
      </c>
      <c r="G132" s="35">
        <v>0</v>
      </c>
      <c r="H132" s="36">
        <v>0</v>
      </c>
      <c r="I132" s="37">
        <v>0</v>
      </c>
      <c r="J132" s="36">
        <v>0</v>
      </c>
      <c r="K132" s="35">
        <v>0</v>
      </c>
      <c r="L132" s="35">
        <v>2752.6246412727464</v>
      </c>
      <c r="M132" s="35">
        <v>0</v>
      </c>
      <c r="N132" s="38">
        <f t="shared" si="14"/>
        <v>19833.307965598855</v>
      </c>
      <c r="O132" s="33"/>
      <c r="P132" s="33"/>
    </row>
    <row r="133" spans="1:16" x14ac:dyDescent="0.3">
      <c r="A133" s="9" t="s">
        <v>316</v>
      </c>
      <c r="B133" s="10" t="s">
        <v>218</v>
      </c>
      <c r="C133" s="35">
        <v>18450.897645164758</v>
      </c>
      <c r="D133" s="36">
        <v>1528.1328658514617</v>
      </c>
      <c r="E133" s="37">
        <v>14593.334551813665</v>
      </c>
      <c r="F133" s="36">
        <v>2329.430227499633</v>
      </c>
      <c r="G133" s="35">
        <v>566.71854838000024</v>
      </c>
      <c r="H133" s="36">
        <v>566.71854838000024</v>
      </c>
      <c r="I133" s="37">
        <v>0</v>
      </c>
      <c r="J133" s="36">
        <v>0</v>
      </c>
      <c r="K133" s="35">
        <v>0</v>
      </c>
      <c r="L133" s="35">
        <v>9008.3639723130909</v>
      </c>
      <c r="M133" s="35">
        <v>0</v>
      </c>
      <c r="N133" s="38">
        <f t="shared" si="14"/>
        <v>28025.980165857847</v>
      </c>
      <c r="O133" s="33"/>
      <c r="P133" s="33"/>
    </row>
    <row r="134" spans="1:16" x14ac:dyDescent="0.3">
      <c r="A134" s="9" t="s">
        <v>225</v>
      </c>
      <c r="B134" s="10" t="s">
        <v>299</v>
      </c>
      <c r="C134" s="35">
        <v>266.64410942011455</v>
      </c>
      <c r="D134" s="36">
        <v>0</v>
      </c>
      <c r="E134" s="37">
        <v>138.19212608259295</v>
      </c>
      <c r="F134" s="36">
        <v>128.45198333752163</v>
      </c>
      <c r="G134" s="35">
        <v>0</v>
      </c>
      <c r="H134" s="36">
        <v>0</v>
      </c>
      <c r="I134" s="37">
        <v>0</v>
      </c>
      <c r="J134" s="36">
        <v>0</v>
      </c>
      <c r="K134" s="35">
        <v>0</v>
      </c>
      <c r="L134" s="35">
        <v>39.628935543972688</v>
      </c>
      <c r="M134" s="35">
        <v>0</v>
      </c>
      <c r="N134" s="38">
        <f t="shared" si="14"/>
        <v>306.27304496408726</v>
      </c>
      <c r="O134" s="33"/>
      <c r="P134" s="33"/>
    </row>
    <row r="135" spans="1:16" ht="28.8" x14ac:dyDescent="0.3">
      <c r="A135" s="9" t="s">
        <v>227</v>
      </c>
      <c r="B135" s="10" t="s">
        <v>300</v>
      </c>
      <c r="C135" s="35">
        <v>405.5875210554978</v>
      </c>
      <c r="D135" s="36">
        <v>0</v>
      </c>
      <c r="E135" s="82">
        <v>398.38614353434082</v>
      </c>
      <c r="F135" s="36">
        <v>7.2013775211570001</v>
      </c>
      <c r="G135" s="35">
        <v>0</v>
      </c>
      <c r="H135" s="36">
        <v>0</v>
      </c>
      <c r="I135" s="82">
        <v>0</v>
      </c>
      <c r="J135" s="36">
        <v>0</v>
      </c>
      <c r="K135" s="35">
        <v>0</v>
      </c>
      <c r="L135" s="35">
        <v>3.0112116438085681</v>
      </c>
      <c r="M135" s="35">
        <v>0</v>
      </c>
      <c r="N135" s="38">
        <f t="shared" si="14"/>
        <v>408.59873269930637</v>
      </c>
      <c r="O135" s="33"/>
      <c r="P135" s="33"/>
    </row>
    <row r="136" spans="1:16" x14ac:dyDescent="0.3">
      <c r="A136" s="9" t="s">
        <v>234</v>
      </c>
      <c r="B136" s="10" t="s">
        <v>301</v>
      </c>
      <c r="C136" s="35">
        <v>2670.0603731102246</v>
      </c>
      <c r="D136" s="36">
        <v>595.32395170495261</v>
      </c>
      <c r="E136" s="82">
        <v>1756.6865315907912</v>
      </c>
      <c r="F136" s="36">
        <v>318.04988981448122</v>
      </c>
      <c r="G136" s="35">
        <v>0</v>
      </c>
      <c r="H136" s="36">
        <v>0</v>
      </c>
      <c r="I136" s="82">
        <v>0</v>
      </c>
      <c r="J136" s="36">
        <v>0</v>
      </c>
      <c r="K136" s="35">
        <v>0</v>
      </c>
      <c r="L136" s="35">
        <v>49.771607779992472</v>
      </c>
      <c r="M136" s="35">
        <v>0</v>
      </c>
      <c r="N136" s="38">
        <f t="shared" ref="N136:N143" si="15">+C136+G136+K136+L136+M136</f>
        <v>2719.831980890217</v>
      </c>
      <c r="O136" s="33"/>
      <c r="P136" s="33"/>
    </row>
    <row r="137" spans="1:16" x14ac:dyDescent="0.3">
      <c r="A137" s="9" t="s">
        <v>317</v>
      </c>
      <c r="B137" s="10" t="s">
        <v>302</v>
      </c>
      <c r="C137" s="35">
        <v>3606.5158467176652</v>
      </c>
      <c r="D137" s="36">
        <v>0</v>
      </c>
      <c r="E137" s="82">
        <v>3553.1814307098684</v>
      </c>
      <c r="F137" s="36">
        <v>53.334416007796996</v>
      </c>
      <c r="G137" s="35">
        <v>0</v>
      </c>
      <c r="H137" s="36">
        <v>0</v>
      </c>
      <c r="I137" s="82">
        <v>0</v>
      </c>
      <c r="J137" s="36">
        <v>0</v>
      </c>
      <c r="K137" s="35">
        <v>0</v>
      </c>
      <c r="L137" s="35">
        <v>569.37291605941323</v>
      </c>
      <c r="M137" s="35">
        <v>0</v>
      </c>
      <c r="N137" s="38">
        <f t="shared" si="15"/>
        <v>4175.8887627770782</v>
      </c>
      <c r="O137" s="33"/>
      <c r="P137" s="33"/>
    </row>
    <row r="138" spans="1:16" x14ac:dyDescent="0.3">
      <c r="A138" s="9" t="s">
        <v>318</v>
      </c>
      <c r="B138" s="10" t="s">
        <v>220</v>
      </c>
      <c r="C138" s="35">
        <v>953.06338523938837</v>
      </c>
      <c r="D138" s="36">
        <v>0</v>
      </c>
      <c r="E138" s="82">
        <v>953.06338523938837</v>
      </c>
      <c r="F138" s="36">
        <v>0</v>
      </c>
      <c r="G138" s="35">
        <v>96.999803130187729</v>
      </c>
      <c r="H138" s="36">
        <v>0</v>
      </c>
      <c r="I138" s="82">
        <v>96.999803130187715</v>
      </c>
      <c r="J138" s="36">
        <v>0</v>
      </c>
      <c r="K138" s="35">
        <v>0</v>
      </c>
      <c r="L138" s="35">
        <v>0</v>
      </c>
      <c r="M138" s="35">
        <v>0</v>
      </c>
      <c r="N138" s="38">
        <f t="shared" si="15"/>
        <v>1050.063188369576</v>
      </c>
      <c r="O138" s="33"/>
      <c r="P138" s="33"/>
    </row>
    <row r="139" spans="1:16" ht="28.8" x14ac:dyDescent="0.3">
      <c r="A139" s="9" t="s">
        <v>319</v>
      </c>
      <c r="B139" s="10" t="s">
        <v>222</v>
      </c>
      <c r="C139" s="35">
        <v>2413.3420041340619</v>
      </c>
      <c r="D139" s="36">
        <v>0</v>
      </c>
      <c r="E139" s="82">
        <v>1186.9899267832211</v>
      </c>
      <c r="F139" s="36">
        <v>1226.3520773508408</v>
      </c>
      <c r="G139" s="35">
        <v>0</v>
      </c>
      <c r="H139" s="36">
        <v>0</v>
      </c>
      <c r="I139" s="82">
        <v>0</v>
      </c>
      <c r="J139" s="36">
        <v>0</v>
      </c>
      <c r="K139" s="35">
        <v>0</v>
      </c>
      <c r="L139" s="35">
        <v>321.23731366295027</v>
      </c>
      <c r="M139" s="35">
        <v>0</v>
      </c>
      <c r="N139" s="38">
        <f t="shared" si="15"/>
        <v>2734.5793177970122</v>
      </c>
      <c r="O139" s="33"/>
      <c r="P139" s="33"/>
    </row>
    <row r="140" spans="1:16" ht="28.8" x14ac:dyDescent="0.3">
      <c r="A140" s="9" t="s">
        <v>320</v>
      </c>
      <c r="B140" s="10" t="s">
        <v>223</v>
      </c>
      <c r="C140" s="35">
        <v>364.59818018011799</v>
      </c>
      <c r="D140" s="36">
        <v>0</v>
      </c>
      <c r="E140" s="82">
        <v>289.495020410118</v>
      </c>
      <c r="F140" s="36">
        <v>75.103159770000005</v>
      </c>
      <c r="G140" s="35">
        <v>0</v>
      </c>
      <c r="H140" s="36">
        <v>0</v>
      </c>
      <c r="I140" s="82">
        <v>0</v>
      </c>
      <c r="J140" s="36">
        <v>0</v>
      </c>
      <c r="K140" s="35">
        <v>0</v>
      </c>
      <c r="L140" s="35">
        <v>4.3544072582457396</v>
      </c>
      <c r="M140" s="35">
        <v>0</v>
      </c>
      <c r="N140" s="38">
        <f t="shared" si="15"/>
        <v>368.95258743836371</v>
      </c>
      <c r="O140" s="33"/>
      <c r="P140" s="33"/>
    </row>
    <row r="141" spans="1:16" x14ac:dyDescent="0.3">
      <c r="A141" s="9" t="s">
        <v>321</v>
      </c>
      <c r="B141" s="10" t="s">
        <v>224</v>
      </c>
      <c r="C141" s="35">
        <v>714.32854358655993</v>
      </c>
      <c r="D141" s="36">
        <v>0</v>
      </c>
      <c r="E141" s="82">
        <v>714.32854358655993</v>
      </c>
      <c r="F141" s="36">
        <v>0</v>
      </c>
      <c r="G141" s="35">
        <v>0</v>
      </c>
      <c r="H141" s="36">
        <v>0</v>
      </c>
      <c r="I141" s="82">
        <v>0</v>
      </c>
      <c r="J141" s="36">
        <v>0</v>
      </c>
      <c r="K141" s="35">
        <v>0</v>
      </c>
      <c r="L141" s="35">
        <v>639.48640277676066</v>
      </c>
      <c r="M141" s="35">
        <v>0</v>
      </c>
      <c r="N141" s="38">
        <f t="shared" si="15"/>
        <v>1353.8149463633206</v>
      </c>
      <c r="O141" s="33"/>
      <c r="P141" s="33"/>
    </row>
    <row r="142" spans="1:16" x14ac:dyDescent="0.3">
      <c r="A142" s="9" t="s">
        <v>322</v>
      </c>
      <c r="B142" s="10" t="s">
        <v>226</v>
      </c>
      <c r="C142" s="35">
        <v>431.50805441968191</v>
      </c>
      <c r="D142" s="36">
        <v>0</v>
      </c>
      <c r="E142" s="82">
        <v>431.50805441968191</v>
      </c>
      <c r="F142" s="36">
        <v>0</v>
      </c>
      <c r="G142" s="35">
        <v>0</v>
      </c>
      <c r="H142" s="36">
        <v>0</v>
      </c>
      <c r="I142" s="82">
        <v>0</v>
      </c>
      <c r="J142" s="36">
        <v>0</v>
      </c>
      <c r="K142" s="35">
        <v>0</v>
      </c>
      <c r="L142" s="35">
        <v>0</v>
      </c>
      <c r="M142" s="35">
        <v>0</v>
      </c>
      <c r="N142" s="38">
        <f t="shared" si="15"/>
        <v>431.50805441968191</v>
      </c>
      <c r="O142" s="33"/>
      <c r="P142" s="33"/>
    </row>
    <row r="143" spans="1:16" ht="14.25" customHeight="1" x14ac:dyDescent="0.3">
      <c r="A143" s="9" t="s">
        <v>323</v>
      </c>
      <c r="B143" s="10" t="s">
        <v>228</v>
      </c>
      <c r="C143" s="35">
        <v>445.96145076721893</v>
      </c>
      <c r="D143" s="36">
        <v>0</v>
      </c>
      <c r="E143" s="82">
        <v>445.96145076721893</v>
      </c>
      <c r="F143" s="36">
        <v>0</v>
      </c>
      <c r="G143" s="35">
        <v>0</v>
      </c>
      <c r="H143" s="36">
        <v>0</v>
      </c>
      <c r="I143" s="82">
        <v>0</v>
      </c>
      <c r="J143" s="36">
        <v>0</v>
      </c>
      <c r="K143" s="35">
        <v>0</v>
      </c>
      <c r="L143" s="35">
        <v>162.04854930739415</v>
      </c>
      <c r="M143" s="35">
        <v>0</v>
      </c>
      <c r="N143" s="38">
        <f t="shared" si="15"/>
        <v>608.01000007461312</v>
      </c>
      <c r="O143" s="33"/>
      <c r="P143" s="33"/>
    </row>
    <row r="144" spans="1:16" x14ac:dyDescent="0.3">
      <c r="A144" s="9"/>
      <c r="B144" s="10"/>
      <c r="C144" s="35"/>
      <c r="D144" s="44"/>
      <c r="E144" s="82"/>
      <c r="F144" s="36"/>
      <c r="G144" s="35"/>
      <c r="H144" s="44"/>
      <c r="I144" s="82"/>
      <c r="J144" s="36"/>
      <c r="K144" s="35"/>
      <c r="L144" s="35"/>
      <c r="M144" s="35"/>
      <c r="N144" s="38"/>
      <c r="O144" s="33"/>
      <c r="P144" s="33"/>
    </row>
    <row r="145" spans="1:16" x14ac:dyDescent="0.3">
      <c r="A145" s="11"/>
      <c r="B145" s="12" t="s">
        <v>229</v>
      </c>
      <c r="C145" s="45">
        <f t="shared" ref="C145:M145" si="16">SUM(C11:C144)</f>
        <v>739972.21880394686</v>
      </c>
      <c r="D145" s="45">
        <f t="shared" si="16"/>
        <v>52553.87744176876</v>
      </c>
      <c r="E145" s="83">
        <f t="shared" si="16"/>
        <v>360490.61893782363</v>
      </c>
      <c r="F145" s="45">
        <f t="shared" si="16"/>
        <v>326927.72242435464</v>
      </c>
      <c r="G145" s="45">
        <f t="shared" si="16"/>
        <v>73335.710709736886</v>
      </c>
      <c r="H145" s="45">
        <f t="shared" si="16"/>
        <v>39009.549207579257</v>
      </c>
      <c r="I145" s="83">
        <f t="shared" si="16"/>
        <v>12363.867026337002</v>
      </c>
      <c r="J145" s="45">
        <f t="shared" si="16"/>
        <v>21962.29447582061</v>
      </c>
      <c r="K145" s="45">
        <f t="shared" si="16"/>
        <v>6.859139354999999</v>
      </c>
      <c r="L145" s="45">
        <f t="shared" si="16"/>
        <v>72668.15335018051</v>
      </c>
      <c r="M145" s="45">
        <f t="shared" si="16"/>
        <v>0</v>
      </c>
      <c r="N145" s="45">
        <f t="shared" ref="N145" si="17">+C145+G145+K145+L145+M145</f>
        <v>885982.94200321927</v>
      </c>
      <c r="O145" s="33"/>
      <c r="P145" s="33"/>
    </row>
    <row r="146" spans="1:16" x14ac:dyDescent="0.3">
      <c r="A146" s="13" t="s">
        <v>230</v>
      </c>
      <c r="B146" s="14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33"/>
      <c r="P146" s="33"/>
    </row>
    <row r="147" spans="1:16" x14ac:dyDescent="0.3">
      <c r="A147" s="9" t="s">
        <v>231</v>
      </c>
      <c r="B147" s="15" t="s">
        <v>286</v>
      </c>
      <c r="C147" s="35">
        <v>0</v>
      </c>
      <c r="D147" s="40">
        <v>0</v>
      </c>
      <c r="E147" s="36">
        <v>0</v>
      </c>
      <c r="F147" s="36">
        <v>0</v>
      </c>
      <c r="G147" s="35">
        <v>0</v>
      </c>
      <c r="H147" s="40">
        <v>0</v>
      </c>
      <c r="I147" s="36">
        <v>0</v>
      </c>
      <c r="J147" s="36">
        <v>0</v>
      </c>
      <c r="K147" s="35">
        <v>0</v>
      </c>
      <c r="L147" s="35">
        <v>0</v>
      </c>
      <c r="M147" s="35">
        <v>0</v>
      </c>
      <c r="N147" s="38">
        <f t="shared" ref="N147:N153" si="18">+C147+G147+K147+L147+M147</f>
        <v>0</v>
      </c>
      <c r="O147" s="33"/>
      <c r="P147" s="33"/>
    </row>
    <row r="148" spans="1:16" x14ac:dyDescent="0.3">
      <c r="A148" s="9" t="s">
        <v>232</v>
      </c>
      <c r="B148" s="15" t="s">
        <v>287</v>
      </c>
      <c r="C148" s="35">
        <v>253.5050101193487</v>
      </c>
      <c r="D148" s="40">
        <v>253.5050101193487</v>
      </c>
      <c r="E148" s="36">
        <v>0</v>
      </c>
      <c r="F148" s="36">
        <v>0</v>
      </c>
      <c r="G148" s="35">
        <v>0</v>
      </c>
      <c r="H148" s="40">
        <v>0</v>
      </c>
      <c r="I148" s="36">
        <v>0</v>
      </c>
      <c r="J148" s="36">
        <v>0</v>
      </c>
      <c r="K148" s="35">
        <v>0</v>
      </c>
      <c r="L148" s="35">
        <v>0</v>
      </c>
      <c r="M148" s="35">
        <v>0</v>
      </c>
      <c r="N148" s="38">
        <f t="shared" si="18"/>
        <v>253.5050101193487</v>
      </c>
      <c r="O148" s="33"/>
      <c r="P148" s="33"/>
    </row>
    <row r="149" spans="1:16" x14ac:dyDescent="0.3">
      <c r="A149" s="9" t="s">
        <v>233</v>
      </c>
      <c r="B149" s="15" t="s">
        <v>157</v>
      </c>
      <c r="C149" s="35">
        <v>0</v>
      </c>
      <c r="D149" s="40">
        <v>0</v>
      </c>
      <c r="E149" s="36">
        <v>0</v>
      </c>
      <c r="F149" s="36">
        <v>0</v>
      </c>
      <c r="G149" s="35">
        <v>0</v>
      </c>
      <c r="H149" s="40">
        <v>0</v>
      </c>
      <c r="I149" s="36">
        <v>0</v>
      </c>
      <c r="J149" s="36">
        <v>0</v>
      </c>
      <c r="K149" s="35">
        <v>67.439849934999998</v>
      </c>
      <c r="L149" s="35">
        <v>0</v>
      </c>
      <c r="M149" s="35">
        <v>0</v>
      </c>
      <c r="N149" s="38">
        <f t="shared" si="18"/>
        <v>67.439849934999998</v>
      </c>
      <c r="O149" s="33"/>
      <c r="P149" s="33"/>
    </row>
    <row r="150" spans="1:16" x14ac:dyDescent="0.3">
      <c r="A150" s="9" t="s">
        <v>324</v>
      </c>
      <c r="B150" s="16" t="s">
        <v>159</v>
      </c>
      <c r="C150" s="35">
        <v>1802.2779752289607</v>
      </c>
      <c r="D150" s="40">
        <v>1802.2779752289607</v>
      </c>
      <c r="E150" s="36">
        <v>0</v>
      </c>
      <c r="F150" s="36">
        <v>0</v>
      </c>
      <c r="G150" s="35">
        <v>0</v>
      </c>
      <c r="H150" s="40">
        <v>0</v>
      </c>
      <c r="I150" s="36">
        <v>0</v>
      </c>
      <c r="J150" s="36">
        <v>0</v>
      </c>
      <c r="K150" s="35">
        <v>26.534640180000007</v>
      </c>
      <c r="L150" s="35">
        <v>0</v>
      </c>
      <c r="M150" s="35">
        <v>0</v>
      </c>
      <c r="N150" s="38">
        <f t="shared" si="18"/>
        <v>1828.8126154089607</v>
      </c>
      <c r="O150" s="33"/>
      <c r="P150" s="33"/>
    </row>
    <row r="151" spans="1:16" x14ac:dyDescent="0.3">
      <c r="A151" s="9" t="s">
        <v>325</v>
      </c>
      <c r="B151" s="15" t="s">
        <v>293</v>
      </c>
      <c r="C151" s="35">
        <v>0</v>
      </c>
      <c r="D151" s="40">
        <v>0</v>
      </c>
      <c r="E151" s="36">
        <v>0</v>
      </c>
      <c r="F151" s="36">
        <v>0</v>
      </c>
      <c r="G151" s="35">
        <v>0</v>
      </c>
      <c r="H151" s="40">
        <v>0</v>
      </c>
      <c r="I151" s="36">
        <v>0</v>
      </c>
      <c r="J151" s="36">
        <v>0</v>
      </c>
      <c r="K151" s="35">
        <v>0</v>
      </c>
      <c r="L151" s="35">
        <v>87520.633311965546</v>
      </c>
      <c r="M151" s="35">
        <v>0</v>
      </c>
      <c r="N151" s="38">
        <f t="shared" si="18"/>
        <v>87520.633311965546</v>
      </c>
      <c r="O151" s="33"/>
      <c r="P151" s="33"/>
    </row>
    <row r="152" spans="1:16" x14ac:dyDescent="0.3">
      <c r="A152" s="9" t="s">
        <v>326</v>
      </c>
      <c r="B152" s="17" t="s">
        <v>200</v>
      </c>
      <c r="C152" s="35">
        <v>0</v>
      </c>
      <c r="D152" s="40">
        <v>0</v>
      </c>
      <c r="E152" s="36">
        <v>0</v>
      </c>
      <c r="F152" s="36">
        <v>0</v>
      </c>
      <c r="G152" s="35">
        <v>0</v>
      </c>
      <c r="H152" s="40">
        <v>0</v>
      </c>
      <c r="I152" s="36">
        <v>0</v>
      </c>
      <c r="J152" s="36">
        <v>0</v>
      </c>
      <c r="K152" s="35">
        <v>87.114928577564783</v>
      </c>
      <c r="L152" s="35">
        <v>0</v>
      </c>
      <c r="M152" s="35">
        <v>0</v>
      </c>
      <c r="N152" s="38">
        <f t="shared" si="18"/>
        <v>87.114928577564783</v>
      </c>
      <c r="O152" s="33"/>
      <c r="P152" s="33"/>
    </row>
    <row r="153" spans="1:16" ht="28.8" x14ac:dyDescent="0.3">
      <c r="A153" s="9" t="s">
        <v>327</v>
      </c>
      <c r="B153" s="18" t="s">
        <v>235</v>
      </c>
      <c r="C153" s="35">
        <v>0</v>
      </c>
      <c r="D153" s="40">
        <v>0</v>
      </c>
      <c r="E153" s="36">
        <v>0</v>
      </c>
      <c r="F153" s="36">
        <v>0</v>
      </c>
      <c r="G153" s="35">
        <v>0</v>
      </c>
      <c r="H153" s="40">
        <v>0</v>
      </c>
      <c r="I153" s="36">
        <v>0</v>
      </c>
      <c r="J153" s="36">
        <v>0</v>
      </c>
      <c r="K153" s="35">
        <v>0</v>
      </c>
      <c r="L153" s="35">
        <v>2596.6898032425001</v>
      </c>
      <c r="M153" s="35">
        <v>0</v>
      </c>
      <c r="N153" s="38">
        <f t="shared" si="18"/>
        <v>2596.6898032425001</v>
      </c>
      <c r="O153" s="33"/>
      <c r="P153" s="33"/>
    </row>
    <row r="154" spans="1:16" x14ac:dyDescent="0.3">
      <c r="A154" s="9"/>
      <c r="B154" s="18"/>
      <c r="C154" s="35"/>
      <c r="D154" s="40"/>
      <c r="E154" s="36"/>
      <c r="F154" s="36"/>
      <c r="G154" s="35"/>
      <c r="H154" s="40"/>
      <c r="I154" s="36"/>
      <c r="J154" s="36"/>
      <c r="K154" s="35"/>
      <c r="L154" s="35"/>
      <c r="M154" s="35"/>
      <c r="N154" s="38"/>
      <c r="O154" s="33"/>
      <c r="P154" s="33"/>
    </row>
    <row r="155" spans="1:16" x14ac:dyDescent="0.3">
      <c r="A155" s="11"/>
      <c r="B155" s="12" t="s">
        <v>236</v>
      </c>
      <c r="C155" s="46">
        <f>SUM(C147:C154)</f>
        <v>2055.7829853483095</v>
      </c>
      <c r="D155" s="46">
        <f t="shared" ref="D155:K155" si="19">SUM(D147:D154)</f>
        <v>2055.7829853483095</v>
      </c>
      <c r="E155" s="46">
        <f t="shared" si="19"/>
        <v>0</v>
      </c>
      <c r="F155" s="46">
        <f t="shared" ref="F155" si="20">SUM(F147:F154)</f>
        <v>0</v>
      </c>
      <c r="G155" s="46">
        <f t="shared" si="19"/>
        <v>0</v>
      </c>
      <c r="H155" s="46">
        <f t="shared" ref="H155:J155" si="21">SUM(H147:H154)</f>
        <v>0</v>
      </c>
      <c r="I155" s="46">
        <f t="shared" si="21"/>
        <v>0</v>
      </c>
      <c r="J155" s="46">
        <f t="shared" si="21"/>
        <v>0</v>
      </c>
      <c r="K155" s="46">
        <f t="shared" si="19"/>
        <v>181.08941869256478</v>
      </c>
      <c r="L155" s="46">
        <f>SUM(L147:L154)</f>
        <v>90117.323115208041</v>
      </c>
      <c r="M155" s="46">
        <f t="shared" ref="M155:N155" si="22">SUM(M147:M154)</f>
        <v>0</v>
      </c>
      <c r="N155" s="46">
        <f t="shared" si="22"/>
        <v>92354.195519248911</v>
      </c>
      <c r="O155" s="33"/>
      <c r="P155" s="33"/>
    </row>
    <row r="156" spans="1:16" ht="31.5" customHeight="1" x14ac:dyDescent="0.3">
      <c r="A156" s="13" t="s">
        <v>237</v>
      </c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33"/>
      <c r="P156" s="33"/>
    </row>
    <row r="157" spans="1:16" x14ac:dyDescent="0.3">
      <c r="A157" s="9" t="s">
        <v>238</v>
      </c>
      <c r="B157" s="39" t="s">
        <v>286</v>
      </c>
      <c r="C157" s="35">
        <v>0</v>
      </c>
      <c r="D157" s="40">
        <v>0</v>
      </c>
      <c r="E157" s="36">
        <v>0</v>
      </c>
      <c r="F157" s="36">
        <v>0</v>
      </c>
      <c r="G157" s="35">
        <v>0</v>
      </c>
      <c r="H157" s="40">
        <v>0</v>
      </c>
      <c r="I157" s="36">
        <v>0</v>
      </c>
      <c r="J157" s="36">
        <v>0</v>
      </c>
      <c r="K157" s="35">
        <v>0</v>
      </c>
      <c r="L157" s="35">
        <v>0</v>
      </c>
      <c r="M157" s="35">
        <v>70.332796068106845</v>
      </c>
      <c r="N157" s="38">
        <f t="shared" ref="N157" si="23">+C157+G157+K157+L157+M157</f>
        <v>70.332796068106845</v>
      </c>
      <c r="O157" s="33"/>
      <c r="P157" s="33"/>
    </row>
    <row r="158" spans="1:16" x14ac:dyDescent="0.3">
      <c r="A158" s="9" t="s">
        <v>328</v>
      </c>
      <c r="B158" s="39" t="s">
        <v>287</v>
      </c>
      <c r="C158" s="35">
        <v>0</v>
      </c>
      <c r="D158" s="40">
        <v>0</v>
      </c>
      <c r="E158" s="36">
        <v>0</v>
      </c>
      <c r="F158" s="36">
        <v>0</v>
      </c>
      <c r="G158" s="35">
        <v>0</v>
      </c>
      <c r="H158" s="40">
        <v>0</v>
      </c>
      <c r="I158" s="36">
        <v>0</v>
      </c>
      <c r="J158" s="36">
        <v>0</v>
      </c>
      <c r="K158" s="35">
        <v>0</v>
      </c>
      <c r="L158" s="35">
        <v>0</v>
      </c>
      <c r="M158" s="35">
        <v>0</v>
      </c>
      <c r="N158" s="38">
        <f t="shared" ref="N158:N166" si="24">+C158+G158+K158+L158+M158</f>
        <v>0</v>
      </c>
      <c r="O158" s="33"/>
      <c r="P158" s="33"/>
    </row>
    <row r="159" spans="1:16" x14ac:dyDescent="0.3">
      <c r="A159" s="9" t="s">
        <v>391</v>
      </c>
      <c r="B159" s="39" t="s">
        <v>166</v>
      </c>
      <c r="C159" s="35">
        <v>0</v>
      </c>
      <c r="D159" s="40">
        <v>0</v>
      </c>
      <c r="E159" s="36">
        <v>0</v>
      </c>
      <c r="F159" s="36">
        <v>0</v>
      </c>
      <c r="G159" s="35">
        <v>0</v>
      </c>
      <c r="H159" s="40">
        <v>0</v>
      </c>
      <c r="I159" s="36">
        <v>0</v>
      </c>
      <c r="J159" s="36">
        <v>0</v>
      </c>
      <c r="K159" s="35">
        <v>164.50561137000003</v>
      </c>
      <c r="L159" s="35">
        <v>0</v>
      </c>
      <c r="M159" s="35">
        <v>0</v>
      </c>
      <c r="N159" s="38">
        <f t="shared" si="24"/>
        <v>164.50561137000003</v>
      </c>
      <c r="O159" s="33"/>
      <c r="P159" s="33"/>
    </row>
    <row r="160" spans="1:16" x14ac:dyDescent="0.3">
      <c r="A160" s="9" t="s">
        <v>329</v>
      </c>
      <c r="B160" s="39" t="s">
        <v>200</v>
      </c>
      <c r="C160" s="35">
        <v>0</v>
      </c>
      <c r="D160" s="40">
        <v>0</v>
      </c>
      <c r="E160" s="36">
        <v>0</v>
      </c>
      <c r="F160" s="36">
        <v>0</v>
      </c>
      <c r="G160" s="35">
        <v>0</v>
      </c>
      <c r="H160" s="40">
        <v>0</v>
      </c>
      <c r="I160" s="36">
        <v>0</v>
      </c>
      <c r="J160" s="36">
        <v>0</v>
      </c>
      <c r="K160" s="35">
        <v>0</v>
      </c>
      <c r="L160" s="35">
        <v>0</v>
      </c>
      <c r="M160" s="35">
        <v>64.340662431873199</v>
      </c>
      <c r="N160" s="38">
        <f t="shared" si="24"/>
        <v>64.340662431873199</v>
      </c>
      <c r="O160" s="33"/>
      <c r="P160" s="33"/>
    </row>
    <row r="161" spans="1:16" ht="28.8" x14ac:dyDescent="0.3">
      <c r="A161" s="9" t="s">
        <v>219</v>
      </c>
      <c r="B161" s="39" t="s">
        <v>240</v>
      </c>
      <c r="C161" s="35">
        <v>0</v>
      </c>
      <c r="D161" s="40">
        <v>0</v>
      </c>
      <c r="E161" s="36">
        <v>0</v>
      </c>
      <c r="F161" s="36">
        <v>0</v>
      </c>
      <c r="G161" s="35">
        <v>0</v>
      </c>
      <c r="H161" s="40">
        <v>0</v>
      </c>
      <c r="I161" s="36">
        <v>0</v>
      </c>
      <c r="J161" s="36">
        <v>0</v>
      </c>
      <c r="K161" s="35">
        <v>9326.4495288191956</v>
      </c>
      <c r="L161" s="35">
        <v>0</v>
      </c>
      <c r="M161" s="35">
        <v>0</v>
      </c>
      <c r="N161" s="38">
        <f t="shared" si="24"/>
        <v>9326.4495288191956</v>
      </c>
      <c r="O161" s="33"/>
      <c r="P161" s="33"/>
    </row>
    <row r="162" spans="1:16" x14ac:dyDescent="0.3">
      <c r="A162" s="9" t="s">
        <v>330</v>
      </c>
      <c r="B162" s="39" t="s">
        <v>242</v>
      </c>
      <c r="C162" s="35">
        <v>0</v>
      </c>
      <c r="D162" s="40">
        <v>0</v>
      </c>
      <c r="E162" s="36">
        <v>0</v>
      </c>
      <c r="F162" s="36">
        <v>0</v>
      </c>
      <c r="G162" s="35">
        <v>0</v>
      </c>
      <c r="H162" s="40">
        <v>0</v>
      </c>
      <c r="I162" s="36">
        <v>0</v>
      </c>
      <c r="J162" s="36">
        <v>0</v>
      </c>
      <c r="K162" s="35">
        <v>2841.8151763850001</v>
      </c>
      <c r="L162" s="35">
        <v>0</v>
      </c>
      <c r="M162" s="35">
        <v>0</v>
      </c>
      <c r="N162" s="38">
        <f t="shared" si="24"/>
        <v>2841.8151763850001</v>
      </c>
      <c r="O162" s="33"/>
      <c r="P162" s="33"/>
    </row>
    <row r="163" spans="1:16" x14ac:dyDescent="0.3">
      <c r="A163" s="9" t="s">
        <v>221</v>
      </c>
      <c r="B163" s="39" t="s">
        <v>244</v>
      </c>
      <c r="C163" s="35">
        <v>0</v>
      </c>
      <c r="D163" s="40">
        <v>0</v>
      </c>
      <c r="E163" s="36">
        <v>0</v>
      </c>
      <c r="F163" s="36">
        <v>0</v>
      </c>
      <c r="G163" s="35">
        <v>0</v>
      </c>
      <c r="H163" s="40">
        <v>0</v>
      </c>
      <c r="I163" s="36">
        <v>0</v>
      </c>
      <c r="J163" s="36">
        <v>0</v>
      </c>
      <c r="K163" s="35">
        <v>381.45997999239955</v>
      </c>
      <c r="L163" s="35">
        <v>0</v>
      </c>
      <c r="M163" s="35">
        <v>0</v>
      </c>
      <c r="N163" s="38">
        <f t="shared" si="24"/>
        <v>381.45997999239955</v>
      </c>
      <c r="O163" s="33"/>
      <c r="P163" s="33"/>
    </row>
    <row r="164" spans="1:16" x14ac:dyDescent="0.3">
      <c r="A164" s="9" t="s">
        <v>331</v>
      </c>
      <c r="B164" s="39" t="s">
        <v>217</v>
      </c>
      <c r="C164" s="35">
        <v>0</v>
      </c>
      <c r="D164" s="40">
        <v>0</v>
      </c>
      <c r="E164" s="36">
        <v>0</v>
      </c>
      <c r="F164" s="36">
        <v>0</v>
      </c>
      <c r="G164" s="35">
        <v>0</v>
      </c>
      <c r="H164" s="40">
        <v>0</v>
      </c>
      <c r="I164" s="36">
        <v>0</v>
      </c>
      <c r="J164" s="36">
        <v>0</v>
      </c>
      <c r="K164" s="35">
        <v>4934.0993586861041</v>
      </c>
      <c r="L164" s="35">
        <v>0</v>
      </c>
      <c r="M164" s="35">
        <v>961.88863939142971</v>
      </c>
      <c r="N164" s="38">
        <f t="shared" si="24"/>
        <v>5895.987998077534</v>
      </c>
      <c r="O164" s="33"/>
      <c r="P164" s="33"/>
    </row>
    <row r="165" spans="1:16" x14ac:dyDescent="0.3">
      <c r="A165" s="9" t="s">
        <v>332</v>
      </c>
      <c r="B165" s="39" t="s">
        <v>218</v>
      </c>
      <c r="C165" s="35">
        <v>0</v>
      </c>
      <c r="D165" s="40">
        <v>0</v>
      </c>
      <c r="E165" s="36">
        <v>0</v>
      </c>
      <c r="F165" s="36">
        <v>0</v>
      </c>
      <c r="G165" s="35">
        <v>0</v>
      </c>
      <c r="H165" s="40">
        <v>0</v>
      </c>
      <c r="I165" s="36">
        <v>0</v>
      </c>
      <c r="J165" s="36">
        <v>0</v>
      </c>
      <c r="K165" s="35">
        <v>22844.345243275002</v>
      </c>
      <c r="L165" s="35">
        <v>0</v>
      </c>
      <c r="M165" s="35">
        <v>2823.6158956803515</v>
      </c>
      <c r="N165" s="38">
        <f t="shared" si="24"/>
        <v>25667.961138955354</v>
      </c>
      <c r="O165" s="33"/>
      <c r="P165" s="33"/>
    </row>
    <row r="166" spans="1:16" x14ac:dyDescent="0.3">
      <c r="A166" s="9" t="s">
        <v>333</v>
      </c>
      <c r="B166" s="18" t="s">
        <v>220</v>
      </c>
      <c r="C166" s="35">
        <v>0</v>
      </c>
      <c r="D166" s="40">
        <v>0</v>
      </c>
      <c r="E166" s="36">
        <v>0</v>
      </c>
      <c r="F166" s="36">
        <v>0</v>
      </c>
      <c r="G166" s="35">
        <v>0</v>
      </c>
      <c r="H166" s="40">
        <v>0</v>
      </c>
      <c r="I166" s="36">
        <v>0</v>
      </c>
      <c r="J166" s="36">
        <v>0</v>
      </c>
      <c r="K166" s="35">
        <v>0</v>
      </c>
      <c r="L166" s="35">
        <v>0</v>
      </c>
      <c r="M166" s="35">
        <v>6302.5380712685337</v>
      </c>
      <c r="N166" s="38">
        <f t="shared" si="24"/>
        <v>6302.5380712685337</v>
      </c>
      <c r="O166" s="33"/>
      <c r="P166" s="33"/>
    </row>
    <row r="167" spans="1:16" x14ac:dyDescent="0.3">
      <c r="A167" s="9"/>
      <c r="B167" s="18"/>
      <c r="C167" s="35"/>
      <c r="D167" s="40"/>
      <c r="E167" s="36"/>
      <c r="F167" s="36"/>
      <c r="G167" s="35"/>
      <c r="H167" s="40"/>
      <c r="I167" s="36"/>
      <c r="J167" s="36"/>
      <c r="K167" s="35"/>
      <c r="L167" s="35"/>
      <c r="M167" s="35"/>
      <c r="N167" s="38"/>
      <c r="O167" s="33"/>
      <c r="P167" s="33"/>
    </row>
    <row r="168" spans="1:16" x14ac:dyDescent="0.3">
      <c r="A168" s="19"/>
      <c r="B168" s="12" t="s">
        <v>245</v>
      </c>
      <c r="C168" s="45">
        <f>SUM(C157:C167)</f>
        <v>0</v>
      </c>
      <c r="D168" s="45">
        <f t="shared" ref="D168:M168" si="25">SUM(D157:D167)</f>
        <v>0</v>
      </c>
      <c r="E168" s="45">
        <f t="shared" si="25"/>
        <v>0</v>
      </c>
      <c r="F168" s="45">
        <f t="shared" ref="F168" si="26">SUM(F157:F167)</f>
        <v>0</v>
      </c>
      <c r="G168" s="45">
        <f t="shared" si="25"/>
        <v>0</v>
      </c>
      <c r="H168" s="45">
        <f t="shared" ref="H168:J168" si="27">SUM(H157:H167)</f>
        <v>0</v>
      </c>
      <c r="I168" s="45">
        <f t="shared" si="27"/>
        <v>0</v>
      </c>
      <c r="J168" s="45">
        <f t="shared" si="27"/>
        <v>0</v>
      </c>
      <c r="K168" s="45">
        <f t="shared" si="25"/>
        <v>40492.674898527701</v>
      </c>
      <c r="L168" s="45">
        <f t="shared" si="25"/>
        <v>0</v>
      </c>
      <c r="M168" s="45">
        <f t="shared" si="25"/>
        <v>10222.716064840295</v>
      </c>
      <c r="N168" s="45">
        <f>SUM(N157:N167)</f>
        <v>50715.390963368001</v>
      </c>
      <c r="O168" s="33"/>
      <c r="P168" s="33"/>
    </row>
    <row r="169" spans="1:16" x14ac:dyDescent="0.3">
      <c r="A169" s="19" t="s">
        <v>346</v>
      </c>
      <c r="B169" s="20" t="s">
        <v>262</v>
      </c>
      <c r="C169" s="45">
        <f>+C155+C168+C145</f>
        <v>742028.00178929511</v>
      </c>
      <c r="D169" s="45">
        <f t="shared" ref="D169:M169" si="28">+D155+D168+D145</f>
        <v>54609.660427117073</v>
      </c>
      <c r="E169" s="45">
        <f t="shared" si="28"/>
        <v>360490.61893782363</v>
      </c>
      <c r="F169" s="45">
        <f t="shared" ref="F169" si="29">+F155+F168+F145</f>
        <v>326927.72242435464</v>
      </c>
      <c r="G169" s="45">
        <f t="shared" si="28"/>
        <v>73335.710709736886</v>
      </c>
      <c r="H169" s="45">
        <f t="shared" ref="H169:J169" si="30">+H155+H168+H145</f>
        <v>39009.549207579257</v>
      </c>
      <c r="I169" s="45">
        <f t="shared" si="30"/>
        <v>12363.867026337002</v>
      </c>
      <c r="J169" s="45">
        <f t="shared" si="30"/>
        <v>21962.29447582061</v>
      </c>
      <c r="K169" s="45">
        <f t="shared" si="28"/>
        <v>40680.623456575267</v>
      </c>
      <c r="L169" s="45">
        <f t="shared" si="28"/>
        <v>162785.47646538855</v>
      </c>
      <c r="M169" s="45">
        <f t="shared" si="28"/>
        <v>10222.716064840295</v>
      </c>
      <c r="N169" s="45">
        <f>+N155+N168+N145</f>
        <v>1029052.5284858362</v>
      </c>
      <c r="O169" s="33"/>
      <c r="P169" s="33"/>
    </row>
    <row r="170" spans="1:16" x14ac:dyDescent="0.3">
      <c r="A170" t="s">
        <v>276</v>
      </c>
    </row>
    <row r="171" spans="1:16" x14ac:dyDescent="0.3">
      <c r="A171" s="28"/>
    </row>
    <row r="172" spans="1:16" x14ac:dyDescent="0.3"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</row>
    <row r="173" spans="1:16" x14ac:dyDescent="0.3"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</row>
    <row r="174" spans="1:16" x14ac:dyDescent="0.3"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</row>
    <row r="175" spans="1:16" hidden="1" x14ac:dyDescent="0.3"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</row>
    <row r="176" spans="1:16" hidden="1" x14ac:dyDescent="0.3"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</row>
    <row r="177" spans="3:14" hidden="1" x14ac:dyDescent="0.3"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</row>
  </sheetData>
  <mergeCells count="4">
    <mergeCell ref="B2:N2"/>
    <mergeCell ref="B3:N3"/>
    <mergeCell ref="B4:N4"/>
    <mergeCell ref="B5:N5"/>
  </mergeCells>
  <conditionalFormatting sqref="E157:E167">
    <cfRule type="cellIs" dxfId="21" priority="7" stopIfTrue="1" operator="lessThan">
      <formula>0</formula>
    </cfRule>
  </conditionalFormatting>
  <conditionalFormatting sqref="E147:E154">
    <cfRule type="cellIs" dxfId="20" priority="8" stopIfTrue="1" operator="lessThan">
      <formula>0</formula>
    </cfRule>
  </conditionalFormatting>
  <conditionalFormatting sqref="F157:F167">
    <cfRule type="cellIs" dxfId="19" priority="5" stopIfTrue="1" operator="lessThan">
      <formula>0</formula>
    </cfRule>
  </conditionalFormatting>
  <conditionalFormatting sqref="F147:F154">
    <cfRule type="cellIs" dxfId="18" priority="6" stopIfTrue="1" operator="lessThan">
      <formula>0</formula>
    </cfRule>
  </conditionalFormatting>
  <conditionalFormatting sqref="I157:I167">
    <cfRule type="cellIs" dxfId="17" priority="3" stopIfTrue="1" operator="lessThan">
      <formula>0</formula>
    </cfRule>
  </conditionalFormatting>
  <conditionalFormatting sqref="I147:I154">
    <cfRule type="cellIs" dxfId="16" priority="4" stopIfTrue="1" operator="lessThan">
      <formula>0</formula>
    </cfRule>
  </conditionalFormatting>
  <conditionalFormatting sqref="J157:J167">
    <cfRule type="cellIs" dxfId="15" priority="1" stopIfTrue="1" operator="lessThan">
      <formula>0</formula>
    </cfRule>
  </conditionalFormatting>
  <conditionalFormatting sqref="J147:J154">
    <cfRule type="cellIs" dxfId="14" priority="2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79998168889431442"/>
  </sheetPr>
  <dimension ref="A1:Q177"/>
  <sheetViews>
    <sheetView showGridLines="0" zoomScale="70" zoomScaleNormal="7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175" sqref="A175:XFD1048576"/>
    </sheetView>
  </sheetViews>
  <sheetFormatPr baseColWidth="10" defaultColWidth="0" defaultRowHeight="14.4" zeroHeight="1" outlineLevelCol="1" x14ac:dyDescent="0.3"/>
  <cols>
    <col min="1" max="1" width="23.6640625" customWidth="1"/>
    <col min="2" max="2" width="55.6640625" customWidth="1"/>
    <col min="3" max="3" width="15.6640625" customWidth="1"/>
    <col min="4" max="6" width="15.6640625" hidden="1" customWidth="1" outlineLevel="1"/>
    <col min="7" max="7" width="15.6640625" customWidth="1" collapsed="1"/>
    <col min="8" max="10" width="15.6640625" hidden="1" customWidth="1" outlineLevel="1"/>
    <col min="11" max="11" width="15.6640625" customWidth="1" collapsed="1"/>
    <col min="12" max="15" width="15.6640625" customWidth="1"/>
    <col min="16" max="16" width="15.88671875" bestFit="1" customWidth="1"/>
    <col min="17" max="17" width="11.5546875" customWidth="1"/>
    <col min="18" max="16384" width="11.5546875" hidden="1"/>
  </cols>
  <sheetData>
    <row r="1" spans="1:17" x14ac:dyDescent="0.3"/>
    <row r="2" spans="1:17" ht="18" x14ac:dyDescent="0.35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3" spans="1:17" ht="18" x14ac:dyDescent="0.35">
      <c r="B3" s="108" t="s">
        <v>345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4" spans="1:17" ht="15.6" x14ac:dyDescent="0.3">
      <c r="B4" s="109" t="s">
        <v>573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7" ht="15.6" x14ac:dyDescent="0.3">
      <c r="B5" s="109" t="s">
        <v>1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</row>
    <row r="6" spans="1:17" x14ac:dyDescent="0.3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7" x14ac:dyDescent="0.3">
      <c r="A7" s="29" t="s">
        <v>263</v>
      </c>
      <c r="E7" s="27"/>
      <c r="F7" s="27"/>
    </row>
    <row r="8" spans="1:17" ht="15.6" x14ac:dyDescent="0.3">
      <c r="A8" s="2"/>
      <c r="B8" s="3"/>
      <c r="C8" s="4" t="s">
        <v>2</v>
      </c>
      <c r="D8" s="5" t="s">
        <v>3</v>
      </c>
      <c r="E8" s="5" t="s">
        <v>377</v>
      </c>
      <c r="F8" s="5" t="s">
        <v>378</v>
      </c>
      <c r="G8" s="5" t="s">
        <v>4</v>
      </c>
      <c r="H8" s="86" t="s">
        <v>382</v>
      </c>
      <c r="I8" s="86" t="s">
        <v>383</v>
      </c>
      <c r="J8" s="86" t="s">
        <v>384</v>
      </c>
      <c r="K8" s="5" t="s">
        <v>5</v>
      </c>
      <c r="L8" s="112" t="s">
        <v>6</v>
      </c>
      <c r="M8" s="113"/>
      <c r="N8" s="5" t="s">
        <v>7</v>
      </c>
      <c r="O8" s="5" t="s">
        <v>18</v>
      </c>
    </row>
    <row r="9" spans="1:17" ht="95.4" x14ac:dyDescent="0.3">
      <c r="A9" s="6" t="s">
        <v>8</v>
      </c>
      <c r="B9" s="7" t="s">
        <v>9</v>
      </c>
      <c r="C9" s="7" t="s">
        <v>10</v>
      </c>
      <c r="D9" s="6" t="s">
        <v>11</v>
      </c>
      <c r="E9" s="6" t="s">
        <v>379</v>
      </c>
      <c r="F9" s="6" t="s">
        <v>380</v>
      </c>
      <c r="G9" s="6" t="s">
        <v>12</v>
      </c>
      <c r="H9" s="87" t="s">
        <v>385</v>
      </c>
      <c r="I9" s="87" t="s">
        <v>386</v>
      </c>
      <c r="J9" s="87" t="s">
        <v>387</v>
      </c>
      <c r="K9" s="6" t="s">
        <v>13</v>
      </c>
      <c r="L9" s="110" t="s">
        <v>14</v>
      </c>
      <c r="M9" s="111"/>
      <c r="N9" s="6" t="s">
        <v>15</v>
      </c>
      <c r="O9" s="6" t="s">
        <v>19</v>
      </c>
    </row>
    <row r="10" spans="1:17" ht="29.25" customHeight="1" x14ac:dyDescent="0.3">
      <c r="A10" s="1" t="s">
        <v>16</v>
      </c>
      <c r="B10" s="1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 t="s">
        <v>343</v>
      </c>
      <c r="M10" s="1" t="s">
        <v>344</v>
      </c>
      <c r="N10" s="1"/>
      <c r="O10" s="1"/>
    </row>
    <row r="11" spans="1:17" x14ac:dyDescent="0.3">
      <c r="A11" s="9" t="s">
        <v>20</v>
      </c>
      <c r="B11" s="10" t="s">
        <v>21</v>
      </c>
      <c r="C11" s="35">
        <v>348.77011660755124</v>
      </c>
      <c r="D11" s="36">
        <v>0</v>
      </c>
      <c r="E11" s="37">
        <v>348.77011660755124</v>
      </c>
      <c r="F11" s="36">
        <v>0</v>
      </c>
      <c r="G11" s="35">
        <v>0</v>
      </c>
      <c r="H11" s="36">
        <v>0</v>
      </c>
      <c r="I11" s="37">
        <v>0</v>
      </c>
      <c r="J11" s="36">
        <v>0</v>
      </c>
      <c r="K11" s="35">
        <v>0</v>
      </c>
      <c r="L11" s="35">
        <v>0</v>
      </c>
      <c r="M11" s="35">
        <v>1836.825648867906</v>
      </c>
      <c r="N11" s="35">
        <v>0</v>
      </c>
      <c r="O11" s="38">
        <f t="shared" ref="O11:O74" si="0">+C11+G11+K11+L11+N11+M11</f>
        <v>2185.5957654754575</v>
      </c>
      <c r="P11" s="33"/>
      <c r="Q11" s="33"/>
    </row>
    <row r="12" spans="1:17" x14ac:dyDescent="0.3">
      <c r="A12" s="9" t="s">
        <v>22</v>
      </c>
      <c r="B12" s="10" t="s">
        <v>23</v>
      </c>
      <c r="C12" s="35">
        <v>95.612808494893358</v>
      </c>
      <c r="D12" s="36">
        <v>0</v>
      </c>
      <c r="E12" s="37">
        <v>95.612808494893358</v>
      </c>
      <c r="F12" s="36">
        <v>0</v>
      </c>
      <c r="G12" s="35">
        <v>0</v>
      </c>
      <c r="H12" s="36">
        <v>0</v>
      </c>
      <c r="I12" s="37">
        <v>0</v>
      </c>
      <c r="J12" s="36">
        <v>0</v>
      </c>
      <c r="K12" s="35">
        <v>0</v>
      </c>
      <c r="L12" s="35">
        <v>0</v>
      </c>
      <c r="M12" s="35">
        <v>711.53802147330646</v>
      </c>
      <c r="N12" s="35">
        <v>0</v>
      </c>
      <c r="O12" s="38">
        <f t="shared" si="0"/>
        <v>807.15082996819979</v>
      </c>
      <c r="P12" s="33"/>
      <c r="Q12" s="33"/>
    </row>
    <row r="13" spans="1:17" x14ac:dyDescent="0.3">
      <c r="A13" s="9" t="s">
        <v>24</v>
      </c>
      <c r="B13" s="10" t="s">
        <v>25</v>
      </c>
      <c r="C13" s="35">
        <v>430.62752217956364</v>
      </c>
      <c r="D13" s="36">
        <v>0</v>
      </c>
      <c r="E13" s="37">
        <v>430.62752217956364</v>
      </c>
      <c r="F13" s="36">
        <v>0</v>
      </c>
      <c r="G13" s="35">
        <v>0</v>
      </c>
      <c r="H13" s="36">
        <v>0</v>
      </c>
      <c r="I13" s="37">
        <v>0</v>
      </c>
      <c r="J13" s="36">
        <v>0</v>
      </c>
      <c r="K13" s="35">
        <v>0</v>
      </c>
      <c r="L13" s="35">
        <v>0</v>
      </c>
      <c r="M13" s="35">
        <v>241.59263943087007</v>
      </c>
      <c r="N13" s="35">
        <v>0</v>
      </c>
      <c r="O13" s="38">
        <f t="shared" si="0"/>
        <v>672.22016161043371</v>
      </c>
      <c r="P13" s="33"/>
      <c r="Q13" s="33"/>
    </row>
    <row r="14" spans="1:17" x14ac:dyDescent="0.3">
      <c r="A14" s="9" t="s">
        <v>26</v>
      </c>
      <c r="B14" s="10" t="s">
        <v>27</v>
      </c>
      <c r="C14" s="35">
        <v>3953.484991079632</v>
      </c>
      <c r="D14" s="36">
        <v>0</v>
      </c>
      <c r="E14" s="37">
        <v>3953.484991079632</v>
      </c>
      <c r="F14" s="36">
        <v>0</v>
      </c>
      <c r="G14" s="35">
        <v>0</v>
      </c>
      <c r="H14" s="36">
        <v>0</v>
      </c>
      <c r="I14" s="37">
        <v>0</v>
      </c>
      <c r="J14" s="36">
        <v>0</v>
      </c>
      <c r="K14" s="35">
        <v>0</v>
      </c>
      <c r="L14" s="35">
        <v>-25.98948081761273</v>
      </c>
      <c r="M14" s="35">
        <v>2880.7045456893452</v>
      </c>
      <c r="N14" s="35">
        <v>0</v>
      </c>
      <c r="O14" s="38">
        <f t="shared" si="0"/>
        <v>6808.2000559513644</v>
      </c>
      <c r="P14" s="33"/>
      <c r="Q14" s="33"/>
    </row>
    <row r="15" spans="1:17" x14ac:dyDescent="0.3">
      <c r="A15" s="9" t="s">
        <v>28</v>
      </c>
      <c r="B15" s="10" t="s">
        <v>30</v>
      </c>
      <c r="C15" s="35">
        <v>9013.687614900422</v>
      </c>
      <c r="D15" s="36">
        <v>0</v>
      </c>
      <c r="E15" s="37">
        <v>5129.2479861200773</v>
      </c>
      <c r="F15" s="36">
        <v>3884.4396287803447</v>
      </c>
      <c r="G15" s="35">
        <v>0</v>
      </c>
      <c r="H15" s="36">
        <v>0</v>
      </c>
      <c r="I15" s="37">
        <v>0</v>
      </c>
      <c r="J15" s="36">
        <v>0</v>
      </c>
      <c r="K15" s="35">
        <v>0</v>
      </c>
      <c r="L15" s="35">
        <v>0</v>
      </c>
      <c r="M15" s="35">
        <v>65.16286728137824</v>
      </c>
      <c r="N15" s="35">
        <v>0</v>
      </c>
      <c r="O15" s="38">
        <f t="shared" si="0"/>
        <v>9078.8504821818005</v>
      </c>
      <c r="P15" s="33"/>
      <c r="Q15" s="33"/>
    </row>
    <row r="16" spans="1:17" x14ac:dyDescent="0.3">
      <c r="A16" s="9" t="s">
        <v>29</v>
      </c>
      <c r="B16" s="10" t="s">
        <v>32</v>
      </c>
      <c r="C16" s="35">
        <v>539.41584703422825</v>
      </c>
      <c r="D16" s="36">
        <v>0</v>
      </c>
      <c r="E16" s="37">
        <v>539.41584703422825</v>
      </c>
      <c r="F16" s="36">
        <v>0</v>
      </c>
      <c r="G16" s="35">
        <v>0</v>
      </c>
      <c r="H16" s="36">
        <v>0</v>
      </c>
      <c r="I16" s="37">
        <v>0</v>
      </c>
      <c r="J16" s="36">
        <v>0</v>
      </c>
      <c r="K16" s="35">
        <v>0</v>
      </c>
      <c r="L16" s="35">
        <v>0</v>
      </c>
      <c r="M16" s="35">
        <v>7065.8421080802846</v>
      </c>
      <c r="N16" s="35">
        <v>0</v>
      </c>
      <c r="O16" s="38">
        <f t="shared" si="0"/>
        <v>7605.2579551145127</v>
      </c>
      <c r="P16" s="33"/>
      <c r="Q16" s="33"/>
    </row>
    <row r="17" spans="1:17" x14ac:dyDescent="0.3">
      <c r="A17" s="9" t="s">
        <v>31</v>
      </c>
      <c r="B17" s="10" t="s">
        <v>34</v>
      </c>
      <c r="C17" s="35">
        <v>4965.6030414633296</v>
      </c>
      <c r="D17" s="36">
        <v>0</v>
      </c>
      <c r="E17" s="37">
        <v>4965.6030414633296</v>
      </c>
      <c r="F17" s="36">
        <v>0</v>
      </c>
      <c r="G17" s="35">
        <v>0</v>
      </c>
      <c r="H17" s="36">
        <v>0</v>
      </c>
      <c r="I17" s="37">
        <v>0</v>
      </c>
      <c r="J17" s="36">
        <v>0</v>
      </c>
      <c r="K17" s="35">
        <v>0</v>
      </c>
      <c r="L17" s="35">
        <v>0</v>
      </c>
      <c r="M17" s="35">
        <v>1902.2180689360939</v>
      </c>
      <c r="N17" s="35">
        <v>0</v>
      </c>
      <c r="O17" s="38">
        <f t="shared" si="0"/>
        <v>6867.8211103994236</v>
      </c>
      <c r="P17" s="33"/>
      <c r="Q17" s="33"/>
    </row>
    <row r="18" spans="1:17" x14ac:dyDescent="0.3">
      <c r="A18" s="9" t="s">
        <v>33</v>
      </c>
      <c r="B18" s="10" t="s">
        <v>36</v>
      </c>
      <c r="C18" s="35">
        <v>2806.233516860601</v>
      </c>
      <c r="D18" s="36">
        <v>0</v>
      </c>
      <c r="E18" s="37">
        <v>2806.233516860601</v>
      </c>
      <c r="F18" s="36">
        <v>0</v>
      </c>
      <c r="G18" s="35">
        <v>0</v>
      </c>
      <c r="H18" s="36">
        <v>0</v>
      </c>
      <c r="I18" s="37">
        <v>0</v>
      </c>
      <c r="J18" s="36">
        <v>0</v>
      </c>
      <c r="K18" s="35">
        <v>0</v>
      </c>
      <c r="L18" s="35">
        <v>0</v>
      </c>
      <c r="M18" s="35">
        <v>9485.6426784958967</v>
      </c>
      <c r="N18" s="35">
        <v>0</v>
      </c>
      <c r="O18" s="38">
        <f t="shared" si="0"/>
        <v>12291.876195356497</v>
      </c>
      <c r="P18" s="33"/>
      <c r="Q18" s="33"/>
    </row>
    <row r="19" spans="1:17" x14ac:dyDescent="0.3">
      <c r="A19" s="9" t="s">
        <v>35</v>
      </c>
      <c r="B19" s="10" t="s">
        <v>277</v>
      </c>
      <c r="C19" s="35">
        <v>5117.7077627145818</v>
      </c>
      <c r="D19" s="36">
        <v>0</v>
      </c>
      <c r="E19" s="37">
        <v>5117.7077627145818</v>
      </c>
      <c r="F19" s="36">
        <v>0</v>
      </c>
      <c r="G19" s="35">
        <v>0</v>
      </c>
      <c r="H19" s="36">
        <v>0</v>
      </c>
      <c r="I19" s="37">
        <v>0</v>
      </c>
      <c r="J19" s="36">
        <v>0</v>
      </c>
      <c r="K19" s="35">
        <v>0</v>
      </c>
      <c r="L19" s="35">
        <v>0</v>
      </c>
      <c r="M19" s="35">
        <v>18824.927025810695</v>
      </c>
      <c r="N19" s="35">
        <v>0</v>
      </c>
      <c r="O19" s="38">
        <f t="shared" si="0"/>
        <v>23942.634788525276</v>
      </c>
      <c r="P19" s="33"/>
      <c r="Q19" s="33"/>
    </row>
    <row r="20" spans="1:17" x14ac:dyDescent="0.3">
      <c r="A20" s="9" t="s">
        <v>37</v>
      </c>
      <c r="B20" s="10" t="s">
        <v>278</v>
      </c>
      <c r="C20" s="35">
        <v>6455.6617057222256</v>
      </c>
      <c r="D20" s="36">
        <v>0</v>
      </c>
      <c r="E20" s="37">
        <v>6455.6617057222256</v>
      </c>
      <c r="F20" s="36">
        <v>0</v>
      </c>
      <c r="G20" s="35">
        <v>0</v>
      </c>
      <c r="H20" s="36">
        <v>0</v>
      </c>
      <c r="I20" s="37">
        <v>0</v>
      </c>
      <c r="J20" s="36">
        <v>0</v>
      </c>
      <c r="K20" s="35">
        <v>0</v>
      </c>
      <c r="L20" s="35">
        <v>-24.107822728892643</v>
      </c>
      <c r="M20" s="35">
        <v>18344.430116298106</v>
      </c>
      <c r="N20" s="35">
        <v>0</v>
      </c>
      <c r="O20" s="38">
        <f t="shared" si="0"/>
        <v>24775.983999291439</v>
      </c>
      <c r="P20" s="33"/>
      <c r="Q20" s="33"/>
    </row>
    <row r="21" spans="1:17" x14ac:dyDescent="0.3">
      <c r="A21" s="9" t="s">
        <v>38</v>
      </c>
      <c r="B21" s="10" t="s">
        <v>39</v>
      </c>
      <c r="C21" s="35">
        <v>5197.6084758408142</v>
      </c>
      <c r="D21" s="36">
        <v>0</v>
      </c>
      <c r="E21" s="37">
        <v>5197.6084758408142</v>
      </c>
      <c r="F21" s="36">
        <v>0</v>
      </c>
      <c r="G21" s="35">
        <v>0</v>
      </c>
      <c r="H21" s="36">
        <v>0</v>
      </c>
      <c r="I21" s="37">
        <v>0</v>
      </c>
      <c r="J21" s="36">
        <v>0</v>
      </c>
      <c r="K21" s="35">
        <v>0</v>
      </c>
      <c r="L21" s="35">
        <v>-32.113000062463016</v>
      </c>
      <c r="M21" s="35">
        <v>1737.8789162990111</v>
      </c>
      <c r="N21" s="35">
        <v>0</v>
      </c>
      <c r="O21" s="38">
        <f t="shared" si="0"/>
        <v>6903.3743920773613</v>
      </c>
      <c r="P21" s="33"/>
      <c r="Q21" s="33"/>
    </row>
    <row r="22" spans="1:17" x14ac:dyDescent="0.3">
      <c r="A22" s="9" t="s">
        <v>40</v>
      </c>
      <c r="B22" s="10" t="s">
        <v>41</v>
      </c>
      <c r="C22" s="35">
        <v>693.85188659249309</v>
      </c>
      <c r="D22" s="36">
        <v>0</v>
      </c>
      <c r="E22" s="37">
        <v>601.94827488092824</v>
      </c>
      <c r="F22" s="36">
        <v>91.903611711564821</v>
      </c>
      <c r="G22" s="35">
        <v>0</v>
      </c>
      <c r="H22" s="36">
        <v>0</v>
      </c>
      <c r="I22" s="37">
        <v>0</v>
      </c>
      <c r="J22" s="36">
        <v>0</v>
      </c>
      <c r="K22" s="35">
        <v>0</v>
      </c>
      <c r="L22" s="35">
        <v>0</v>
      </c>
      <c r="M22" s="35">
        <v>2238.1202921939448</v>
      </c>
      <c r="N22" s="35">
        <v>0</v>
      </c>
      <c r="O22" s="38">
        <f t="shared" si="0"/>
        <v>2931.9721787864378</v>
      </c>
      <c r="P22" s="33"/>
      <c r="Q22" s="33"/>
    </row>
    <row r="23" spans="1:17" x14ac:dyDescent="0.3">
      <c r="A23" s="9" t="s">
        <v>42</v>
      </c>
      <c r="B23" s="10" t="s">
        <v>43</v>
      </c>
      <c r="C23" s="35">
        <v>2531.4477054620779</v>
      </c>
      <c r="D23" s="36">
        <v>0</v>
      </c>
      <c r="E23" s="37">
        <v>2335.1630220791089</v>
      </c>
      <c r="F23" s="36">
        <v>196.28468338296915</v>
      </c>
      <c r="G23" s="35">
        <v>0</v>
      </c>
      <c r="H23" s="36">
        <v>0</v>
      </c>
      <c r="I23" s="37">
        <v>0</v>
      </c>
      <c r="J23" s="36">
        <v>0</v>
      </c>
      <c r="K23" s="35">
        <v>0</v>
      </c>
      <c r="L23" s="35">
        <v>0</v>
      </c>
      <c r="M23" s="35">
        <v>1783.5003428022585</v>
      </c>
      <c r="N23" s="35">
        <v>0</v>
      </c>
      <c r="O23" s="38">
        <f t="shared" si="0"/>
        <v>4314.9480482643366</v>
      </c>
      <c r="P23" s="33"/>
      <c r="Q23" s="33"/>
    </row>
    <row r="24" spans="1:17" x14ac:dyDescent="0.3">
      <c r="A24" s="9" t="s">
        <v>44</v>
      </c>
      <c r="B24" s="10" t="s">
        <v>45</v>
      </c>
      <c r="C24" s="35">
        <v>184162.64106742479</v>
      </c>
      <c r="D24" s="36">
        <v>0</v>
      </c>
      <c r="E24" s="37">
        <v>84106.200874065311</v>
      </c>
      <c r="F24" s="36">
        <v>100056.44019335946</v>
      </c>
      <c r="G24" s="35">
        <v>0</v>
      </c>
      <c r="H24" s="36">
        <v>0</v>
      </c>
      <c r="I24" s="37">
        <v>0</v>
      </c>
      <c r="J24" s="36">
        <v>0</v>
      </c>
      <c r="K24" s="35">
        <v>0</v>
      </c>
      <c r="L24" s="35">
        <v>0</v>
      </c>
      <c r="M24" s="35">
        <v>2471.7189002005821</v>
      </c>
      <c r="N24" s="35">
        <v>0</v>
      </c>
      <c r="O24" s="38">
        <f t="shared" si="0"/>
        <v>186634.35996762538</v>
      </c>
      <c r="P24" s="33"/>
      <c r="Q24" s="33"/>
    </row>
    <row r="25" spans="1:17" x14ac:dyDescent="0.3">
      <c r="A25" s="9" t="s">
        <v>46</v>
      </c>
      <c r="B25" s="10" t="s">
        <v>47</v>
      </c>
      <c r="C25" s="35">
        <v>605.60764328599362</v>
      </c>
      <c r="D25" s="36">
        <v>0</v>
      </c>
      <c r="E25" s="37">
        <v>605.60764328599362</v>
      </c>
      <c r="F25" s="36">
        <v>0</v>
      </c>
      <c r="G25" s="35">
        <v>0</v>
      </c>
      <c r="H25" s="36">
        <v>0</v>
      </c>
      <c r="I25" s="37">
        <v>0</v>
      </c>
      <c r="J25" s="36">
        <v>0</v>
      </c>
      <c r="K25" s="35">
        <v>0</v>
      </c>
      <c r="L25" s="35">
        <v>0</v>
      </c>
      <c r="M25" s="35">
        <v>8399.2558478364881</v>
      </c>
      <c r="N25" s="35">
        <v>0</v>
      </c>
      <c r="O25" s="38">
        <f t="shared" si="0"/>
        <v>9004.8634911224817</v>
      </c>
      <c r="P25" s="33"/>
      <c r="Q25" s="33"/>
    </row>
    <row r="26" spans="1:17" x14ac:dyDescent="0.3">
      <c r="A26" s="9" t="s">
        <v>48</v>
      </c>
      <c r="B26" s="10" t="s">
        <v>49</v>
      </c>
      <c r="C26" s="35">
        <v>106689.40334655726</v>
      </c>
      <c r="D26" s="36">
        <v>0</v>
      </c>
      <c r="E26" s="37">
        <v>51543.840531720336</v>
      </c>
      <c r="F26" s="36">
        <v>55145.562814836914</v>
      </c>
      <c r="G26" s="35">
        <v>0</v>
      </c>
      <c r="H26" s="36">
        <v>0</v>
      </c>
      <c r="I26" s="37">
        <v>0</v>
      </c>
      <c r="J26" s="36">
        <v>0</v>
      </c>
      <c r="K26" s="35">
        <v>0</v>
      </c>
      <c r="L26" s="35">
        <v>0</v>
      </c>
      <c r="M26" s="35">
        <v>20144.428445684895</v>
      </c>
      <c r="N26" s="35">
        <v>0</v>
      </c>
      <c r="O26" s="38">
        <f t="shared" si="0"/>
        <v>126833.83179224216</v>
      </c>
      <c r="P26" s="33"/>
      <c r="Q26" s="33"/>
    </row>
    <row r="27" spans="1:17" x14ac:dyDescent="0.3">
      <c r="A27" s="9" t="s">
        <v>50</v>
      </c>
      <c r="B27" s="10" t="s">
        <v>51</v>
      </c>
      <c r="C27" s="35">
        <v>14955.883100917517</v>
      </c>
      <c r="D27" s="36">
        <v>0</v>
      </c>
      <c r="E27" s="37">
        <v>14955.883100917517</v>
      </c>
      <c r="F27" s="36">
        <v>0</v>
      </c>
      <c r="G27" s="35">
        <v>0</v>
      </c>
      <c r="H27" s="36">
        <v>0</v>
      </c>
      <c r="I27" s="37">
        <v>0</v>
      </c>
      <c r="J27" s="36">
        <v>0</v>
      </c>
      <c r="K27" s="35">
        <v>0</v>
      </c>
      <c r="L27" s="35">
        <v>-28.172144610414762</v>
      </c>
      <c r="M27" s="35">
        <v>8899.6983324417452</v>
      </c>
      <c r="N27" s="35">
        <v>0</v>
      </c>
      <c r="O27" s="38">
        <f t="shared" si="0"/>
        <v>23827.409288748848</v>
      </c>
      <c r="P27" s="33"/>
      <c r="Q27" s="33"/>
    </row>
    <row r="28" spans="1:17" x14ac:dyDescent="0.3">
      <c r="A28" s="9" t="s">
        <v>52</v>
      </c>
      <c r="B28" s="10" t="s">
        <v>53</v>
      </c>
      <c r="C28" s="35">
        <v>7684.6793645546968</v>
      </c>
      <c r="D28" s="36">
        <v>0</v>
      </c>
      <c r="E28" s="37">
        <v>7684.6793645546968</v>
      </c>
      <c r="F28" s="36">
        <v>0</v>
      </c>
      <c r="G28" s="35">
        <v>0</v>
      </c>
      <c r="H28" s="36">
        <v>0</v>
      </c>
      <c r="I28" s="37">
        <v>0</v>
      </c>
      <c r="J28" s="36">
        <v>0</v>
      </c>
      <c r="K28" s="35">
        <v>0</v>
      </c>
      <c r="L28" s="35">
        <v>0</v>
      </c>
      <c r="M28" s="35">
        <v>31042.971780622691</v>
      </c>
      <c r="N28" s="35">
        <v>0</v>
      </c>
      <c r="O28" s="38">
        <f t="shared" si="0"/>
        <v>38727.651145177384</v>
      </c>
      <c r="P28" s="33"/>
      <c r="Q28" s="33"/>
    </row>
    <row r="29" spans="1:17" x14ac:dyDescent="0.3">
      <c r="A29" s="9" t="s">
        <v>54</v>
      </c>
      <c r="B29" s="10" t="s">
        <v>55</v>
      </c>
      <c r="C29" s="35">
        <v>10672.346912162235</v>
      </c>
      <c r="D29" s="36">
        <v>0</v>
      </c>
      <c r="E29" s="37">
        <v>8599.9988341126063</v>
      </c>
      <c r="F29" s="36">
        <v>2072.3480780496279</v>
      </c>
      <c r="G29" s="35">
        <v>0</v>
      </c>
      <c r="H29" s="36">
        <v>0</v>
      </c>
      <c r="I29" s="37">
        <v>0</v>
      </c>
      <c r="J29" s="36">
        <v>0</v>
      </c>
      <c r="K29" s="35">
        <v>0</v>
      </c>
      <c r="L29" s="35">
        <v>-45.900987678600359</v>
      </c>
      <c r="M29" s="35">
        <v>26197.267506401749</v>
      </c>
      <c r="N29" s="35">
        <v>0</v>
      </c>
      <c r="O29" s="38">
        <f t="shared" si="0"/>
        <v>36823.713430885386</v>
      </c>
      <c r="P29" s="33"/>
      <c r="Q29" s="33"/>
    </row>
    <row r="30" spans="1:17" x14ac:dyDescent="0.3">
      <c r="A30" s="9" t="s">
        <v>56</v>
      </c>
      <c r="B30" s="10" t="s">
        <v>57</v>
      </c>
      <c r="C30" s="35">
        <v>-33.223777892478118</v>
      </c>
      <c r="D30" s="36">
        <v>0</v>
      </c>
      <c r="E30" s="37">
        <v>-33.223777892478118</v>
      </c>
      <c r="F30" s="36">
        <v>0</v>
      </c>
      <c r="G30" s="35">
        <v>0</v>
      </c>
      <c r="H30" s="36">
        <v>0</v>
      </c>
      <c r="I30" s="37">
        <v>0</v>
      </c>
      <c r="J30" s="36">
        <v>0</v>
      </c>
      <c r="K30" s="35">
        <v>0</v>
      </c>
      <c r="L30" s="35">
        <v>0</v>
      </c>
      <c r="M30" s="35">
        <v>8945.7694141506945</v>
      </c>
      <c r="N30" s="35">
        <v>0</v>
      </c>
      <c r="O30" s="38">
        <f t="shared" si="0"/>
        <v>8912.5456362582172</v>
      </c>
      <c r="P30" s="33"/>
      <c r="Q30" s="33"/>
    </row>
    <row r="31" spans="1:17" x14ac:dyDescent="0.3">
      <c r="A31" s="9" t="s">
        <v>58</v>
      </c>
      <c r="B31" s="10" t="s">
        <v>59</v>
      </c>
      <c r="C31" s="35">
        <v>2247.1159805524121</v>
      </c>
      <c r="D31" s="36">
        <v>0</v>
      </c>
      <c r="E31" s="37">
        <v>1570.6660338350648</v>
      </c>
      <c r="F31" s="36">
        <v>676.4499467173473</v>
      </c>
      <c r="G31" s="35">
        <v>0</v>
      </c>
      <c r="H31" s="36">
        <v>0</v>
      </c>
      <c r="I31" s="37">
        <v>0</v>
      </c>
      <c r="J31" s="36">
        <v>0</v>
      </c>
      <c r="K31" s="35">
        <v>0</v>
      </c>
      <c r="L31" s="35">
        <v>0</v>
      </c>
      <c r="M31" s="35">
        <v>5302.8263508403752</v>
      </c>
      <c r="N31" s="35">
        <v>0</v>
      </c>
      <c r="O31" s="38">
        <f t="shared" si="0"/>
        <v>7549.9423313927873</v>
      </c>
      <c r="P31" s="33"/>
      <c r="Q31" s="33"/>
    </row>
    <row r="32" spans="1:17" x14ac:dyDescent="0.3">
      <c r="A32" s="9" t="s">
        <v>60</v>
      </c>
      <c r="B32" s="10" t="s">
        <v>61</v>
      </c>
      <c r="C32" s="35">
        <v>60965.121346924403</v>
      </c>
      <c r="D32" s="36">
        <v>0</v>
      </c>
      <c r="E32" s="37">
        <v>60965.121346924403</v>
      </c>
      <c r="F32" s="36">
        <v>0</v>
      </c>
      <c r="G32" s="35">
        <v>0</v>
      </c>
      <c r="H32" s="36">
        <v>0</v>
      </c>
      <c r="I32" s="37">
        <v>0</v>
      </c>
      <c r="J32" s="36">
        <v>0</v>
      </c>
      <c r="K32" s="35">
        <v>0</v>
      </c>
      <c r="L32" s="35">
        <v>0</v>
      </c>
      <c r="M32" s="35">
        <v>79554.938167546366</v>
      </c>
      <c r="N32" s="35">
        <v>0</v>
      </c>
      <c r="O32" s="38">
        <f t="shared" si="0"/>
        <v>140520.05951447078</v>
      </c>
      <c r="P32" s="33"/>
      <c r="Q32" s="33"/>
    </row>
    <row r="33" spans="1:17" x14ac:dyDescent="0.3">
      <c r="A33" s="9" t="s">
        <v>62</v>
      </c>
      <c r="B33" s="10" t="s">
        <v>63</v>
      </c>
      <c r="C33" s="35">
        <v>3737.5715248203237</v>
      </c>
      <c r="D33" s="36">
        <v>0</v>
      </c>
      <c r="E33" s="37">
        <v>3737.5715248203237</v>
      </c>
      <c r="F33" s="36">
        <v>0</v>
      </c>
      <c r="G33" s="35">
        <v>0</v>
      </c>
      <c r="H33" s="36">
        <v>0</v>
      </c>
      <c r="I33" s="37">
        <v>0</v>
      </c>
      <c r="J33" s="36">
        <v>0</v>
      </c>
      <c r="K33" s="35">
        <v>0</v>
      </c>
      <c r="L33" s="35">
        <v>0</v>
      </c>
      <c r="M33" s="35">
        <v>2863.5927626593048</v>
      </c>
      <c r="N33" s="35">
        <v>0</v>
      </c>
      <c r="O33" s="38">
        <f t="shared" si="0"/>
        <v>6601.1642874796289</v>
      </c>
      <c r="P33" s="33"/>
      <c r="Q33" s="33"/>
    </row>
    <row r="34" spans="1:17" x14ac:dyDescent="0.3">
      <c r="A34" s="9" t="s">
        <v>64</v>
      </c>
      <c r="B34" s="10" t="s">
        <v>65</v>
      </c>
      <c r="C34" s="35">
        <v>24378.917791568118</v>
      </c>
      <c r="D34" s="36">
        <v>0</v>
      </c>
      <c r="E34" s="37">
        <v>24378.917791568118</v>
      </c>
      <c r="F34" s="36">
        <v>0</v>
      </c>
      <c r="G34" s="35">
        <v>0</v>
      </c>
      <c r="H34" s="36">
        <v>0</v>
      </c>
      <c r="I34" s="37">
        <v>0</v>
      </c>
      <c r="J34" s="36">
        <v>0</v>
      </c>
      <c r="K34" s="35">
        <v>0</v>
      </c>
      <c r="L34" s="35">
        <v>0</v>
      </c>
      <c r="M34" s="35">
        <v>6499.9337835069236</v>
      </c>
      <c r="N34" s="35">
        <v>0</v>
      </c>
      <c r="O34" s="38">
        <f t="shared" si="0"/>
        <v>30878.851575075041</v>
      </c>
      <c r="P34" s="33"/>
      <c r="Q34" s="33"/>
    </row>
    <row r="35" spans="1:17" x14ac:dyDescent="0.3">
      <c r="A35" s="9" t="s">
        <v>66</v>
      </c>
      <c r="B35" s="10" t="s">
        <v>67</v>
      </c>
      <c r="C35" s="35">
        <v>3779.7616689991846</v>
      </c>
      <c r="D35" s="36">
        <v>0</v>
      </c>
      <c r="E35" s="37">
        <v>3779.7616689991846</v>
      </c>
      <c r="F35" s="36">
        <v>0</v>
      </c>
      <c r="G35" s="35">
        <v>0</v>
      </c>
      <c r="H35" s="36">
        <v>0</v>
      </c>
      <c r="I35" s="37">
        <v>0</v>
      </c>
      <c r="J35" s="36">
        <v>0</v>
      </c>
      <c r="K35" s="35">
        <v>0</v>
      </c>
      <c r="L35" s="35">
        <v>0</v>
      </c>
      <c r="M35" s="35">
        <v>1762.7643014323478</v>
      </c>
      <c r="N35" s="35">
        <v>0</v>
      </c>
      <c r="O35" s="38">
        <f t="shared" si="0"/>
        <v>5542.5259704315322</v>
      </c>
      <c r="P35" s="33"/>
      <c r="Q35" s="33"/>
    </row>
    <row r="36" spans="1:17" ht="28.8" x14ac:dyDescent="0.3">
      <c r="A36" s="9" t="s">
        <v>68</v>
      </c>
      <c r="B36" s="10" t="s">
        <v>69</v>
      </c>
      <c r="C36" s="35">
        <v>41206.039070491075</v>
      </c>
      <c r="D36" s="36">
        <v>0</v>
      </c>
      <c r="E36" s="37">
        <v>41206.039070491075</v>
      </c>
      <c r="F36" s="36">
        <v>0</v>
      </c>
      <c r="G36" s="35">
        <v>0</v>
      </c>
      <c r="H36" s="36">
        <v>0</v>
      </c>
      <c r="I36" s="37">
        <v>0</v>
      </c>
      <c r="J36" s="36">
        <v>0</v>
      </c>
      <c r="K36" s="35">
        <v>0</v>
      </c>
      <c r="L36" s="35">
        <v>0</v>
      </c>
      <c r="M36" s="35">
        <v>34745.173850332918</v>
      </c>
      <c r="N36" s="35">
        <v>0</v>
      </c>
      <c r="O36" s="38">
        <f t="shared" si="0"/>
        <v>75951.212920823993</v>
      </c>
      <c r="P36" s="33"/>
      <c r="Q36" s="33"/>
    </row>
    <row r="37" spans="1:17" x14ac:dyDescent="0.3">
      <c r="A37" s="9" t="s">
        <v>70</v>
      </c>
      <c r="B37" s="10" t="s">
        <v>71</v>
      </c>
      <c r="C37" s="35">
        <v>19901.075215173179</v>
      </c>
      <c r="D37" s="36">
        <v>0</v>
      </c>
      <c r="E37" s="37">
        <v>19901.075215173179</v>
      </c>
      <c r="F37" s="36">
        <v>0</v>
      </c>
      <c r="G37" s="35">
        <v>0</v>
      </c>
      <c r="H37" s="36">
        <v>0</v>
      </c>
      <c r="I37" s="37">
        <v>0</v>
      </c>
      <c r="J37" s="36">
        <v>0</v>
      </c>
      <c r="K37" s="35">
        <v>0</v>
      </c>
      <c r="L37" s="35">
        <v>0</v>
      </c>
      <c r="M37" s="35">
        <v>6165.7931001871502</v>
      </c>
      <c r="N37" s="35">
        <v>0</v>
      </c>
      <c r="O37" s="38">
        <f t="shared" si="0"/>
        <v>26066.868315360331</v>
      </c>
      <c r="P37" s="33"/>
      <c r="Q37" s="33"/>
    </row>
    <row r="38" spans="1:17" x14ac:dyDescent="0.3">
      <c r="A38" s="9" t="s">
        <v>72</v>
      </c>
      <c r="B38" s="10" t="s">
        <v>73</v>
      </c>
      <c r="C38" s="35">
        <v>2515.3995357904096</v>
      </c>
      <c r="D38" s="36">
        <v>0</v>
      </c>
      <c r="E38" s="37">
        <v>2515.3995357904096</v>
      </c>
      <c r="F38" s="36">
        <v>0</v>
      </c>
      <c r="G38" s="35">
        <v>0</v>
      </c>
      <c r="H38" s="36">
        <v>0</v>
      </c>
      <c r="I38" s="37">
        <v>0</v>
      </c>
      <c r="J38" s="36">
        <v>0</v>
      </c>
      <c r="K38" s="35">
        <v>0</v>
      </c>
      <c r="L38" s="35">
        <v>0</v>
      </c>
      <c r="M38" s="35">
        <v>8528.1901264619955</v>
      </c>
      <c r="N38" s="35">
        <v>0</v>
      </c>
      <c r="O38" s="38">
        <f t="shared" si="0"/>
        <v>11043.589662252405</v>
      </c>
      <c r="P38" s="33"/>
      <c r="Q38" s="33"/>
    </row>
    <row r="39" spans="1:17" x14ac:dyDescent="0.3">
      <c r="A39" s="9" t="s">
        <v>74</v>
      </c>
      <c r="B39" s="10" t="s">
        <v>75</v>
      </c>
      <c r="C39" s="35">
        <v>500.41568610949662</v>
      </c>
      <c r="D39" s="36">
        <v>0</v>
      </c>
      <c r="E39" s="37">
        <v>500.41568610949662</v>
      </c>
      <c r="F39" s="36">
        <v>0</v>
      </c>
      <c r="G39" s="35">
        <v>0</v>
      </c>
      <c r="H39" s="36">
        <v>0</v>
      </c>
      <c r="I39" s="37">
        <v>0</v>
      </c>
      <c r="J39" s="36">
        <v>0</v>
      </c>
      <c r="K39" s="35">
        <v>0</v>
      </c>
      <c r="L39" s="35">
        <v>0</v>
      </c>
      <c r="M39" s="35">
        <v>1700.7620823643308</v>
      </c>
      <c r="N39" s="35">
        <v>0</v>
      </c>
      <c r="O39" s="38">
        <f t="shared" si="0"/>
        <v>2201.1777684738272</v>
      </c>
      <c r="P39" s="33"/>
      <c r="Q39" s="33"/>
    </row>
    <row r="40" spans="1:17" x14ac:dyDescent="0.3">
      <c r="A40" s="9" t="s">
        <v>76</v>
      </c>
      <c r="B40" s="10" t="s">
        <v>77</v>
      </c>
      <c r="C40" s="35">
        <v>71603.298039885543</v>
      </c>
      <c r="D40" s="36">
        <v>0</v>
      </c>
      <c r="E40" s="37">
        <v>71603.298039885543</v>
      </c>
      <c r="F40" s="36">
        <v>0</v>
      </c>
      <c r="G40" s="35">
        <v>0</v>
      </c>
      <c r="H40" s="36">
        <v>0</v>
      </c>
      <c r="I40" s="37">
        <v>0</v>
      </c>
      <c r="J40" s="36">
        <v>0</v>
      </c>
      <c r="K40" s="35">
        <v>0</v>
      </c>
      <c r="L40" s="35">
        <v>0</v>
      </c>
      <c r="M40" s="35">
        <v>23541.269537664281</v>
      </c>
      <c r="N40" s="35">
        <v>0</v>
      </c>
      <c r="O40" s="38">
        <f t="shared" si="0"/>
        <v>95144.567577549824</v>
      </c>
      <c r="P40" s="33"/>
      <c r="Q40" s="33"/>
    </row>
    <row r="41" spans="1:17" x14ac:dyDescent="0.3">
      <c r="A41" s="9" t="s">
        <v>78</v>
      </c>
      <c r="B41" s="10" t="s">
        <v>79</v>
      </c>
      <c r="C41" s="35">
        <v>23.230231945395985</v>
      </c>
      <c r="D41" s="36">
        <v>0</v>
      </c>
      <c r="E41" s="37">
        <v>23.230231945395985</v>
      </c>
      <c r="F41" s="36">
        <v>0</v>
      </c>
      <c r="G41" s="35">
        <v>0</v>
      </c>
      <c r="H41" s="36">
        <v>0</v>
      </c>
      <c r="I41" s="37">
        <v>0</v>
      </c>
      <c r="J41" s="36">
        <v>0</v>
      </c>
      <c r="K41" s="35">
        <v>0</v>
      </c>
      <c r="L41" s="35">
        <v>0</v>
      </c>
      <c r="M41" s="35">
        <v>253.69606977210228</v>
      </c>
      <c r="N41" s="35">
        <v>0</v>
      </c>
      <c r="O41" s="38">
        <f t="shared" si="0"/>
        <v>276.92630171749829</v>
      </c>
      <c r="P41" s="33"/>
      <c r="Q41" s="33"/>
    </row>
    <row r="42" spans="1:17" x14ac:dyDescent="0.3">
      <c r="A42" s="9" t="s">
        <v>80</v>
      </c>
      <c r="B42" s="10" t="s">
        <v>81</v>
      </c>
      <c r="C42" s="35">
        <v>2331.5378914654093</v>
      </c>
      <c r="D42" s="36">
        <v>0</v>
      </c>
      <c r="E42" s="37">
        <v>494.70901978008095</v>
      </c>
      <c r="F42" s="36">
        <v>1836.8288716853285</v>
      </c>
      <c r="G42" s="35">
        <v>0</v>
      </c>
      <c r="H42" s="36">
        <v>0</v>
      </c>
      <c r="I42" s="37">
        <v>0</v>
      </c>
      <c r="J42" s="36">
        <v>0</v>
      </c>
      <c r="K42" s="35">
        <v>0</v>
      </c>
      <c r="L42" s="35">
        <v>0</v>
      </c>
      <c r="M42" s="35">
        <v>2643.7177763504228</v>
      </c>
      <c r="N42" s="35">
        <v>0</v>
      </c>
      <c r="O42" s="38">
        <f t="shared" si="0"/>
        <v>4975.2556678158326</v>
      </c>
      <c r="P42" s="33"/>
      <c r="Q42" s="33"/>
    </row>
    <row r="43" spans="1:17" ht="43.2" x14ac:dyDescent="0.3">
      <c r="A43" s="9" t="s">
        <v>347</v>
      </c>
      <c r="B43" s="10" t="s">
        <v>348</v>
      </c>
      <c r="C43" s="35">
        <v>195273.9683031165</v>
      </c>
      <c r="D43" s="36">
        <v>0</v>
      </c>
      <c r="E43" s="37">
        <v>97836.807079752893</v>
      </c>
      <c r="F43" s="36">
        <v>97437.161223363611</v>
      </c>
      <c r="G43" s="35">
        <v>0</v>
      </c>
      <c r="H43" s="36">
        <v>0</v>
      </c>
      <c r="I43" s="37">
        <v>0</v>
      </c>
      <c r="J43" s="36">
        <v>0</v>
      </c>
      <c r="K43" s="35">
        <v>0</v>
      </c>
      <c r="L43" s="35">
        <v>0</v>
      </c>
      <c r="M43" s="35">
        <v>7734.3034920183445</v>
      </c>
      <c r="N43" s="35">
        <v>0</v>
      </c>
      <c r="O43" s="38">
        <f t="shared" si="0"/>
        <v>203008.27179513485</v>
      </c>
      <c r="P43" s="33"/>
      <c r="Q43" s="33"/>
    </row>
    <row r="44" spans="1:17" ht="28.8" x14ac:dyDescent="0.3">
      <c r="A44" s="9" t="s">
        <v>82</v>
      </c>
      <c r="B44" s="10" t="s">
        <v>83</v>
      </c>
      <c r="C44" s="35">
        <v>22003.606356929948</v>
      </c>
      <c r="D44" s="36">
        <v>0</v>
      </c>
      <c r="E44" s="37">
        <v>20575.476357351385</v>
      </c>
      <c r="F44" s="36">
        <v>1428.1299995785639</v>
      </c>
      <c r="G44" s="35">
        <v>0</v>
      </c>
      <c r="H44" s="36">
        <v>0</v>
      </c>
      <c r="I44" s="37">
        <v>0</v>
      </c>
      <c r="J44" s="36">
        <v>0</v>
      </c>
      <c r="K44" s="35">
        <v>0</v>
      </c>
      <c r="L44" s="35">
        <v>0</v>
      </c>
      <c r="M44" s="35">
        <v>0</v>
      </c>
      <c r="N44" s="35">
        <v>0</v>
      </c>
      <c r="O44" s="38">
        <f t="shared" si="0"/>
        <v>22003.606356929948</v>
      </c>
      <c r="P44" s="33"/>
      <c r="Q44" s="33"/>
    </row>
    <row r="45" spans="1:17" x14ac:dyDescent="0.3">
      <c r="A45" s="9" t="s">
        <v>84</v>
      </c>
      <c r="B45" s="10" t="s">
        <v>85</v>
      </c>
      <c r="C45" s="35">
        <v>51975.728452365656</v>
      </c>
      <c r="D45" s="36">
        <v>0</v>
      </c>
      <c r="E45" s="37">
        <v>30935.145530834896</v>
      </c>
      <c r="F45" s="36">
        <v>21040.582921530764</v>
      </c>
      <c r="G45" s="35">
        <v>0</v>
      </c>
      <c r="H45" s="36">
        <v>0</v>
      </c>
      <c r="I45" s="37">
        <v>0</v>
      </c>
      <c r="J45" s="36">
        <v>0</v>
      </c>
      <c r="K45" s="35">
        <v>0</v>
      </c>
      <c r="L45" s="35">
        <v>0</v>
      </c>
      <c r="M45" s="35">
        <v>8490.4975127640701</v>
      </c>
      <c r="N45" s="35">
        <v>0</v>
      </c>
      <c r="O45" s="38">
        <f t="shared" si="0"/>
        <v>60466.225965129728</v>
      </c>
      <c r="P45" s="33"/>
      <c r="Q45" s="33"/>
    </row>
    <row r="46" spans="1:17" x14ac:dyDescent="0.3">
      <c r="A46" s="9" t="s">
        <v>86</v>
      </c>
      <c r="B46" s="10" t="s">
        <v>87</v>
      </c>
      <c r="C46" s="35">
        <v>73570.116451359019</v>
      </c>
      <c r="D46" s="36">
        <v>0</v>
      </c>
      <c r="E46" s="37">
        <v>9777.668933083778</v>
      </c>
      <c r="F46" s="36">
        <v>63792.447518275243</v>
      </c>
      <c r="G46" s="35">
        <v>0</v>
      </c>
      <c r="H46" s="36">
        <v>0</v>
      </c>
      <c r="I46" s="37">
        <v>0</v>
      </c>
      <c r="J46" s="36">
        <v>0</v>
      </c>
      <c r="K46" s="35">
        <v>0</v>
      </c>
      <c r="L46" s="35">
        <v>0</v>
      </c>
      <c r="M46" s="35">
        <v>357.63312912995457</v>
      </c>
      <c r="N46" s="35">
        <v>0</v>
      </c>
      <c r="O46" s="38">
        <f t="shared" si="0"/>
        <v>73927.749580488977</v>
      </c>
      <c r="P46" s="33"/>
      <c r="Q46" s="33"/>
    </row>
    <row r="47" spans="1:17" x14ac:dyDescent="0.3">
      <c r="A47" s="9" t="s">
        <v>88</v>
      </c>
      <c r="B47" s="10" t="s">
        <v>89</v>
      </c>
      <c r="C47" s="35">
        <v>129027.20968267365</v>
      </c>
      <c r="D47" s="36">
        <v>0</v>
      </c>
      <c r="E47" s="37">
        <v>111347.6317046967</v>
      </c>
      <c r="F47" s="36">
        <v>17679.577977976944</v>
      </c>
      <c r="G47" s="35">
        <v>0</v>
      </c>
      <c r="H47" s="36">
        <v>0</v>
      </c>
      <c r="I47" s="37">
        <v>0</v>
      </c>
      <c r="J47" s="36">
        <v>0</v>
      </c>
      <c r="K47" s="35">
        <v>0</v>
      </c>
      <c r="L47" s="35">
        <v>0</v>
      </c>
      <c r="M47" s="35">
        <v>11119.323840549185</v>
      </c>
      <c r="N47" s="35">
        <v>0</v>
      </c>
      <c r="O47" s="38">
        <f t="shared" si="0"/>
        <v>140146.53352322284</v>
      </c>
      <c r="P47" s="33"/>
      <c r="Q47" s="33"/>
    </row>
    <row r="48" spans="1:17" x14ac:dyDescent="0.3">
      <c r="A48" s="9" t="s">
        <v>90</v>
      </c>
      <c r="B48" s="34" t="s">
        <v>91</v>
      </c>
      <c r="C48" s="35">
        <v>23250.623690047927</v>
      </c>
      <c r="D48" s="36">
        <v>0</v>
      </c>
      <c r="E48" s="37">
        <v>18735.355597260303</v>
      </c>
      <c r="F48" s="36">
        <v>4515.2680927876236</v>
      </c>
      <c r="G48" s="35">
        <v>0</v>
      </c>
      <c r="H48" s="36">
        <v>0</v>
      </c>
      <c r="I48" s="37">
        <v>0</v>
      </c>
      <c r="J48" s="36">
        <v>0</v>
      </c>
      <c r="K48" s="35">
        <v>0</v>
      </c>
      <c r="L48" s="35">
        <v>0</v>
      </c>
      <c r="M48" s="35">
        <v>0</v>
      </c>
      <c r="N48" s="35">
        <v>0</v>
      </c>
      <c r="O48" s="38">
        <f t="shared" si="0"/>
        <v>23250.623690047927</v>
      </c>
      <c r="P48" s="33"/>
      <c r="Q48" s="33"/>
    </row>
    <row r="49" spans="1:17" ht="43.2" x14ac:dyDescent="0.3">
      <c r="A49" s="9" t="s">
        <v>350</v>
      </c>
      <c r="B49" s="10" t="s">
        <v>349</v>
      </c>
      <c r="C49" s="35">
        <v>74220.146362249652</v>
      </c>
      <c r="D49" s="36">
        <v>0</v>
      </c>
      <c r="E49" s="37">
        <v>29598.85767048876</v>
      </c>
      <c r="F49" s="36">
        <v>44621.288691760892</v>
      </c>
      <c r="G49" s="35">
        <v>0</v>
      </c>
      <c r="H49" s="36">
        <v>0</v>
      </c>
      <c r="I49" s="37">
        <v>0</v>
      </c>
      <c r="J49" s="36">
        <v>0</v>
      </c>
      <c r="K49" s="35">
        <v>0</v>
      </c>
      <c r="L49" s="35">
        <v>0</v>
      </c>
      <c r="M49" s="35">
        <v>14.383655132723575</v>
      </c>
      <c r="N49" s="35">
        <v>0</v>
      </c>
      <c r="O49" s="38">
        <f t="shared" si="0"/>
        <v>74234.530017382378</v>
      </c>
      <c r="P49" s="33"/>
      <c r="Q49" s="33"/>
    </row>
    <row r="50" spans="1:17" x14ac:dyDescent="0.3">
      <c r="A50" s="9" t="s">
        <v>92</v>
      </c>
      <c r="B50" s="10" t="s">
        <v>93</v>
      </c>
      <c r="C50" s="35">
        <v>69781.642950528738</v>
      </c>
      <c r="D50" s="36">
        <v>0</v>
      </c>
      <c r="E50" s="37">
        <v>38844.355809872606</v>
      </c>
      <c r="F50" s="36">
        <v>30937.287140656132</v>
      </c>
      <c r="G50" s="35">
        <v>0</v>
      </c>
      <c r="H50" s="36">
        <v>0</v>
      </c>
      <c r="I50" s="37">
        <v>0</v>
      </c>
      <c r="J50" s="36">
        <v>0</v>
      </c>
      <c r="K50" s="35">
        <v>0</v>
      </c>
      <c r="L50" s="35">
        <v>0</v>
      </c>
      <c r="M50" s="35">
        <v>19257.956805881226</v>
      </c>
      <c r="N50" s="35">
        <v>0</v>
      </c>
      <c r="O50" s="38">
        <f t="shared" si="0"/>
        <v>89039.599756409967</v>
      </c>
      <c r="P50" s="33"/>
      <c r="Q50" s="33"/>
    </row>
    <row r="51" spans="1:17" x14ac:dyDescent="0.3">
      <c r="A51" s="9" t="s">
        <v>94</v>
      </c>
      <c r="B51" s="10" t="s">
        <v>95</v>
      </c>
      <c r="C51" s="35">
        <v>35377.893163500965</v>
      </c>
      <c r="D51" s="36">
        <v>0</v>
      </c>
      <c r="E51" s="37">
        <v>19109.783992482135</v>
      </c>
      <c r="F51" s="36">
        <v>16268.109171018827</v>
      </c>
      <c r="G51" s="35">
        <v>0</v>
      </c>
      <c r="H51" s="36">
        <v>0</v>
      </c>
      <c r="I51" s="37">
        <v>0</v>
      </c>
      <c r="J51" s="36">
        <v>0</v>
      </c>
      <c r="K51" s="35">
        <v>0</v>
      </c>
      <c r="L51" s="35">
        <v>0</v>
      </c>
      <c r="M51" s="35">
        <v>447.42815267374323</v>
      </c>
      <c r="N51" s="35">
        <v>0</v>
      </c>
      <c r="O51" s="38">
        <f t="shared" si="0"/>
        <v>35825.321316174712</v>
      </c>
      <c r="P51" s="33"/>
      <c r="Q51" s="33"/>
    </row>
    <row r="52" spans="1:17" x14ac:dyDescent="0.3">
      <c r="A52" s="9" t="s">
        <v>96</v>
      </c>
      <c r="B52" s="10" t="s">
        <v>97</v>
      </c>
      <c r="C52" s="35">
        <v>3878.290233975812</v>
      </c>
      <c r="D52" s="36">
        <v>0</v>
      </c>
      <c r="E52" s="37">
        <v>791.9146902320324</v>
      </c>
      <c r="F52" s="36">
        <v>3086.3755437437799</v>
      </c>
      <c r="G52" s="35">
        <v>0</v>
      </c>
      <c r="H52" s="36">
        <v>0</v>
      </c>
      <c r="I52" s="37">
        <v>0</v>
      </c>
      <c r="J52" s="36">
        <v>0</v>
      </c>
      <c r="K52" s="35">
        <v>0</v>
      </c>
      <c r="L52" s="35">
        <v>0</v>
      </c>
      <c r="M52" s="35">
        <v>1272.592127412018</v>
      </c>
      <c r="N52" s="35">
        <v>0</v>
      </c>
      <c r="O52" s="38">
        <f t="shared" si="0"/>
        <v>5150.8823613878303</v>
      </c>
      <c r="P52" s="33"/>
      <c r="Q52" s="33"/>
    </row>
    <row r="53" spans="1:17" x14ac:dyDescent="0.3">
      <c r="A53" s="9" t="s">
        <v>98</v>
      </c>
      <c r="B53" s="10" t="s">
        <v>99</v>
      </c>
      <c r="C53" s="35">
        <v>55182.73056814327</v>
      </c>
      <c r="D53" s="36">
        <v>0</v>
      </c>
      <c r="E53" s="37">
        <v>34087.08132567424</v>
      </c>
      <c r="F53" s="36">
        <v>21095.64924246903</v>
      </c>
      <c r="G53" s="35">
        <v>0</v>
      </c>
      <c r="H53" s="36">
        <v>0</v>
      </c>
      <c r="I53" s="37">
        <v>0</v>
      </c>
      <c r="J53" s="36">
        <v>0</v>
      </c>
      <c r="K53" s="35">
        <v>0</v>
      </c>
      <c r="L53" s="35">
        <v>0</v>
      </c>
      <c r="M53" s="35">
        <v>0</v>
      </c>
      <c r="N53" s="35">
        <v>0</v>
      </c>
      <c r="O53" s="38">
        <f t="shared" si="0"/>
        <v>55182.73056814327</v>
      </c>
      <c r="P53" s="33"/>
      <c r="Q53" s="33"/>
    </row>
    <row r="54" spans="1:17" x14ac:dyDescent="0.3">
      <c r="A54" s="9" t="s">
        <v>100</v>
      </c>
      <c r="B54" s="10" t="s">
        <v>101</v>
      </c>
      <c r="C54" s="35">
        <v>18808.535502625207</v>
      </c>
      <c r="D54" s="36">
        <v>0</v>
      </c>
      <c r="E54" s="37">
        <v>5906.5909660246271</v>
      </c>
      <c r="F54" s="36">
        <v>12901.94453660058</v>
      </c>
      <c r="G54" s="35">
        <v>0</v>
      </c>
      <c r="H54" s="36">
        <v>0</v>
      </c>
      <c r="I54" s="37">
        <v>0</v>
      </c>
      <c r="J54" s="36">
        <v>0</v>
      </c>
      <c r="K54" s="35">
        <v>0</v>
      </c>
      <c r="L54" s="35">
        <v>0</v>
      </c>
      <c r="M54" s="35">
        <v>0</v>
      </c>
      <c r="N54" s="35">
        <v>0</v>
      </c>
      <c r="O54" s="38">
        <f t="shared" si="0"/>
        <v>18808.535502625207</v>
      </c>
      <c r="P54" s="33"/>
      <c r="Q54" s="33"/>
    </row>
    <row r="55" spans="1:17" ht="28.8" x14ac:dyDescent="0.3">
      <c r="A55" s="9" t="s">
        <v>102</v>
      </c>
      <c r="B55" s="34" t="s">
        <v>103</v>
      </c>
      <c r="C55" s="35">
        <v>161920.31825698336</v>
      </c>
      <c r="D55" s="36">
        <v>0</v>
      </c>
      <c r="E55" s="37">
        <v>2980.4462522955041</v>
      </c>
      <c r="F55" s="36">
        <v>158939.87200468784</v>
      </c>
      <c r="G55" s="35">
        <v>0</v>
      </c>
      <c r="H55" s="36">
        <v>0</v>
      </c>
      <c r="I55" s="37">
        <v>0</v>
      </c>
      <c r="J55" s="36">
        <v>0</v>
      </c>
      <c r="K55" s="35">
        <v>0</v>
      </c>
      <c r="L55" s="35">
        <v>0</v>
      </c>
      <c r="M55" s="35">
        <v>6982.3149923126957</v>
      </c>
      <c r="N55" s="35">
        <v>0</v>
      </c>
      <c r="O55" s="38">
        <f t="shared" si="0"/>
        <v>168902.63324929605</v>
      </c>
      <c r="P55" s="33"/>
      <c r="Q55" s="33"/>
    </row>
    <row r="56" spans="1:17" x14ac:dyDescent="0.3">
      <c r="A56" s="9" t="s">
        <v>104</v>
      </c>
      <c r="B56" s="10" t="s">
        <v>105</v>
      </c>
      <c r="C56" s="35">
        <v>41138.442679812179</v>
      </c>
      <c r="D56" s="36">
        <v>0</v>
      </c>
      <c r="E56" s="37">
        <v>41138.442679812179</v>
      </c>
      <c r="F56" s="36">
        <v>0</v>
      </c>
      <c r="G56" s="35">
        <v>0</v>
      </c>
      <c r="H56" s="36">
        <v>0</v>
      </c>
      <c r="I56" s="37">
        <v>0</v>
      </c>
      <c r="J56" s="36">
        <v>0</v>
      </c>
      <c r="K56" s="35">
        <v>0</v>
      </c>
      <c r="L56" s="35">
        <v>0</v>
      </c>
      <c r="M56" s="35">
        <v>354.61096732171944</v>
      </c>
      <c r="N56" s="35">
        <v>0</v>
      </c>
      <c r="O56" s="38">
        <f t="shared" si="0"/>
        <v>41493.0536471339</v>
      </c>
      <c r="P56" s="33"/>
      <c r="Q56" s="33"/>
    </row>
    <row r="57" spans="1:17" ht="57.6" x14ac:dyDescent="0.3">
      <c r="A57" s="9" t="s">
        <v>351</v>
      </c>
      <c r="B57" s="10" t="s">
        <v>352</v>
      </c>
      <c r="C57" s="35">
        <v>85359.213731234137</v>
      </c>
      <c r="D57" s="36">
        <v>10968.909794386449</v>
      </c>
      <c r="E57" s="37">
        <v>19662.77450965589</v>
      </c>
      <c r="F57" s="36">
        <v>54727.529427191788</v>
      </c>
      <c r="G57" s="35">
        <v>0</v>
      </c>
      <c r="H57" s="36">
        <v>0</v>
      </c>
      <c r="I57" s="37">
        <v>0</v>
      </c>
      <c r="J57" s="36">
        <v>0</v>
      </c>
      <c r="K57" s="35">
        <v>0</v>
      </c>
      <c r="L57" s="35">
        <v>0</v>
      </c>
      <c r="M57" s="35">
        <v>13.626618446374703</v>
      </c>
      <c r="N57" s="35">
        <v>0</v>
      </c>
      <c r="O57" s="38">
        <f t="shared" si="0"/>
        <v>85372.840349680511</v>
      </c>
      <c r="P57" s="33"/>
      <c r="Q57" s="33"/>
    </row>
    <row r="58" spans="1:17" x14ac:dyDescent="0.3">
      <c r="A58" s="9" t="s">
        <v>106</v>
      </c>
      <c r="B58" s="10" t="s">
        <v>107</v>
      </c>
      <c r="C58" s="35">
        <v>11195.525982256029</v>
      </c>
      <c r="D58" s="36">
        <v>0</v>
      </c>
      <c r="E58" s="37">
        <v>6800.1188211564895</v>
      </c>
      <c r="F58" s="36">
        <v>4395.4071610995388</v>
      </c>
      <c r="G58" s="35">
        <v>0</v>
      </c>
      <c r="H58" s="36">
        <v>0</v>
      </c>
      <c r="I58" s="37">
        <v>0</v>
      </c>
      <c r="J58" s="36">
        <v>0</v>
      </c>
      <c r="K58" s="35">
        <v>0</v>
      </c>
      <c r="L58" s="35">
        <v>0</v>
      </c>
      <c r="M58" s="35">
        <v>7941.3015411328097</v>
      </c>
      <c r="N58" s="35">
        <v>0</v>
      </c>
      <c r="O58" s="38">
        <f t="shared" ref="O58:O61" si="1">+C58+G58+K58+L58+N58+M58</f>
        <v>19136.827523388838</v>
      </c>
      <c r="P58" s="33"/>
      <c r="Q58" s="33"/>
    </row>
    <row r="59" spans="1:17" x14ac:dyDescent="0.3">
      <c r="A59" s="9" t="s">
        <v>108</v>
      </c>
      <c r="B59" s="10" t="s">
        <v>109</v>
      </c>
      <c r="C59" s="35">
        <v>7049.6814972606726</v>
      </c>
      <c r="D59" s="36">
        <v>0</v>
      </c>
      <c r="E59" s="37">
        <v>6951.8586599627961</v>
      </c>
      <c r="F59" s="36">
        <v>97.822837297876816</v>
      </c>
      <c r="G59" s="35">
        <v>0</v>
      </c>
      <c r="H59" s="36">
        <v>0</v>
      </c>
      <c r="I59" s="37">
        <v>0</v>
      </c>
      <c r="J59" s="36">
        <v>0</v>
      </c>
      <c r="K59" s="35">
        <v>0</v>
      </c>
      <c r="L59" s="35">
        <v>0</v>
      </c>
      <c r="M59" s="35">
        <v>35179.276903393067</v>
      </c>
      <c r="N59" s="35">
        <v>0</v>
      </c>
      <c r="O59" s="38">
        <f t="shared" si="1"/>
        <v>42228.958400653741</v>
      </c>
      <c r="P59" s="33"/>
      <c r="Q59" s="33"/>
    </row>
    <row r="60" spans="1:17" x14ac:dyDescent="0.3">
      <c r="A60" s="9" t="s">
        <v>110</v>
      </c>
      <c r="B60" s="10" t="s">
        <v>111</v>
      </c>
      <c r="C60" s="35">
        <v>229.89283080295283</v>
      </c>
      <c r="D60" s="36">
        <v>0</v>
      </c>
      <c r="E60" s="37">
        <v>349.04292346530787</v>
      </c>
      <c r="F60" s="36">
        <v>-119.15009266235504</v>
      </c>
      <c r="G60" s="35">
        <v>0</v>
      </c>
      <c r="H60" s="36">
        <v>0</v>
      </c>
      <c r="I60" s="37">
        <v>0</v>
      </c>
      <c r="J60" s="36">
        <v>0</v>
      </c>
      <c r="K60" s="35">
        <v>0</v>
      </c>
      <c r="L60" s="35">
        <v>0</v>
      </c>
      <c r="M60" s="35">
        <v>1054.5712513343246</v>
      </c>
      <c r="N60" s="35">
        <v>0</v>
      </c>
      <c r="O60" s="38">
        <f t="shared" si="1"/>
        <v>1284.4640821372775</v>
      </c>
      <c r="P60" s="33"/>
      <c r="Q60" s="33"/>
    </row>
    <row r="61" spans="1:17" x14ac:dyDescent="0.3">
      <c r="A61" s="9" t="s">
        <v>112</v>
      </c>
      <c r="B61" s="34" t="s">
        <v>113</v>
      </c>
      <c r="C61" s="35">
        <v>267.54880928202169</v>
      </c>
      <c r="D61" s="36">
        <v>0</v>
      </c>
      <c r="E61" s="37">
        <v>267.54880928202169</v>
      </c>
      <c r="F61" s="36">
        <v>0</v>
      </c>
      <c r="G61" s="35">
        <v>0</v>
      </c>
      <c r="H61" s="36">
        <v>0</v>
      </c>
      <c r="I61" s="37">
        <v>0</v>
      </c>
      <c r="J61" s="36">
        <v>0</v>
      </c>
      <c r="K61" s="35">
        <v>0</v>
      </c>
      <c r="L61" s="35">
        <v>0</v>
      </c>
      <c r="M61" s="35">
        <v>2084.9198530362301</v>
      </c>
      <c r="N61" s="35">
        <v>0</v>
      </c>
      <c r="O61" s="38">
        <f t="shared" si="1"/>
        <v>2352.4686623182515</v>
      </c>
      <c r="P61" s="33"/>
      <c r="Q61" s="33"/>
    </row>
    <row r="62" spans="1:17" ht="43.2" x14ac:dyDescent="0.3">
      <c r="A62" s="9" t="s">
        <v>114</v>
      </c>
      <c r="B62" s="34" t="s">
        <v>115</v>
      </c>
      <c r="C62" s="35">
        <v>18741.246170624101</v>
      </c>
      <c r="D62" s="36">
        <v>0</v>
      </c>
      <c r="E62" s="37">
        <v>13978.126476462752</v>
      </c>
      <c r="F62" s="36">
        <v>4763.119694161348</v>
      </c>
      <c r="G62" s="35">
        <v>0</v>
      </c>
      <c r="H62" s="36">
        <v>0</v>
      </c>
      <c r="I62" s="37">
        <v>0</v>
      </c>
      <c r="J62" s="36">
        <v>0</v>
      </c>
      <c r="K62" s="35">
        <v>0</v>
      </c>
      <c r="L62" s="35">
        <v>0</v>
      </c>
      <c r="M62" s="35">
        <v>11972.618260421448</v>
      </c>
      <c r="N62" s="35">
        <v>0</v>
      </c>
      <c r="O62" s="38">
        <f t="shared" ref="O62:O65" si="2">+C62+G62+K62+L62+N62+M62</f>
        <v>30713.864431045549</v>
      </c>
      <c r="P62" s="33"/>
      <c r="Q62" s="33"/>
    </row>
    <row r="63" spans="1:17" x14ac:dyDescent="0.3">
      <c r="A63" s="9" t="s">
        <v>116</v>
      </c>
      <c r="B63" s="10" t="s">
        <v>117</v>
      </c>
      <c r="C63" s="35">
        <v>65158.251288774787</v>
      </c>
      <c r="D63" s="36">
        <v>0</v>
      </c>
      <c r="E63" s="37">
        <v>35570.681592917434</v>
      </c>
      <c r="F63" s="36">
        <v>29587.569695857357</v>
      </c>
      <c r="G63" s="35">
        <v>0</v>
      </c>
      <c r="H63" s="36">
        <v>0</v>
      </c>
      <c r="I63" s="37">
        <v>0</v>
      </c>
      <c r="J63" s="36">
        <v>0</v>
      </c>
      <c r="K63" s="35">
        <v>0</v>
      </c>
      <c r="L63" s="35">
        <v>0</v>
      </c>
      <c r="M63" s="35">
        <v>2251.8672372318115</v>
      </c>
      <c r="N63" s="35">
        <v>0</v>
      </c>
      <c r="O63" s="38">
        <f t="shared" si="2"/>
        <v>67410.118526006598</v>
      </c>
      <c r="P63" s="33"/>
      <c r="Q63" s="33"/>
    </row>
    <row r="64" spans="1:17" ht="28.8" x14ac:dyDescent="0.3">
      <c r="A64" s="9" t="s">
        <v>118</v>
      </c>
      <c r="B64" s="10" t="s">
        <v>119</v>
      </c>
      <c r="C64" s="35">
        <v>9462.0439511420172</v>
      </c>
      <c r="D64" s="36">
        <v>933.03757869714173</v>
      </c>
      <c r="E64" s="37">
        <v>7719.0753435484239</v>
      </c>
      <c r="F64" s="36">
        <v>809.93102889645206</v>
      </c>
      <c r="G64" s="35">
        <v>0</v>
      </c>
      <c r="H64" s="36">
        <v>0</v>
      </c>
      <c r="I64" s="37">
        <v>0</v>
      </c>
      <c r="J64" s="36">
        <v>0</v>
      </c>
      <c r="K64" s="35">
        <v>0</v>
      </c>
      <c r="L64" s="35">
        <v>0</v>
      </c>
      <c r="M64" s="35">
        <v>22802.066098301642</v>
      </c>
      <c r="N64" s="35">
        <v>0</v>
      </c>
      <c r="O64" s="38">
        <f t="shared" si="2"/>
        <v>32264.110049443661</v>
      </c>
      <c r="P64" s="33"/>
      <c r="Q64" s="33"/>
    </row>
    <row r="65" spans="1:17" ht="28.8" x14ac:dyDescent="0.3">
      <c r="A65" s="9" t="s">
        <v>303</v>
      </c>
      <c r="B65" s="10" t="s">
        <v>280</v>
      </c>
      <c r="C65" s="35">
        <v>0</v>
      </c>
      <c r="D65" s="36">
        <v>0</v>
      </c>
      <c r="E65" s="37">
        <v>0</v>
      </c>
      <c r="F65" s="36">
        <v>0</v>
      </c>
      <c r="G65" s="35">
        <v>0</v>
      </c>
      <c r="H65" s="36">
        <v>0</v>
      </c>
      <c r="I65" s="37">
        <v>0</v>
      </c>
      <c r="J65" s="36">
        <v>0</v>
      </c>
      <c r="K65" s="35">
        <v>0</v>
      </c>
      <c r="L65" s="35">
        <v>0</v>
      </c>
      <c r="M65" s="35">
        <v>0</v>
      </c>
      <c r="N65" s="35">
        <v>0</v>
      </c>
      <c r="O65" s="38">
        <f t="shared" si="2"/>
        <v>0</v>
      </c>
      <c r="P65" s="33"/>
      <c r="Q65" s="33"/>
    </row>
    <row r="66" spans="1:17" ht="43.2" x14ac:dyDescent="0.3">
      <c r="A66" s="9" t="s">
        <v>304</v>
      </c>
      <c r="B66" s="10" t="s">
        <v>281</v>
      </c>
      <c r="C66" s="35">
        <v>65756.336327153229</v>
      </c>
      <c r="D66" s="36">
        <v>0</v>
      </c>
      <c r="E66" s="37">
        <v>28368.368488236956</v>
      </c>
      <c r="F66" s="36">
        <v>37387.967838916273</v>
      </c>
      <c r="G66" s="35">
        <v>0</v>
      </c>
      <c r="H66" s="36">
        <v>0</v>
      </c>
      <c r="I66" s="37">
        <v>0</v>
      </c>
      <c r="J66" s="36">
        <v>0</v>
      </c>
      <c r="K66" s="35">
        <v>0</v>
      </c>
      <c r="L66" s="35">
        <v>0</v>
      </c>
      <c r="M66" s="35">
        <v>0</v>
      </c>
      <c r="N66" s="35">
        <v>0</v>
      </c>
      <c r="O66" s="38">
        <f t="shared" si="0"/>
        <v>65756.336327153229</v>
      </c>
      <c r="P66" s="33"/>
      <c r="Q66" s="33"/>
    </row>
    <row r="67" spans="1:17" ht="28.8" x14ac:dyDescent="0.3">
      <c r="A67" s="9" t="s">
        <v>353</v>
      </c>
      <c r="B67" s="10" t="s">
        <v>354</v>
      </c>
      <c r="C67" s="35">
        <v>107362.21685544477</v>
      </c>
      <c r="D67" s="36">
        <v>0</v>
      </c>
      <c r="E67" s="37">
        <v>35977.399592612426</v>
      </c>
      <c r="F67" s="36">
        <v>142769.6345256647</v>
      </c>
      <c r="G67" s="35">
        <v>0</v>
      </c>
      <c r="H67" s="36">
        <v>0</v>
      </c>
      <c r="I67" s="37">
        <v>0</v>
      </c>
      <c r="J67" s="36">
        <v>0</v>
      </c>
      <c r="K67" s="35">
        <v>0</v>
      </c>
      <c r="L67" s="35">
        <v>0</v>
      </c>
      <c r="M67" s="35">
        <v>16.456693348879156</v>
      </c>
      <c r="N67" s="35">
        <v>0</v>
      </c>
      <c r="O67" s="38">
        <f t="shared" si="0"/>
        <v>107378.67354879365</v>
      </c>
      <c r="P67" s="33"/>
      <c r="Q67" s="33"/>
    </row>
    <row r="68" spans="1:17" ht="28.8" x14ac:dyDescent="0.3">
      <c r="A68" s="9" t="s">
        <v>120</v>
      </c>
      <c r="B68" s="10" t="s">
        <v>122</v>
      </c>
      <c r="C68" s="35">
        <v>30111.296133394586</v>
      </c>
      <c r="D68" s="36">
        <v>0</v>
      </c>
      <c r="E68" s="37">
        <v>14525.073151083416</v>
      </c>
      <c r="F68" s="36">
        <v>15586.22298231117</v>
      </c>
      <c r="G68" s="35">
        <v>0</v>
      </c>
      <c r="H68" s="36">
        <v>0</v>
      </c>
      <c r="I68" s="37">
        <v>0</v>
      </c>
      <c r="J68" s="36">
        <v>0</v>
      </c>
      <c r="K68" s="35">
        <v>0</v>
      </c>
      <c r="L68" s="35">
        <v>0</v>
      </c>
      <c r="M68" s="35">
        <v>0</v>
      </c>
      <c r="N68" s="35">
        <v>0</v>
      </c>
      <c r="O68" s="38">
        <f t="shared" ref="O68:O71" si="3">+C68+G68+K68+L68+N68+M68</f>
        <v>30111.296133394586</v>
      </c>
      <c r="P68" s="33"/>
      <c r="Q68" s="33"/>
    </row>
    <row r="69" spans="1:17" ht="28.8" x14ac:dyDescent="0.3">
      <c r="A69" s="9" t="s">
        <v>121</v>
      </c>
      <c r="B69" s="10" t="s">
        <v>124</v>
      </c>
      <c r="C69" s="35">
        <v>39426.735786306876</v>
      </c>
      <c r="D69" s="36">
        <v>0</v>
      </c>
      <c r="E69" s="37">
        <v>33959.517191604318</v>
      </c>
      <c r="F69" s="36">
        <v>5467.2185947025537</v>
      </c>
      <c r="G69" s="35">
        <v>0</v>
      </c>
      <c r="H69" s="36">
        <v>0</v>
      </c>
      <c r="I69" s="37">
        <v>0</v>
      </c>
      <c r="J69" s="36">
        <v>0</v>
      </c>
      <c r="K69" s="35">
        <v>0</v>
      </c>
      <c r="L69" s="35">
        <v>0</v>
      </c>
      <c r="M69" s="35">
        <v>5413.4692768229552</v>
      </c>
      <c r="N69" s="35">
        <v>0</v>
      </c>
      <c r="O69" s="38">
        <f t="shared" si="3"/>
        <v>44840.205063129833</v>
      </c>
      <c r="P69" s="33"/>
      <c r="Q69" s="33"/>
    </row>
    <row r="70" spans="1:17" ht="28.8" x14ac:dyDescent="0.3">
      <c r="A70" s="9" t="s">
        <v>123</v>
      </c>
      <c r="B70" s="10" t="s">
        <v>282</v>
      </c>
      <c r="C70" s="35">
        <v>3771.7586150605921</v>
      </c>
      <c r="D70" s="36">
        <v>0</v>
      </c>
      <c r="E70" s="37">
        <v>2831.136775059781</v>
      </c>
      <c r="F70" s="36">
        <v>940.62184000081095</v>
      </c>
      <c r="G70" s="35">
        <v>0</v>
      </c>
      <c r="H70" s="36">
        <v>0</v>
      </c>
      <c r="I70" s="37">
        <v>0</v>
      </c>
      <c r="J70" s="36">
        <v>0</v>
      </c>
      <c r="K70" s="35">
        <v>0</v>
      </c>
      <c r="L70" s="35">
        <v>0</v>
      </c>
      <c r="M70" s="35">
        <v>0</v>
      </c>
      <c r="N70" s="35">
        <v>0</v>
      </c>
      <c r="O70" s="38">
        <f t="shared" si="3"/>
        <v>3771.7586150605921</v>
      </c>
      <c r="P70" s="33"/>
      <c r="Q70" s="33"/>
    </row>
    <row r="71" spans="1:17" ht="28.8" x14ac:dyDescent="0.3">
      <c r="A71" s="9" t="s">
        <v>305</v>
      </c>
      <c r="B71" s="10" t="s">
        <v>126</v>
      </c>
      <c r="C71" s="35">
        <v>62239.828020143352</v>
      </c>
      <c r="D71" s="36">
        <v>0</v>
      </c>
      <c r="E71" s="37">
        <v>53978.771285399496</v>
      </c>
      <c r="F71" s="36">
        <v>8261.0567347438518</v>
      </c>
      <c r="G71" s="35">
        <v>0</v>
      </c>
      <c r="H71" s="36">
        <v>0</v>
      </c>
      <c r="I71" s="37">
        <v>0</v>
      </c>
      <c r="J71" s="36">
        <v>0</v>
      </c>
      <c r="K71" s="35">
        <v>0</v>
      </c>
      <c r="L71" s="35">
        <v>0</v>
      </c>
      <c r="M71" s="35">
        <v>0</v>
      </c>
      <c r="N71" s="35">
        <v>0</v>
      </c>
      <c r="O71" s="38">
        <f t="shared" si="3"/>
        <v>62239.828020143352</v>
      </c>
      <c r="P71" s="33"/>
      <c r="Q71" s="33"/>
    </row>
    <row r="72" spans="1:17" x14ac:dyDescent="0.3">
      <c r="A72" s="9" t="s">
        <v>125</v>
      </c>
      <c r="B72" s="10" t="s">
        <v>127</v>
      </c>
      <c r="C72" s="35">
        <v>16707.502207088735</v>
      </c>
      <c r="D72" s="36">
        <v>0</v>
      </c>
      <c r="E72" s="37">
        <v>1669.4924353362094</v>
      </c>
      <c r="F72" s="36">
        <v>15038.009771752524</v>
      </c>
      <c r="G72" s="35">
        <v>0</v>
      </c>
      <c r="H72" s="36">
        <v>0</v>
      </c>
      <c r="I72" s="37">
        <v>0</v>
      </c>
      <c r="J72" s="36">
        <v>0</v>
      </c>
      <c r="K72" s="35">
        <v>0</v>
      </c>
      <c r="L72" s="35">
        <v>0</v>
      </c>
      <c r="M72" s="35">
        <v>951.86043428803544</v>
      </c>
      <c r="N72" s="35">
        <v>0</v>
      </c>
      <c r="O72" s="38">
        <f t="shared" si="0"/>
        <v>17659.362641376771</v>
      </c>
      <c r="P72" s="33"/>
      <c r="Q72" s="33"/>
    </row>
    <row r="73" spans="1:17" x14ac:dyDescent="0.3">
      <c r="A73" s="9" t="s">
        <v>306</v>
      </c>
      <c r="B73" s="10" t="s">
        <v>129</v>
      </c>
      <c r="C73" s="35">
        <v>6085.1660178547563</v>
      </c>
      <c r="D73" s="36">
        <v>0</v>
      </c>
      <c r="E73" s="37">
        <v>1657.8375136583509</v>
      </c>
      <c r="F73" s="36">
        <v>4427.3285041964054</v>
      </c>
      <c r="G73" s="35">
        <v>0</v>
      </c>
      <c r="H73" s="36">
        <v>0</v>
      </c>
      <c r="I73" s="37">
        <v>0</v>
      </c>
      <c r="J73" s="36">
        <v>0</v>
      </c>
      <c r="K73" s="35">
        <v>0</v>
      </c>
      <c r="L73" s="35">
        <v>0</v>
      </c>
      <c r="M73" s="35">
        <v>0</v>
      </c>
      <c r="N73" s="35">
        <v>0</v>
      </c>
      <c r="O73" s="38">
        <f t="shared" si="0"/>
        <v>6085.1660178547563</v>
      </c>
      <c r="P73" s="33"/>
      <c r="Q73" s="33"/>
    </row>
    <row r="74" spans="1:17" ht="28.8" x14ac:dyDescent="0.3">
      <c r="A74" s="9" t="s">
        <v>128</v>
      </c>
      <c r="B74" s="10" t="s">
        <v>131</v>
      </c>
      <c r="C74" s="35">
        <v>10434.391745041645</v>
      </c>
      <c r="D74" s="36">
        <v>0</v>
      </c>
      <c r="E74" s="37">
        <v>10434.391745041645</v>
      </c>
      <c r="F74" s="36">
        <v>0</v>
      </c>
      <c r="G74" s="35">
        <v>0</v>
      </c>
      <c r="H74" s="36">
        <v>0</v>
      </c>
      <c r="I74" s="37">
        <v>0</v>
      </c>
      <c r="J74" s="36">
        <v>0</v>
      </c>
      <c r="K74" s="35">
        <v>0</v>
      </c>
      <c r="L74" s="35">
        <v>0</v>
      </c>
      <c r="M74" s="35">
        <v>863.01085200517002</v>
      </c>
      <c r="N74" s="35">
        <v>0</v>
      </c>
      <c r="O74" s="38">
        <f t="shared" si="0"/>
        <v>11297.402597046816</v>
      </c>
      <c r="P74" s="33"/>
      <c r="Q74" s="33"/>
    </row>
    <row r="75" spans="1:17" ht="28.8" x14ac:dyDescent="0.3">
      <c r="A75" s="9" t="s">
        <v>130</v>
      </c>
      <c r="B75" s="10" t="s">
        <v>133</v>
      </c>
      <c r="C75" s="35">
        <v>90425.455726937289</v>
      </c>
      <c r="D75" s="36">
        <v>0</v>
      </c>
      <c r="E75" s="37">
        <v>25941.727881120161</v>
      </c>
      <c r="F75" s="36">
        <v>64483.727845817128</v>
      </c>
      <c r="G75" s="35">
        <v>0</v>
      </c>
      <c r="H75" s="36">
        <v>0</v>
      </c>
      <c r="I75" s="37">
        <v>0</v>
      </c>
      <c r="J75" s="36">
        <v>0</v>
      </c>
      <c r="K75" s="35">
        <v>0</v>
      </c>
      <c r="L75" s="35">
        <v>0</v>
      </c>
      <c r="M75" s="35">
        <v>115.52300674932073</v>
      </c>
      <c r="N75" s="35">
        <v>0</v>
      </c>
      <c r="O75" s="38">
        <f t="shared" ref="O75" si="4">+C75+G75+K75+L75+N75+M75</f>
        <v>90540.978733686614</v>
      </c>
      <c r="P75" s="33"/>
      <c r="Q75" s="33"/>
    </row>
    <row r="76" spans="1:17" x14ac:dyDescent="0.3">
      <c r="A76" s="9" t="s">
        <v>132</v>
      </c>
      <c r="B76" s="10" t="s">
        <v>135</v>
      </c>
      <c r="C76" s="35">
        <v>16202.471962933454</v>
      </c>
      <c r="D76" s="36">
        <v>0</v>
      </c>
      <c r="E76" s="37">
        <v>5442.5584944422963</v>
      </c>
      <c r="F76" s="36">
        <v>10759.913468491157</v>
      </c>
      <c r="G76" s="35">
        <v>0</v>
      </c>
      <c r="H76" s="36">
        <v>0</v>
      </c>
      <c r="I76" s="37">
        <v>0</v>
      </c>
      <c r="J76" s="36">
        <v>0</v>
      </c>
      <c r="K76" s="35">
        <v>0</v>
      </c>
      <c r="L76" s="35">
        <v>0</v>
      </c>
      <c r="M76" s="35">
        <v>0</v>
      </c>
      <c r="N76" s="35">
        <v>0</v>
      </c>
      <c r="O76" s="38">
        <f t="shared" ref="O76" si="5">+C76+G76+K76+L76+N76+M76</f>
        <v>16202.471962933454</v>
      </c>
      <c r="P76" s="33"/>
      <c r="Q76" s="33"/>
    </row>
    <row r="77" spans="1:17" ht="28.8" x14ac:dyDescent="0.3">
      <c r="A77" s="9" t="s">
        <v>134</v>
      </c>
      <c r="B77" s="10" t="s">
        <v>137</v>
      </c>
      <c r="C77" s="35">
        <v>57596.245935586558</v>
      </c>
      <c r="D77" s="36">
        <v>0</v>
      </c>
      <c r="E77" s="37">
        <v>44570.003869361717</v>
      </c>
      <c r="F77" s="36">
        <v>13026.242066224842</v>
      </c>
      <c r="G77" s="35">
        <v>0</v>
      </c>
      <c r="H77" s="36">
        <v>0</v>
      </c>
      <c r="I77" s="37">
        <v>0</v>
      </c>
      <c r="J77" s="36">
        <v>0</v>
      </c>
      <c r="K77" s="35">
        <v>0</v>
      </c>
      <c r="L77" s="35">
        <v>0</v>
      </c>
      <c r="M77" s="35">
        <v>4514.6870577694635</v>
      </c>
      <c r="N77" s="35">
        <v>0</v>
      </c>
      <c r="O77" s="38">
        <f t="shared" ref="O77" si="6">+C77+G77+K77+L77+N77+M77</f>
        <v>62110.932993356022</v>
      </c>
      <c r="P77" s="33"/>
      <c r="Q77" s="33"/>
    </row>
    <row r="78" spans="1:17" ht="28.8" x14ac:dyDescent="0.3">
      <c r="A78" s="9" t="s">
        <v>136</v>
      </c>
      <c r="B78" s="10" t="s">
        <v>139</v>
      </c>
      <c r="C78" s="35">
        <v>3642.6260971656507</v>
      </c>
      <c r="D78" s="36">
        <v>0</v>
      </c>
      <c r="E78" s="37">
        <v>511.14835420565527</v>
      </c>
      <c r="F78" s="36">
        <v>3131.4777429599953</v>
      </c>
      <c r="G78" s="35">
        <v>0</v>
      </c>
      <c r="H78" s="36">
        <v>0</v>
      </c>
      <c r="I78" s="37">
        <v>0</v>
      </c>
      <c r="J78" s="36">
        <v>0</v>
      </c>
      <c r="K78" s="35">
        <v>0</v>
      </c>
      <c r="L78" s="35">
        <v>0</v>
      </c>
      <c r="M78" s="35">
        <v>0</v>
      </c>
      <c r="N78" s="35">
        <v>0</v>
      </c>
      <c r="O78" s="38">
        <f t="shared" ref="O78" si="7">+C78+G78+K78+L78+N78+M78</f>
        <v>3642.6260971656507</v>
      </c>
      <c r="P78" s="33"/>
      <c r="Q78" s="33"/>
    </row>
    <row r="79" spans="1:17" x14ac:dyDescent="0.3">
      <c r="A79" s="9" t="s">
        <v>138</v>
      </c>
      <c r="B79" s="10" t="s">
        <v>141</v>
      </c>
      <c r="C79" s="35">
        <v>17220.665257724351</v>
      </c>
      <c r="D79" s="36">
        <v>0</v>
      </c>
      <c r="E79" s="37">
        <v>2742.1323068073134</v>
      </c>
      <c r="F79" s="36">
        <v>14478.532950917039</v>
      </c>
      <c r="G79" s="35">
        <v>0</v>
      </c>
      <c r="H79" s="36">
        <v>0</v>
      </c>
      <c r="I79" s="37">
        <v>0</v>
      </c>
      <c r="J79" s="36">
        <v>0</v>
      </c>
      <c r="K79" s="35">
        <v>0</v>
      </c>
      <c r="L79" s="35">
        <v>0</v>
      </c>
      <c r="M79" s="35">
        <v>0</v>
      </c>
      <c r="N79" s="35">
        <v>0</v>
      </c>
      <c r="O79" s="38">
        <f t="shared" ref="O79" si="8">+C79+G79+K79+L79+N79+M79</f>
        <v>17220.665257724351</v>
      </c>
      <c r="P79" s="33"/>
      <c r="Q79" s="33"/>
    </row>
    <row r="80" spans="1:17" x14ac:dyDescent="0.3">
      <c r="A80" s="9" t="s">
        <v>140</v>
      </c>
      <c r="B80" s="10" t="s">
        <v>142</v>
      </c>
      <c r="C80" s="35">
        <v>47876.270653973654</v>
      </c>
      <c r="D80" s="36">
        <v>0</v>
      </c>
      <c r="E80" s="37">
        <v>11253.345006357045</v>
      </c>
      <c r="F80" s="36">
        <v>36622.925647616612</v>
      </c>
      <c r="G80" s="35">
        <v>0</v>
      </c>
      <c r="H80" s="36">
        <v>0</v>
      </c>
      <c r="I80" s="37">
        <v>0</v>
      </c>
      <c r="J80" s="36">
        <v>0</v>
      </c>
      <c r="K80" s="35">
        <v>0</v>
      </c>
      <c r="L80" s="35">
        <v>0</v>
      </c>
      <c r="M80" s="35">
        <v>0</v>
      </c>
      <c r="N80" s="35">
        <v>0</v>
      </c>
      <c r="O80" s="38">
        <f t="shared" ref="O80:O97" si="9">+C80+G80+K80+L80+N80+M80</f>
        <v>47876.270653973654</v>
      </c>
      <c r="P80" s="33"/>
      <c r="Q80" s="33"/>
    </row>
    <row r="81" spans="1:17" ht="43.2" x14ac:dyDescent="0.3">
      <c r="A81" s="9" t="s">
        <v>355</v>
      </c>
      <c r="B81" s="10" t="s">
        <v>356</v>
      </c>
      <c r="C81" s="35">
        <v>5255.4858511704788</v>
      </c>
      <c r="D81" s="36">
        <v>0</v>
      </c>
      <c r="E81" s="37">
        <v>796.2908349960951</v>
      </c>
      <c r="F81" s="36">
        <v>4459.1950161743835</v>
      </c>
      <c r="G81" s="35">
        <v>0</v>
      </c>
      <c r="H81" s="36">
        <v>0</v>
      </c>
      <c r="I81" s="37">
        <v>0</v>
      </c>
      <c r="J81" s="36">
        <v>0</v>
      </c>
      <c r="K81" s="35">
        <v>0</v>
      </c>
      <c r="L81" s="35">
        <v>0</v>
      </c>
      <c r="M81" s="35">
        <v>0</v>
      </c>
      <c r="N81" s="35">
        <v>0</v>
      </c>
      <c r="O81" s="38">
        <f t="shared" si="9"/>
        <v>5255.4858511704788</v>
      </c>
      <c r="P81" s="33"/>
      <c r="Q81" s="33"/>
    </row>
    <row r="82" spans="1:17" x14ac:dyDescent="0.3">
      <c r="A82" s="9" t="s">
        <v>307</v>
      </c>
      <c r="B82" s="10" t="s">
        <v>144</v>
      </c>
      <c r="C82" s="35">
        <v>14560.059461962046</v>
      </c>
      <c r="D82" s="36">
        <v>0</v>
      </c>
      <c r="E82" s="37">
        <v>13591.857765135928</v>
      </c>
      <c r="F82" s="36">
        <v>968.20169682611777</v>
      </c>
      <c r="G82" s="35">
        <v>0</v>
      </c>
      <c r="H82" s="36">
        <v>0</v>
      </c>
      <c r="I82" s="37">
        <v>0</v>
      </c>
      <c r="J82" s="36">
        <v>0</v>
      </c>
      <c r="K82" s="35">
        <v>0</v>
      </c>
      <c r="L82" s="35">
        <v>0</v>
      </c>
      <c r="M82" s="35">
        <v>20890.317769568053</v>
      </c>
      <c r="N82" s="35">
        <v>0</v>
      </c>
      <c r="O82" s="38">
        <f t="shared" si="9"/>
        <v>35450.377231530103</v>
      </c>
      <c r="P82" s="33"/>
      <c r="Q82" s="33"/>
    </row>
    <row r="83" spans="1:17" x14ac:dyDescent="0.3">
      <c r="A83" s="9" t="s">
        <v>143</v>
      </c>
      <c r="B83" s="10" t="s">
        <v>146</v>
      </c>
      <c r="C83" s="35">
        <v>758570.80845368316</v>
      </c>
      <c r="D83" s="36">
        <v>0</v>
      </c>
      <c r="E83" s="37">
        <v>9626.4778829297065</v>
      </c>
      <c r="F83" s="36">
        <v>748944.33057075343</v>
      </c>
      <c r="G83" s="35">
        <v>0</v>
      </c>
      <c r="H83" s="36">
        <v>0</v>
      </c>
      <c r="I83" s="37">
        <v>0</v>
      </c>
      <c r="J83" s="36">
        <v>0</v>
      </c>
      <c r="K83" s="35">
        <v>0</v>
      </c>
      <c r="L83" s="35">
        <v>0</v>
      </c>
      <c r="M83" s="35">
        <v>0</v>
      </c>
      <c r="N83" s="35">
        <v>0</v>
      </c>
      <c r="O83" s="38">
        <f t="shared" ref="O83:O96" si="10">+C83+G83+K83+L83+N83+M83</f>
        <v>758570.80845368316</v>
      </c>
      <c r="P83" s="33"/>
      <c r="Q83" s="33"/>
    </row>
    <row r="84" spans="1:17" x14ac:dyDescent="0.3">
      <c r="A84" s="9" t="s">
        <v>145</v>
      </c>
      <c r="B84" s="10" t="s">
        <v>148</v>
      </c>
      <c r="C84" s="35">
        <v>17563.963587638525</v>
      </c>
      <c r="D84" s="36">
        <v>0</v>
      </c>
      <c r="E84" s="37">
        <v>16728.180163681376</v>
      </c>
      <c r="F84" s="36">
        <v>835.78342395715094</v>
      </c>
      <c r="G84" s="35">
        <v>0</v>
      </c>
      <c r="H84" s="36">
        <v>0</v>
      </c>
      <c r="I84" s="37">
        <v>0</v>
      </c>
      <c r="J84" s="36">
        <v>0</v>
      </c>
      <c r="K84" s="35">
        <v>0</v>
      </c>
      <c r="L84" s="35">
        <v>0</v>
      </c>
      <c r="M84" s="35">
        <v>17102.005807593468</v>
      </c>
      <c r="N84" s="35">
        <v>0</v>
      </c>
      <c r="O84" s="38">
        <f t="shared" si="10"/>
        <v>34665.969395231994</v>
      </c>
      <c r="P84" s="33"/>
      <c r="Q84" s="33"/>
    </row>
    <row r="85" spans="1:17" x14ac:dyDescent="0.3">
      <c r="A85" s="9" t="s">
        <v>147</v>
      </c>
      <c r="B85" s="10" t="s">
        <v>150</v>
      </c>
      <c r="C85" s="35">
        <v>85873.098469860663</v>
      </c>
      <c r="D85" s="36">
        <v>0</v>
      </c>
      <c r="E85" s="37">
        <v>85961.590957143722</v>
      </c>
      <c r="F85" s="36">
        <v>-88.492487283064293</v>
      </c>
      <c r="G85" s="35">
        <v>0</v>
      </c>
      <c r="H85" s="36">
        <v>0</v>
      </c>
      <c r="I85" s="37">
        <v>0</v>
      </c>
      <c r="J85" s="36">
        <v>0</v>
      </c>
      <c r="K85" s="35">
        <v>0</v>
      </c>
      <c r="L85" s="35">
        <v>0</v>
      </c>
      <c r="M85" s="35">
        <v>13994.979943799353</v>
      </c>
      <c r="N85" s="35">
        <v>0</v>
      </c>
      <c r="O85" s="38">
        <f t="shared" si="10"/>
        <v>99868.078413660012</v>
      </c>
      <c r="P85" s="33"/>
      <c r="Q85" s="33"/>
    </row>
    <row r="86" spans="1:17" x14ac:dyDescent="0.3">
      <c r="A86" s="9" t="s">
        <v>149</v>
      </c>
      <c r="B86" s="10" t="s">
        <v>152</v>
      </c>
      <c r="C86" s="35">
        <v>520931.06858367193</v>
      </c>
      <c r="D86" s="36">
        <v>441205.51067745808</v>
      </c>
      <c r="E86" s="37">
        <v>64527.769079289414</v>
      </c>
      <c r="F86" s="36">
        <v>15197.788826924459</v>
      </c>
      <c r="G86" s="35">
        <v>0</v>
      </c>
      <c r="H86" s="36">
        <v>0</v>
      </c>
      <c r="I86" s="37">
        <v>0</v>
      </c>
      <c r="J86" s="36">
        <v>0</v>
      </c>
      <c r="K86" s="35">
        <v>0</v>
      </c>
      <c r="L86" s="35">
        <v>0</v>
      </c>
      <c r="M86" s="35">
        <v>623.54670393544075</v>
      </c>
      <c r="N86" s="35">
        <v>0</v>
      </c>
      <c r="O86" s="38">
        <f t="shared" si="10"/>
        <v>521554.61528760736</v>
      </c>
      <c r="P86" s="33"/>
      <c r="Q86" s="33"/>
    </row>
    <row r="87" spans="1:17" x14ac:dyDescent="0.3">
      <c r="A87" s="9" t="s">
        <v>151</v>
      </c>
      <c r="B87" s="10" t="s">
        <v>283</v>
      </c>
      <c r="C87" s="35">
        <v>60456.617700537769</v>
      </c>
      <c r="D87" s="36">
        <v>36552.449371160124</v>
      </c>
      <c r="E87" s="37">
        <v>23900.00746239764</v>
      </c>
      <c r="F87" s="36">
        <v>4.1608669799999998</v>
      </c>
      <c r="G87" s="35">
        <v>0</v>
      </c>
      <c r="H87" s="36">
        <v>0</v>
      </c>
      <c r="I87" s="37">
        <v>0</v>
      </c>
      <c r="J87" s="36">
        <v>0</v>
      </c>
      <c r="K87" s="35">
        <v>0</v>
      </c>
      <c r="L87" s="35">
        <v>0</v>
      </c>
      <c r="M87" s="35">
        <v>0</v>
      </c>
      <c r="N87" s="35">
        <v>0</v>
      </c>
      <c r="O87" s="38">
        <f t="shared" si="10"/>
        <v>60456.617700537769</v>
      </c>
      <c r="P87" s="33"/>
      <c r="Q87" s="33"/>
    </row>
    <row r="88" spans="1:17" x14ac:dyDescent="0.3">
      <c r="A88" s="9" t="s">
        <v>153</v>
      </c>
      <c r="B88" s="10" t="s">
        <v>284</v>
      </c>
      <c r="C88" s="35">
        <v>38321.987251294537</v>
      </c>
      <c r="D88" s="36">
        <v>37357.303805084011</v>
      </c>
      <c r="E88" s="37">
        <v>964.68344621052302</v>
      </c>
      <c r="F88" s="36">
        <v>0</v>
      </c>
      <c r="G88" s="35">
        <v>0</v>
      </c>
      <c r="H88" s="36">
        <v>0</v>
      </c>
      <c r="I88" s="37">
        <v>0</v>
      </c>
      <c r="J88" s="36">
        <v>0</v>
      </c>
      <c r="K88" s="35">
        <v>0</v>
      </c>
      <c r="L88" s="35">
        <v>0</v>
      </c>
      <c r="M88" s="35">
        <v>17188.275323270795</v>
      </c>
      <c r="N88" s="35">
        <v>0</v>
      </c>
      <c r="O88" s="38">
        <f t="shared" si="10"/>
        <v>55510.262574565335</v>
      </c>
      <c r="P88" s="33"/>
      <c r="Q88" s="33"/>
    </row>
    <row r="89" spans="1:17" x14ac:dyDescent="0.3">
      <c r="A89" s="9" t="s">
        <v>154</v>
      </c>
      <c r="B89" s="10" t="s">
        <v>285</v>
      </c>
      <c r="C89" s="35">
        <v>123139.25098089816</v>
      </c>
      <c r="D89" s="36">
        <v>-94.422013651946756</v>
      </c>
      <c r="E89" s="37">
        <v>113366.91039664367</v>
      </c>
      <c r="F89" s="36">
        <v>9866.7625979064269</v>
      </c>
      <c r="G89" s="35">
        <v>0</v>
      </c>
      <c r="H89" s="36">
        <v>0</v>
      </c>
      <c r="I89" s="37">
        <v>0</v>
      </c>
      <c r="J89" s="36">
        <v>0</v>
      </c>
      <c r="K89" s="35">
        <v>0</v>
      </c>
      <c r="L89" s="35">
        <v>0</v>
      </c>
      <c r="M89" s="35">
        <v>2148.0020874697457</v>
      </c>
      <c r="N89" s="35">
        <v>0</v>
      </c>
      <c r="O89" s="38">
        <f t="shared" si="10"/>
        <v>125287.25306836791</v>
      </c>
      <c r="P89" s="33"/>
      <c r="Q89" s="33"/>
    </row>
    <row r="90" spans="1:17" x14ac:dyDescent="0.3">
      <c r="A90" s="9" t="s">
        <v>155</v>
      </c>
      <c r="B90" s="10" t="s">
        <v>286</v>
      </c>
      <c r="C90" s="35">
        <v>186405.92599195102</v>
      </c>
      <c r="D90" s="36">
        <v>0</v>
      </c>
      <c r="E90" s="37">
        <v>186405.92599195102</v>
      </c>
      <c r="F90" s="36">
        <v>0</v>
      </c>
      <c r="G90" s="35">
        <v>0</v>
      </c>
      <c r="H90" s="36">
        <v>0</v>
      </c>
      <c r="I90" s="37">
        <v>0</v>
      </c>
      <c r="J90" s="36">
        <v>0</v>
      </c>
      <c r="K90" s="35">
        <v>0</v>
      </c>
      <c r="L90" s="35">
        <v>314.08203960159881</v>
      </c>
      <c r="M90" s="35">
        <v>46624.719544109357</v>
      </c>
      <c r="N90" s="35">
        <v>0</v>
      </c>
      <c r="O90" s="38">
        <f t="shared" si="10"/>
        <v>233344.72757566199</v>
      </c>
      <c r="P90" s="33"/>
      <c r="Q90" s="33"/>
    </row>
    <row r="91" spans="1:17" x14ac:dyDescent="0.3">
      <c r="A91" s="9" t="s">
        <v>156</v>
      </c>
      <c r="B91" s="10" t="s">
        <v>287</v>
      </c>
      <c r="C91" s="35">
        <v>178409.50842008082</v>
      </c>
      <c r="D91" s="36">
        <v>0</v>
      </c>
      <c r="E91" s="37">
        <v>178409.50842008082</v>
      </c>
      <c r="F91" s="36">
        <v>0</v>
      </c>
      <c r="G91" s="35">
        <v>0</v>
      </c>
      <c r="H91" s="36">
        <v>0</v>
      </c>
      <c r="I91" s="37">
        <v>0</v>
      </c>
      <c r="J91" s="36">
        <v>0</v>
      </c>
      <c r="K91" s="35">
        <v>0</v>
      </c>
      <c r="L91" s="35">
        <v>74.547490052966168</v>
      </c>
      <c r="M91" s="35">
        <v>20335.298683820474</v>
      </c>
      <c r="N91" s="35">
        <v>0</v>
      </c>
      <c r="O91" s="38">
        <f t="shared" si="10"/>
        <v>198819.35459395425</v>
      </c>
      <c r="P91" s="33"/>
      <c r="Q91" s="33"/>
    </row>
    <row r="92" spans="1:17" x14ac:dyDescent="0.3">
      <c r="A92" s="9" t="s">
        <v>158</v>
      </c>
      <c r="B92" s="10" t="s">
        <v>157</v>
      </c>
      <c r="C92" s="35">
        <v>40051.404230217107</v>
      </c>
      <c r="D92" s="36">
        <v>0</v>
      </c>
      <c r="E92" s="37">
        <v>40051.404230217107</v>
      </c>
      <c r="F92" s="36">
        <v>0</v>
      </c>
      <c r="G92" s="35">
        <v>0</v>
      </c>
      <c r="H92" s="36">
        <v>0</v>
      </c>
      <c r="I92" s="37">
        <v>0</v>
      </c>
      <c r="J92" s="36">
        <v>0</v>
      </c>
      <c r="K92" s="35">
        <v>0</v>
      </c>
      <c r="L92" s="35">
        <v>0</v>
      </c>
      <c r="M92" s="35">
        <v>0</v>
      </c>
      <c r="N92" s="35">
        <v>0</v>
      </c>
      <c r="O92" s="38">
        <f t="shared" si="10"/>
        <v>40051.404230217107</v>
      </c>
      <c r="P92" s="33"/>
      <c r="Q92" s="33"/>
    </row>
    <row r="93" spans="1:17" ht="28.8" x14ac:dyDescent="0.3">
      <c r="A93" s="9" t="s">
        <v>308</v>
      </c>
      <c r="B93" s="10" t="s">
        <v>159</v>
      </c>
      <c r="C93" s="35">
        <v>59771.770264803716</v>
      </c>
      <c r="D93" s="36">
        <v>0</v>
      </c>
      <c r="E93" s="37">
        <v>52174.268874838534</v>
      </c>
      <c r="F93" s="36">
        <v>7597.5013899651822</v>
      </c>
      <c r="G93" s="35">
        <v>0</v>
      </c>
      <c r="H93" s="36">
        <v>0</v>
      </c>
      <c r="I93" s="37">
        <v>0</v>
      </c>
      <c r="J93" s="36">
        <v>0</v>
      </c>
      <c r="K93" s="35">
        <v>0</v>
      </c>
      <c r="L93" s="35">
        <v>0</v>
      </c>
      <c r="M93" s="35">
        <v>0</v>
      </c>
      <c r="N93" s="35">
        <v>0</v>
      </c>
      <c r="O93" s="38">
        <f t="shared" si="10"/>
        <v>59771.770264803716</v>
      </c>
      <c r="P93" s="33"/>
      <c r="Q93" s="33"/>
    </row>
    <row r="94" spans="1:17" x14ac:dyDescent="0.3">
      <c r="A94" s="9" t="s">
        <v>161</v>
      </c>
      <c r="B94" s="10" t="s">
        <v>160</v>
      </c>
      <c r="C94" s="35">
        <v>259570.4300678217</v>
      </c>
      <c r="D94" s="36">
        <v>0</v>
      </c>
      <c r="E94" s="37">
        <v>254172.75302704301</v>
      </c>
      <c r="F94" s="36">
        <v>5397.6770407786898</v>
      </c>
      <c r="G94" s="35">
        <v>0</v>
      </c>
      <c r="H94" s="36">
        <v>0</v>
      </c>
      <c r="I94" s="37">
        <v>0</v>
      </c>
      <c r="J94" s="36">
        <v>0</v>
      </c>
      <c r="K94" s="35">
        <v>4.8050452505776775E-13</v>
      </c>
      <c r="L94" s="35">
        <v>163.62641385719326</v>
      </c>
      <c r="M94" s="35">
        <v>23441.859999501638</v>
      </c>
      <c r="N94" s="35">
        <v>0</v>
      </c>
      <c r="O94" s="38">
        <f t="shared" si="10"/>
        <v>283175.91648118052</v>
      </c>
      <c r="P94" s="33"/>
      <c r="Q94" s="33"/>
    </row>
    <row r="95" spans="1:17" x14ac:dyDescent="0.3">
      <c r="A95" s="9" t="s">
        <v>163</v>
      </c>
      <c r="B95" s="10" t="s">
        <v>162</v>
      </c>
      <c r="C95" s="35">
        <v>942900.00519157748</v>
      </c>
      <c r="D95" s="36">
        <v>47100.077579147546</v>
      </c>
      <c r="E95" s="37">
        <v>539415.44055461057</v>
      </c>
      <c r="F95" s="36">
        <v>356384.48705781938</v>
      </c>
      <c r="G95" s="35">
        <v>0</v>
      </c>
      <c r="H95" s="36">
        <v>0</v>
      </c>
      <c r="I95" s="37">
        <v>0</v>
      </c>
      <c r="J95" s="36">
        <v>0</v>
      </c>
      <c r="K95" s="35">
        <v>0</v>
      </c>
      <c r="L95" s="35">
        <v>0</v>
      </c>
      <c r="M95" s="35">
        <v>265265.22147819179</v>
      </c>
      <c r="N95" s="35">
        <v>0</v>
      </c>
      <c r="O95" s="38">
        <f t="shared" si="10"/>
        <v>1208165.2266697693</v>
      </c>
      <c r="P95" s="33"/>
      <c r="Q95" s="33"/>
    </row>
    <row r="96" spans="1:17" x14ac:dyDescent="0.3">
      <c r="A96" s="9" t="s">
        <v>165</v>
      </c>
      <c r="B96" s="10" t="s">
        <v>164</v>
      </c>
      <c r="C96" s="35">
        <v>65461.178747066013</v>
      </c>
      <c r="D96" s="36">
        <v>0</v>
      </c>
      <c r="E96" s="37">
        <v>65192.845735332783</v>
      </c>
      <c r="F96" s="36">
        <v>268.33301173322792</v>
      </c>
      <c r="G96" s="35">
        <v>0</v>
      </c>
      <c r="H96" s="36">
        <v>0</v>
      </c>
      <c r="I96" s="37">
        <v>0</v>
      </c>
      <c r="J96" s="36">
        <v>0</v>
      </c>
      <c r="K96" s="35">
        <v>0</v>
      </c>
      <c r="L96" s="35">
        <v>91.925458090001484</v>
      </c>
      <c r="M96" s="35">
        <v>220985.12415482898</v>
      </c>
      <c r="N96" s="35">
        <v>0</v>
      </c>
      <c r="O96" s="38">
        <f t="shared" si="10"/>
        <v>286538.22835998499</v>
      </c>
      <c r="P96" s="33"/>
      <c r="Q96" s="33"/>
    </row>
    <row r="97" spans="1:17" x14ac:dyDescent="0.3">
      <c r="A97" s="9" t="s">
        <v>168</v>
      </c>
      <c r="B97" s="10" t="s">
        <v>167</v>
      </c>
      <c r="C97" s="35">
        <v>153103.20444679039</v>
      </c>
      <c r="D97" s="36">
        <v>0</v>
      </c>
      <c r="E97" s="37">
        <v>153103.20444679039</v>
      </c>
      <c r="F97" s="36">
        <v>0</v>
      </c>
      <c r="G97" s="35">
        <v>0</v>
      </c>
      <c r="H97" s="36">
        <v>0</v>
      </c>
      <c r="I97" s="37">
        <v>0</v>
      </c>
      <c r="J97" s="36">
        <v>0</v>
      </c>
      <c r="K97" s="35">
        <v>0</v>
      </c>
      <c r="L97" s="35">
        <v>0</v>
      </c>
      <c r="M97" s="35">
        <v>49797.436753262562</v>
      </c>
      <c r="N97" s="35">
        <v>0</v>
      </c>
      <c r="O97" s="38">
        <f t="shared" si="9"/>
        <v>202900.64120005295</v>
      </c>
      <c r="P97" s="33"/>
      <c r="Q97" s="33"/>
    </row>
    <row r="98" spans="1:17" x14ac:dyDescent="0.3">
      <c r="A98" s="9" t="s">
        <v>170</v>
      </c>
      <c r="B98" s="10" t="s">
        <v>169</v>
      </c>
      <c r="C98" s="35">
        <v>1.6983616031315298</v>
      </c>
      <c r="D98" s="36">
        <v>0</v>
      </c>
      <c r="E98" s="37">
        <v>1.6983616031315298</v>
      </c>
      <c r="F98" s="36">
        <v>0</v>
      </c>
      <c r="G98" s="35">
        <v>0</v>
      </c>
      <c r="H98" s="36">
        <v>0</v>
      </c>
      <c r="I98" s="37">
        <v>0</v>
      </c>
      <c r="J98" s="36">
        <v>0</v>
      </c>
      <c r="K98" s="35">
        <v>0</v>
      </c>
      <c r="L98" s="35">
        <v>0</v>
      </c>
      <c r="M98" s="35">
        <v>191925.12258114046</v>
      </c>
      <c r="N98" s="35">
        <v>0</v>
      </c>
      <c r="O98" s="38">
        <f t="shared" ref="O98:O145" si="11">+C98+G98+K98+L98+N98+M98</f>
        <v>191926.82094274359</v>
      </c>
      <c r="P98" s="33"/>
      <c r="Q98" s="33"/>
    </row>
    <row r="99" spans="1:17" x14ac:dyDescent="0.3">
      <c r="A99" s="9" t="s">
        <v>171</v>
      </c>
      <c r="B99" s="10" t="s">
        <v>288</v>
      </c>
      <c r="C99" s="35">
        <v>145059.81839856031</v>
      </c>
      <c r="D99" s="36">
        <v>0</v>
      </c>
      <c r="E99" s="37">
        <v>139456.89120271051</v>
      </c>
      <c r="F99" s="36">
        <v>5602.9271958497966</v>
      </c>
      <c r="G99" s="35">
        <v>0</v>
      </c>
      <c r="H99" s="36">
        <v>0</v>
      </c>
      <c r="I99" s="37">
        <v>0</v>
      </c>
      <c r="J99" s="36">
        <v>0</v>
      </c>
      <c r="K99" s="35">
        <v>0</v>
      </c>
      <c r="L99" s="35">
        <v>0</v>
      </c>
      <c r="M99" s="35">
        <v>156340.18946466755</v>
      </c>
      <c r="N99" s="35">
        <v>0</v>
      </c>
      <c r="O99" s="38">
        <f t="shared" si="11"/>
        <v>301400.00786322786</v>
      </c>
      <c r="P99" s="33"/>
      <c r="Q99" s="33"/>
    </row>
    <row r="100" spans="1:17" x14ac:dyDescent="0.3">
      <c r="A100" s="9" t="s">
        <v>173</v>
      </c>
      <c r="B100" s="10" t="s">
        <v>289</v>
      </c>
      <c r="C100" s="35">
        <v>-10497.137320272584</v>
      </c>
      <c r="D100" s="36">
        <v>0</v>
      </c>
      <c r="E100" s="37">
        <v>6613.2490737727858</v>
      </c>
      <c r="F100" s="36">
        <v>-17110.38639404537</v>
      </c>
      <c r="G100" s="35">
        <v>0</v>
      </c>
      <c r="H100" s="36">
        <v>0</v>
      </c>
      <c r="I100" s="37">
        <v>0</v>
      </c>
      <c r="J100" s="36">
        <v>0</v>
      </c>
      <c r="K100" s="35">
        <v>0</v>
      </c>
      <c r="L100" s="35">
        <v>0</v>
      </c>
      <c r="M100" s="35">
        <v>495.43032034755356</v>
      </c>
      <c r="N100" s="35">
        <v>0</v>
      </c>
      <c r="O100" s="38">
        <f t="shared" si="11"/>
        <v>-10001.706999925031</v>
      </c>
      <c r="P100" s="33"/>
      <c r="Q100" s="33"/>
    </row>
    <row r="101" spans="1:17" x14ac:dyDescent="0.3">
      <c r="A101" s="9" t="s">
        <v>174</v>
      </c>
      <c r="B101" s="10" t="s">
        <v>172</v>
      </c>
      <c r="C101" s="35">
        <v>18025.097478201653</v>
      </c>
      <c r="D101" s="36">
        <v>123.20607962573621</v>
      </c>
      <c r="E101" s="37">
        <v>9972.7304376854136</v>
      </c>
      <c r="F101" s="36">
        <v>7929.1609608905037</v>
      </c>
      <c r="G101" s="35">
        <v>0</v>
      </c>
      <c r="H101" s="36">
        <v>0</v>
      </c>
      <c r="I101" s="37">
        <v>0</v>
      </c>
      <c r="J101" s="36">
        <v>0</v>
      </c>
      <c r="K101" s="35">
        <v>0</v>
      </c>
      <c r="L101" s="35">
        <v>0</v>
      </c>
      <c r="M101" s="35">
        <v>0</v>
      </c>
      <c r="N101" s="35">
        <v>0</v>
      </c>
      <c r="O101" s="38">
        <f t="shared" si="11"/>
        <v>18025.097478201653</v>
      </c>
      <c r="P101" s="33"/>
      <c r="Q101" s="33"/>
    </row>
    <row r="102" spans="1:17" x14ac:dyDescent="0.3">
      <c r="A102" s="9" t="s">
        <v>175</v>
      </c>
      <c r="B102" s="10" t="s">
        <v>290</v>
      </c>
      <c r="C102" s="35">
        <v>113834.25796186677</v>
      </c>
      <c r="D102" s="36">
        <v>-2103.1443287330462</v>
      </c>
      <c r="E102" s="37">
        <v>72612.987020453569</v>
      </c>
      <c r="F102" s="36">
        <v>43324.415270146244</v>
      </c>
      <c r="G102" s="35">
        <v>0</v>
      </c>
      <c r="H102" s="36">
        <v>0</v>
      </c>
      <c r="I102" s="37">
        <v>0</v>
      </c>
      <c r="J102" s="36">
        <v>0</v>
      </c>
      <c r="K102" s="35">
        <v>0</v>
      </c>
      <c r="L102" s="35">
        <v>0</v>
      </c>
      <c r="M102" s="35">
        <v>6356.863198305894</v>
      </c>
      <c r="N102" s="35">
        <v>0</v>
      </c>
      <c r="O102" s="38">
        <f t="shared" si="11"/>
        <v>120191.12116017265</v>
      </c>
      <c r="P102" s="33"/>
      <c r="Q102" s="33"/>
    </row>
    <row r="103" spans="1:17" x14ac:dyDescent="0.3">
      <c r="A103" s="9" t="s">
        <v>177</v>
      </c>
      <c r="B103" s="10" t="s">
        <v>176</v>
      </c>
      <c r="C103" s="35">
        <v>43941.639823975631</v>
      </c>
      <c r="D103" s="36">
        <v>839.14242320579012</v>
      </c>
      <c r="E103" s="37">
        <v>18334.582322829003</v>
      </c>
      <c r="F103" s="36">
        <v>24767.915077940837</v>
      </c>
      <c r="G103" s="35">
        <v>0</v>
      </c>
      <c r="H103" s="36">
        <v>0</v>
      </c>
      <c r="I103" s="37">
        <v>0</v>
      </c>
      <c r="J103" s="36">
        <v>0</v>
      </c>
      <c r="K103" s="35">
        <v>0</v>
      </c>
      <c r="L103" s="35">
        <v>0</v>
      </c>
      <c r="M103" s="35">
        <v>27555.603754806827</v>
      </c>
      <c r="N103" s="35">
        <v>0</v>
      </c>
      <c r="O103" s="38">
        <f t="shared" si="11"/>
        <v>71497.243578782451</v>
      </c>
      <c r="P103" s="33"/>
      <c r="Q103" s="33"/>
    </row>
    <row r="104" spans="1:17" x14ac:dyDescent="0.3">
      <c r="A104" s="9" t="s">
        <v>179</v>
      </c>
      <c r="B104" s="10" t="s">
        <v>178</v>
      </c>
      <c r="C104" s="35">
        <v>98330.303541011541</v>
      </c>
      <c r="D104" s="36">
        <v>0</v>
      </c>
      <c r="E104" s="37">
        <v>41134.061763439095</v>
      </c>
      <c r="F104" s="36">
        <v>57196.241777572446</v>
      </c>
      <c r="G104" s="35">
        <v>0</v>
      </c>
      <c r="H104" s="36">
        <v>0</v>
      </c>
      <c r="I104" s="37">
        <v>0</v>
      </c>
      <c r="J104" s="36">
        <v>0</v>
      </c>
      <c r="K104" s="35">
        <v>0</v>
      </c>
      <c r="L104" s="35">
        <v>0</v>
      </c>
      <c r="M104" s="35">
        <v>6028.2970280373029</v>
      </c>
      <c r="N104" s="35">
        <v>0</v>
      </c>
      <c r="O104" s="38">
        <f t="shared" si="11"/>
        <v>104358.60056904884</v>
      </c>
      <c r="P104" s="33"/>
      <c r="Q104" s="33"/>
    </row>
    <row r="105" spans="1:17" x14ac:dyDescent="0.3">
      <c r="A105" s="9" t="s">
        <v>181</v>
      </c>
      <c r="B105" s="10" t="s">
        <v>180</v>
      </c>
      <c r="C105" s="35">
        <v>227170.10260739282</v>
      </c>
      <c r="D105" s="36">
        <v>0</v>
      </c>
      <c r="E105" s="37">
        <v>211837.62298062601</v>
      </c>
      <c r="F105" s="36">
        <v>15332.479626766801</v>
      </c>
      <c r="G105" s="35">
        <v>0</v>
      </c>
      <c r="H105" s="36">
        <v>0</v>
      </c>
      <c r="I105" s="37">
        <v>0</v>
      </c>
      <c r="J105" s="36">
        <v>0</v>
      </c>
      <c r="K105" s="35">
        <v>0</v>
      </c>
      <c r="L105" s="35">
        <v>0</v>
      </c>
      <c r="M105" s="35">
        <v>167478.59780848317</v>
      </c>
      <c r="N105" s="35">
        <v>0</v>
      </c>
      <c r="O105" s="38">
        <f t="shared" si="11"/>
        <v>394648.700415876</v>
      </c>
      <c r="P105" s="33"/>
      <c r="Q105" s="33"/>
    </row>
    <row r="106" spans="1:17" ht="43.2" x14ac:dyDescent="0.3">
      <c r="A106" s="9" t="s">
        <v>183</v>
      </c>
      <c r="B106" s="10" t="s">
        <v>182</v>
      </c>
      <c r="C106" s="35">
        <v>7664.259206131348</v>
      </c>
      <c r="D106" s="36">
        <v>0</v>
      </c>
      <c r="E106" s="37">
        <v>12835.730011853029</v>
      </c>
      <c r="F106" s="36">
        <v>-5171.4708057216812</v>
      </c>
      <c r="G106" s="35">
        <v>0</v>
      </c>
      <c r="H106" s="36">
        <v>0</v>
      </c>
      <c r="I106" s="37">
        <v>0</v>
      </c>
      <c r="J106" s="36">
        <v>0</v>
      </c>
      <c r="K106" s="35">
        <v>0</v>
      </c>
      <c r="L106" s="35">
        <v>0</v>
      </c>
      <c r="M106" s="35">
        <v>407.93255110092974</v>
      </c>
      <c r="N106" s="35">
        <v>0</v>
      </c>
      <c r="O106" s="38">
        <f t="shared" si="11"/>
        <v>8072.1917572322782</v>
      </c>
      <c r="P106" s="33"/>
      <c r="Q106" s="33"/>
    </row>
    <row r="107" spans="1:17" x14ac:dyDescent="0.3">
      <c r="A107" s="9" t="s">
        <v>185</v>
      </c>
      <c r="B107" s="10" t="s">
        <v>184</v>
      </c>
      <c r="C107" s="35">
        <v>343950.75692054478</v>
      </c>
      <c r="D107" s="36">
        <v>180046.63104301767</v>
      </c>
      <c r="E107" s="37">
        <v>7955.2801407882152</v>
      </c>
      <c r="F107" s="36">
        <v>155948.84573673888</v>
      </c>
      <c r="G107" s="35">
        <v>0</v>
      </c>
      <c r="H107" s="36">
        <v>0</v>
      </c>
      <c r="I107" s="37">
        <v>0</v>
      </c>
      <c r="J107" s="36">
        <v>0</v>
      </c>
      <c r="K107" s="35">
        <v>0</v>
      </c>
      <c r="L107" s="35">
        <v>0</v>
      </c>
      <c r="M107" s="35">
        <v>0</v>
      </c>
      <c r="N107" s="35">
        <v>0</v>
      </c>
      <c r="O107" s="38">
        <f t="shared" si="11"/>
        <v>343950.75692054478</v>
      </c>
      <c r="P107" s="33"/>
      <c r="Q107" s="33"/>
    </row>
    <row r="108" spans="1:17" ht="28.8" x14ac:dyDescent="0.3">
      <c r="A108" s="9" t="s">
        <v>187</v>
      </c>
      <c r="B108" s="10" t="s">
        <v>186</v>
      </c>
      <c r="C108" s="35">
        <v>302842.00309428998</v>
      </c>
      <c r="D108" s="36">
        <v>157.04843014807381</v>
      </c>
      <c r="E108" s="37">
        <v>186635.22893789195</v>
      </c>
      <c r="F108" s="36">
        <v>116049.72572624998</v>
      </c>
      <c r="G108" s="35">
        <v>0</v>
      </c>
      <c r="H108" s="36">
        <v>0</v>
      </c>
      <c r="I108" s="37">
        <v>0</v>
      </c>
      <c r="J108" s="36">
        <v>0</v>
      </c>
      <c r="K108" s="35">
        <v>0</v>
      </c>
      <c r="L108" s="35">
        <v>0</v>
      </c>
      <c r="M108" s="35">
        <v>84576.2088287355</v>
      </c>
      <c r="N108" s="35">
        <v>0</v>
      </c>
      <c r="O108" s="38">
        <f t="shared" si="11"/>
        <v>387418.21192302549</v>
      </c>
      <c r="P108" s="33"/>
      <c r="Q108" s="33"/>
    </row>
    <row r="109" spans="1:17" x14ac:dyDescent="0.3">
      <c r="A109" s="9" t="s">
        <v>188</v>
      </c>
      <c r="B109" s="10" t="s">
        <v>291</v>
      </c>
      <c r="C109" s="35">
        <v>0</v>
      </c>
      <c r="D109" s="36">
        <v>0</v>
      </c>
      <c r="E109" s="37">
        <v>0</v>
      </c>
      <c r="F109" s="36">
        <v>0</v>
      </c>
      <c r="G109" s="35">
        <v>5329.0299466705992</v>
      </c>
      <c r="H109" s="36">
        <v>5329.0299466705992</v>
      </c>
      <c r="I109" s="37">
        <v>0</v>
      </c>
      <c r="J109" s="36">
        <v>0</v>
      </c>
      <c r="K109" s="35">
        <v>0</v>
      </c>
      <c r="L109" s="35">
        <v>0</v>
      </c>
      <c r="M109" s="35">
        <v>0</v>
      </c>
      <c r="N109" s="35">
        <v>0</v>
      </c>
      <c r="O109" s="38">
        <f t="shared" si="11"/>
        <v>5329.0299466705992</v>
      </c>
      <c r="P109" s="33"/>
      <c r="Q109" s="33"/>
    </row>
    <row r="110" spans="1:17" x14ac:dyDescent="0.3">
      <c r="A110" s="9" t="s">
        <v>190</v>
      </c>
      <c r="B110" s="10" t="s">
        <v>292</v>
      </c>
      <c r="C110" s="35">
        <v>0</v>
      </c>
      <c r="D110" s="36">
        <v>0</v>
      </c>
      <c r="E110" s="37">
        <v>0</v>
      </c>
      <c r="F110" s="36">
        <v>0</v>
      </c>
      <c r="G110" s="35">
        <v>851447.97342865437</v>
      </c>
      <c r="H110" s="36">
        <v>226418.40056702882</v>
      </c>
      <c r="I110" s="37">
        <v>183414.16092597743</v>
      </c>
      <c r="J110" s="36">
        <v>441615.41193564876</v>
      </c>
      <c r="K110" s="35">
        <v>0</v>
      </c>
      <c r="L110" s="35">
        <v>0</v>
      </c>
      <c r="M110" s="35">
        <v>0</v>
      </c>
      <c r="N110" s="35">
        <v>0</v>
      </c>
      <c r="O110" s="38">
        <f t="shared" si="11"/>
        <v>851447.97342865437</v>
      </c>
      <c r="P110" s="33"/>
      <c r="Q110" s="33"/>
    </row>
    <row r="111" spans="1:17" ht="28.8" x14ac:dyDescent="0.3">
      <c r="A111" s="9" t="s">
        <v>192</v>
      </c>
      <c r="B111" s="10" t="s">
        <v>189</v>
      </c>
      <c r="C111" s="35">
        <v>0</v>
      </c>
      <c r="D111" s="36">
        <v>0</v>
      </c>
      <c r="E111" s="37">
        <v>0</v>
      </c>
      <c r="F111" s="36">
        <v>0</v>
      </c>
      <c r="G111" s="35">
        <v>91722.943315565935</v>
      </c>
      <c r="H111" s="36">
        <v>34.392648139994719</v>
      </c>
      <c r="I111" s="37">
        <v>83618.700561680307</v>
      </c>
      <c r="J111" s="36">
        <v>8069.8501057455505</v>
      </c>
      <c r="K111" s="35">
        <v>0</v>
      </c>
      <c r="L111" s="35">
        <v>0</v>
      </c>
      <c r="M111" s="35">
        <v>0</v>
      </c>
      <c r="N111" s="35">
        <v>163.38666714616556</v>
      </c>
      <c r="O111" s="38">
        <f t="shared" si="11"/>
        <v>91886.329982712108</v>
      </c>
      <c r="P111" s="33"/>
      <c r="Q111" s="33"/>
    </row>
    <row r="112" spans="1:17" ht="28.8" x14ac:dyDescent="0.3">
      <c r="A112" s="9" t="s">
        <v>309</v>
      </c>
      <c r="B112" s="10" t="s">
        <v>191</v>
      </c>
      <c r="C112" s="35">
        <v>0</v>
      </c>
      <c r="D112" s="36">
        <v>0</v>
      </c>
      <c r="E112" s="37">
        <v>0</v>
      </c>
      <c r="F112" s="36">
        <v>0</v>
      </c>
      <c r="G112" s="35">
        <v>94239.065308618854</v>
      </c>
      <c r="H112" s="36">
        <v>80094.653739495872</v>
      </c>
      <c r="I112" s="37">
        <v>161.16214022343075</v>
      </c>
      <c r="J112" s="36">
        <v>13983.249428899262</v>
      </c>
      <c r="K112" s="35">
        <v>0</v>
      </c>
      <c r="L112" s="35">
        <v>0</v>
      </c>
      <c r="M112" s="35">
        <v>0</v>
      </c>
      <c r="N112" s="35">
        <v>0</v>
      </c>
      <c r="O112" s="38">
        <f t="shared" si="11"/>
        <v>94239.065308618854</v>
      </c>
      <c r="P112" s="33"/>
      <c r="Q112" s="33"/>
    </row>
    <row r="113" spans="1:17" ht="28.8" x14ac:dyDescent="0.3">
      <c r="A113" s="9" t="s">
        <v>194</v>
      </c>
      <c r="B113" s="10" t="s">
        <v>193</v>
      </c>
      <c r="C113" s="35">
        <v>0</v>
      </c>
      <c r="D113" s="36">
        <v>0</v>
      </c>
      <c r="E113" s="37">
        <v>0</v>
      </c>
      <c r="F113" s="36">
        <v>0</v>
      </c>
      <c r="G113" s="35">
        <v>72976.209283333767</v>
      </c>
      <c r="H113" s="36">
        <v>65590.851477607313</v>
      </c>
      <c r="I113" s="37">
        <v>-4921.4984909249588</v>
      </c>
      <c r="J113" s="36">
        <v>12306.856296651411</v>
      </c>
      <c r="K113" s="35">
        <v>0</v>
      </c>
      <c r="L113" s="35">
        <v>0</v>
      </c>
      <c r="M113" s="35">
        <v>14627.918252794159</v>
      </c>
      <c r="N113" s="35">
        <v>0</v>
      </c>
      <c r="O113" s="38">
        <f t="shared" si="11"/>
        <v>87604.127536127926</v>
      </c>
      <c r="P113" s="33"/>
      <c r="Q113" s="33"/>
    </row>
    <row r="114" spans="1:17" x14ac:dyDescent="0.3">
      <c r="A114" s="9" t="s">
        <v>310</v>
      </c>
      <c r="B114" s="10" t="s">
        <v>293</v>
      </c>
      <c r="C114" s="35">
        <v>269858.26424266415</v>
      </c>
      <c r="D114" s="36">
        <v>3227.8987410071395</v>
      </c>
      <c r="E114" s="37">
        <v>212257.24210181739</v>
      </c>
      <c r="F114" s="36">
        <v>54373.123399839606</v>
      </c>
      <c r="G114" s="35">
        <v>0</v>
      </c>
      <c r="H114" s="36">
        <v>0</v>
      </c>
      <c r="I114" s="37">
        <v>0</v>
      </c>
      <c r="J114" s="36">
        <v>0</v>
      </c>
      <c r="K114" s="35">
        <v>0</v>
      </c>
      <c r="L114" s="35">
        <v>594445.93386068719</v>
      </c>
      <c r="M114" s="35">
        <v>15480.063282408868</v>
      </c>
      <c r="N114" s="35">
        <v>0</v>
      </c>
      <c r="O114" s="38">
        <f t="shared" si="11"/>
        <v>879784.26138576015</v>
      </c>
      <c r="P114" s="33"/>
      <c r="Q114" s="33"/>
    </row>
    <row r="115" spans="1:17" x14ac:dyDescent="0.3">
      <c r="A115" s="9" t="s">
        <v>197</v>
      </c>
      <c r="B115" s="10" t="s">
        <v>195</v>
      </c>
      <c r="C115" s="35">
        <v>45402.407302775428</v>
      </c>
      <c r="D115" s="36">
        <v>0</v>
      </c>
      <c r="E115" s="37">
        <v>34787.81841688299</v>
      </c>
      <c r="F115" s="36">
        <v>10614.588885892437</v>
      </c>
      <c r="G115" s="35">
        <v>0</v>
      </c>
      <c r="H115" s="36">
        <v>0</v>
      </c>
      <c r="I115" s="37">
        <v>0</v>
      </c>
      <c r="J115" s="36">
        <v>0</v>
      </c>
      <c r="K115" s="35">
        <v>0</v>
      </c>
      <c r="L115" s="35">
        <v>0</v>
      </c>
      <c r="M115" s="35">
        <v>62788.58293442805</v>
      </c>
      <c r="N115" s="35">
        <v>0</v>
      </c>
      <c r="O115" s="38">
        <f t="shared" si="11"/>
        <v>108190.99023720348</v>
      </c>
      <c r="P115" s="33"/>
      <c r="Q115" s="33"/>
    </row>
    <row r="116" spans="1:17" ht="28.8" x14ac:dyDescent="0.3">
      <c r="A116" s="9" t="s">
        <v>198</v>
      </c>
      <c r="B116" s="10" t="s">
        <v>196</v>
      </c>
      <c r="C116" s="35">
        <v>49738.121921671453</v>
      </c>
      <c r="D116" s="36">
        <v>0</v>
      </c>
      <c r="E116" s="37">
        <v>48500.479276591752</v>
      </c>
      <c r="F116" s="36">
        <v>1237.6426450796971</v>
      </c>
      <c r="G116" s="35">
        <v>0</v>
      </c>
      <c r="H116" s="36">
        <v>0</v>
      </c>
      <c r="I116" s="37">
        <v>0</v>
      </c>
      <c r="J116" s="36">
        <v>0</v>
      </c>
      <c r="K116" s="35">
        <v>0</v>
      </c>
      <c r="L116" s="35">
        <v>0</v>
      </c>
      <c r="M116" s="35">
        <v>40029.199713627648</v>
      </c>
      <c r="N116" s="35">
        <v>0</v>
      </c>
      <c r="O116" s="38">
        <f t="shared" si="11"/>
        <v>89767.3216352991</v>
      </c>
      <c r="P116" s="33"/>
      <c r="Q116" s="33"/>
    </row>
    <row r="117" spans="1:17" ht="28.8" x14ac:dyDescent="0.3">
      <c r="A117" s="9" t="s">
        <v>311</v>
      </c>
      <c r="B117" s="10" t="s">
        <v>294</v>
      </c>
      <c r="C117" s="35">
        <v>288158.99744182546</v>
      </c>
      <c r="D117" s="36">
        <v>101.25104131900844</v>
      </c>
      <c r="E117" s="37">
        <v>16757.509649736316</v>
      </c>
      <c r="F117" s="36">
        <v>271300.23675077013</v>
      </c>
      <c r="G117" s="35">
        <v>0</v>
      </c>
      <c r="H117" s="36">
        <v>0</v>
      </c>
      <c r="I117" s="37">
        <v>0</v>
      </c>
      <c r="J117" s="36">
        <v>0</v>
      </c>
      <c r="K117" s="35">
        <v>0</v>
      </c>
      <c r="L117" s="35">
        <v>0</v>
      </c>
      <c r="M117" s="35">
        <v>2643.5398489310314</v>
      </c>
      <c r="N117" s="35">
        <v>0</v>
      </c>
      <c r="O117" s="38">
        <f t="shared" si="11"/>
        <v>290802.53729075647</v>
      </c>
      <c r="P117" s="33"/>
      <c r="Q117" s="33"/>
    </row>
    <row r="118" spans="1:17" ht="28.8" x14ac:dyDescent="0.3">
      <c r="A118" s="9" t="s">
        <v>201</v>
      </c>
      <c r="B118" s="10" t="s">
        <v>199</v>
      </c>
      <c r="C118" s="35">
        <v>141623.12762153943</v>
      </c>
      <c r="D118" s="36">
        <v>0</v>
      </c>
      <c r="E118" s="37">
        <v>130528.45111100683</v>
      </c>
      <c r="F118" s="36">
        <v>11094.676510532605</v>
      </c>
      <c r="G118" s="35">
        <v>0</v>
      </c>
      <c r="H118" s="36">
        <v>0</v>
      </c>
      <c r="I118" s="37">
        <v>0</v>
      </c>
      <c r="J118" s="36">
        <v>0</v>
      </c>
      <c r="K118" s="35">
        <v>0</v>
      </c>
      <c r="L118" s="35">
        <v>0</v>
      </c>
      <c r="M118" s="35">
        <v>67530.243259356284</v>
      </c>
      <c r="N118" s="35">
        <v>0</v>
      </c>
      <c r="O118" s="38">
        <f t="shared" si="11"/>
        <v>209153.3708808957</v>
      </c>
      <c r="P118" s="33"/>
      <c r="Q118" s="33"/>
    </row>
    <row r="119" spans="1:17" x14ac:dyDescent="0.3">
      <c r="A119" s="9" t="s">
        <v>312</v>
      </c>
      <c r="B119" s="10" t="s">
        <v>200</v>
      </c>
      <c r="C119" s="35">
        <v>62832.569241536708</v>
      </c>
      <c r="D119" s="36">
        <v>0</v>
      </c>
      <c r="E119" s="37">
        <v>23801.399892548037</v>
      </c>
      <c r="F119" s="36">
        <v>39031.169348988667</v>
      </c>
      <c r="G119" s="35">
        <v>0</v>
      </c>
      <c r="H119" s="36">
        <v>0</v>
      </c>
      <c r="I119" s="37">
        <v>0</v>
      </c>
      <c r="J119" s="36">
        <v>0</v>
      </c>
      <c r="K119" s="35">
        <v>0</v>
      </c>
      <c r="L119" s="35">
        <v>0</v>
      </c>
      <c r="M119" s="35">
        <v>1326.7928454811361</v>
      </c>
      <c r="N119" s="35">
        <v>0</v>
      </c>
      <c r="O119" s="38">
        <f t="shared" si="11"/>
        <v>64159.362087017842</v>
      </c>
      <c r="P119" s="33"/>
      <c r="Q119" s="33"/>
    </row>
    <row r="120" spans="1:17" x14ac:dyDescent="0.3">
      <c r="A120" s="9" t="s">
        <v>204</v>
      </c>
      <c r="B120" s="10" t="s">
        <v>202</v>
      </c>
      <c r="C120" s="35">
        <v>165866.54534224013</v>
      </c>
      <c r="D120" s="36">
        <v>0</v>
      </c>
      <c r="E120" s="37">
        <v>133333.01667164217</v>
      </c>
      <c r="F120" s="36">
        <v>32533.528670597978</v>
      </c>
      <c r="G120" s="35">
        <v>0</v>
      </c>
      <c r="H120" s="36">
        <v>0</v>
      </c>
      <c r="I120" s="37">
        <v>0</v>
      </c>
      <c r="J120" s="36">
        <v>0</v>
      </c>
      <c r="K120" s="35">
        <v>0</v>
      </c>
      <c r="L120" s="35">
        <v>0</v>
      </c>
      <c r="M120" s="35">
        <v>19725.989792717653</v>
      </c>
      <c r="N120" s="35">
        <v>0</v>
      </c>
      <c r="O120" s="38">
        <f t="shared" si="11"/>
        <v>185592.53513495778</v>
      </c>
      <c r="P120" s="33"/>
      <c r="Q120" s="33"/>
    </row>
    <row r="121" spans="1:17" x14ac:dyDescent="0.3">
      <c r="A121" s="9" t="s">
        <v>206</v>
      </c>
      <c r="B121" s="10" t="s">
        <v>203</v>
      </c>
      <c r="C121" s="35">
        <v>100629.93478425195</v>
      </c>
      <c r="D121" s="36">
        <v>0</v>
      </c>
      <c r="E121" s="37">
        <v>51015.409499210415</v>
      </c>
      <c r="F121" s="36">
        <v>49614.525285041535</v>
      </c>
      <c r="G121" s="35">
        <v>0</v>
      </c>
      <c r="H121" s="36">
        <v>0</v>
      </c>
      <c r="I121" s="37">
        <v>0</v>
      </c>
      <c r="J121" s="36">
        <v>0</v>
      </c>
      <c r="K121" s="35">
        <v>0</v>
      </c>
      <c r="L121" s="35">
        <v>0</v>
      </c>
      <c r="M121" s="35">
        <v>79678.47202502891</v>
      </c>
      <c r="N121" s="35">
        <v>0</v>
      </c>
      <c r="O121" s="38">
        <f t="shared" si="11"/>
        <v>180308.40680928086</v>
      </c>
      <c r="P121" s="33"/>
      <c r="Q121" s="33"/>
    </row>
    <row r="122" spans="1:17" x14ac:dyDescent="0.3">
      <c r="A122" s="9" t="s">
        <v>207</v>
      </c>
      <c r="B122" s="10" t="s">
        <v>205</v>
      </c>
      <c r="C122" s="35">
        <v>10432.041871343932</v>
      </c>
      <c r="D122" s="36">
        <v>0</v>
      </c>
      <c r="E122" s="37">
        <v>10432.041871343932</v>
      </c>
      <c r="F122" s="36">
        <v>0</v>
      </c>
      <c r="G122" s="35">
        <v>0</v>
      </c>
      <c r="H122" s="36">
        <v>0</v>
      </c>
      <c r="I122" s="37">
        <v>0</v>
      </c>
      <c r="J122" s="36">
        <v>0</v>
      </c>
      <c r="K122" s="35">
        <v>0</v>
      </c>
      <c r="L122" s="35">
        <v>0</v>
      </c>
      <c r="M122" s="35">
        <v>10325.788977039516</v>
      </c>
      <c r="N122" s="35">
        <v>0</v>
      </c>
      <c r="O122" s="38">
        <f t="shared" si="11"/>
        <v>20757.830848383448</v>
      </c>
      <c r="P122" s="33"/>
      <c r="Q122" s="33"/>
    </row>
    <row r="123" spans="1:17" x14ac:dyDescent="0.3">
      <c r="A123" s="9" t="s">
        <v>209</v>
      </c>
      <c r="B123" s="10" t="s">
        <v>295</v>
      </c>
      <c r="C123" s="35">
        <v>44149.40345861869</v>
      </c>
      <c r="D123" s="36">
        <v>0</v>
      </c>
      <c r="E123" s="37">
        <v>37338.294471015455</v>
      </c>
      <c r="F123" s="36">
        <v>6811.1089876032365</v>
      </c>
      <c r="G123" s="35">
        <v>0</v>
      </c>
      <c r="H123" s="36">
        <v>0</v>
      </c>
      <c r="I123" s="37">
        <v>0</v>
      </c>
      <c r="J123" s="36">
        <v>0</v>
      </c>
      <c r="K123" s="35">
        <v>0</v>
      </c>
      <c r="L123" s="35">
        <v>0</v>
      </c>
      <c r="M123" s="35">
        <v>14175.913939480957</v>
      </c>
      <c r="N123" s="35">
        <v>0</v>
      </c>
      <c r="O123" s="38">
        <f t="shared" si="11"/>
        <v>58325.317398099651</v>
      </c>
      <c r="P123" s="33"/>
      <c r="Q123" s="33"/>
    </row>
    <row r="124" spans="1:17" ht="28.8" x14ac:dyDescent="0.3">
      <c r="A124" s="9" t="s">
        <v>211</v>
      </c>
      <c r="B124" s="10" t="s">
        <v>296</v>
      </c>
      <c r="C124" s="35">
        <v>21334.463271181376</v>
      </c>
      <c r="D124" s="36">
        <v>0</v>
      </c>
      <c r="E124" s="37">
        <v>21334.463271181376</v>
      </c>
      <c r="F124" s="36">
        <v>0</v>
      </c>
      <c r="G124" s="35">
        <v>0</v>
      </c>
      <c r="H124" s="36">
        <v>0</v>
      </c>
      <c r="I124" s="37">
        <v>0</v>
      </c>
      <c r="J124" s="36">
        <v>0</v>
      </c>
      <c r="K124" s="35">
        <v>0</v>
      </c>
      <c r="L124" s="35">
        <v>0</v>
      </c>
      <c r="M124" s="35">
        <v>8320.9816669801494</v>
      </c>
      <c r="N124" s="35">
        <v>0</v>
      </c>
      <c r="O124" s="38">
        <f t="shared" si="11"/>
        <v>29655.444938161527</v>
      </c>
      <c r="P124" s="33"/>
      <c r="Q124" s="33"/>
    </row>
    <row r="125" spans="1:17" ht="28.8" x14ac:dyDescent="0.3">
      <c r="A125" s="9" t="s">
        <v>213</v>
      </c>
      <c r="B125" s="10" t="s">
        <v>297</v>
      </c>
      <c r="C125" s="35">
        <v>159210.32366492206</v>
      </c>
      <c r="D125" s="36">
        <v>5783.5571286249997</v>
      </c>
      <c r="E125" s="37">
        <v>152819.19574686509</v>
      </c>
      <c r="F125" s="36">
        <v>607.57078943197598</v>
      </c>
      <c r="G125" s="35">
        <v>0</v>
      </c>
      <c r="H125" s="36">
        <v>0</v>
      </c>
      <c r="I125" s="37">
        <v>0</v>
      </c>
      <c r="J125" s="36">
        <v>0</v>
      </c>
      <c r="K125" s="35">
        <v>0</v>
      </c>
      <c r="L125" s="35">
        <v>0</v>
      </c>
      <c r="M125" s="35">
        <v>35537.217392063489</v>
      </c>
      <c r="N125" s="35">
        <v>0</v>
      </c>
      <c r="O125" s="38">
        <f t="shared" si="11"/>
        <v>194747.54105698556</v>
      </c>
      <c r="P125" s="33"/>
      <c r="Q125" s="33"/>
    </row>
    <row r="126" spans="1:17" ht="43.2" x14ac:dyDescent="0.3">
      <c r="A126" s="9" t="s">
        <v>215</v>
      </c>
      <c r="B126" s="10" t="s">
        <v>298</v>
      </c>
      <c r="C126" s="35">
        <v>1448.566170877579</v>
      </c>
      <c r="D126" s="36">
        <v>0</v>
      </c>
      <c r="E126" s="37">
        <v>1448.566170877579</v>
      </c>
      <c r="F126" s="36">
        <v>0</v>
      </c>
      <c r="G126" s="35">
        <v>0</v>
      </c>
      <c r="H126" s="36">
        <v>0</v>
      </c>
      <c r="I126" s="37">
        <v>0</v>
      </c>
      <c r="J126" s="36">
        <v>0</v>
      </c>
      <c r="K126" s="35">
        <v>0</v>
      </c>
      <c r="L126" s="35">
        <v>0</v>
      </c>
      <c r="M126" s="35">
        <v>0</v>
      </c>
      <c r="N126" s="35">
        <v>0</v>
      </c>
      <c r="O126" s="38">
        <f t="shared" si="11"/>
        <v>1448.566170877579</v>
      </c>
      <c r="P126" s="33"/>
      <c r="Q126" s="33"/>
    </row>
    <row r="127" spans="1:17" x14ac:dyDescent="0.3">
      <c r="A127" s="9" t="s">
        <v>239</v>
      </c>
      <c r="B127" s="10" t="s">
        <v>208</v>
      </c>
      <c r="C127" s="35">
        <v>25273.485612468226</v>
      </c>
      <c r="D127" s="36">
        <v>0</v>
      </c>
      <c r="E127" s="37">
        <v>22831.850716549303</v>
      </c>
      <c r="F127" s="36">
        <v>2441.6348959189218</v>
      </c>
      <c r="G127" s="35">
        <v>0</v>
      </c>
      <c r="H127" s="36">
        <v>0</v>
      </c>
      <c r="I127" s="37">
        <v>0</v>
      </c>
      <c r="J127" s="36">
        <v>0</v>
      </c>
      <c r="K127" s="35">
        <v>0</v>
      </c>
      <c r="L127" s="35">
        <v>0</v>
      </c>
      <c r="M127" s="35">
        <v>0</v>
      </c>
      <c r="N127" s="35">
        <v>0</v>
      </c>
      <c r="O127" s="38">
        <f t="shared" si="11"/>
        <v>25273.485612468226</v>
      </c>
      <c r="P127" s="33"/>
      <c r="Q127" s="33"/>
    </row>
    <row r="128" spans="1:17" ht="28.8" x14ac:dyDescent="0.3">
      <c r="A128" s="9" t="s">
        <v>241</v>
      </c>
      <c r="B128" s="10" t="s">
        <v>210</v>
      </c>
      <c r="C128" s="35">
        <v>30804.649162812995</v>
      </c>
      <c r="D128" s="36">
        <v>0</v>
      </c>
      <c r="E128" s="37">
        <v>22514.898929836658</v>
      </c>
      <c r="F128" s="36">
        <v>8289.7502329763356</v>
      </c>
      <c r="G128" s="35">
        <v>0</v>
      </c>
      <c r="H128" s="36">
        <v>0</v>
      </c>
      <c r="I128" s="37">
        <v>0</v>
      </c>
      <c r="J128" s="36">
        <v>0</v>
      </c>
      <c r="K128" s="35">
        <v>0</v>
      </c>
      <c r="L128" s="35">
        <v>0</v>
      </c>
      <c r="M128" s="35">
        <v>10051.588311535104</v>
      </c>
      <c r="N128" s="35">
        <v>0</v>
      </c>
      <c r="O128" s="38">
        <f t="shared" si="11"/>
        <v>40856.237474348098</v>
      </c>
      <c r="P128" s="33"/>
      <c r="Q128" s="33"/>
    </row>
    <row r="129" spans="1:17" x14ac:dyDescent="0.3">
      <c r="A129" s="9" t="s">
        <v>243</v>
      </c>
      <c r="B129" s="10" t="s">
        <v>212</v>
      </c>
      <c r="C129" s="35">
        <v>105198.14854295006</v>
      </c>
      <c r="D129" s="36">
        <v>0</v>
      </c>
      <c r="E129" s="37">
        <v>102692.84040800613</v>
      </c>
      <c r="F129" s="36">
        <v>2505.3081349439308</v>
      </c>
      <c r="G129" s="35">
        <v>0</v>
      </c>
      <c r="H129" s="36">
        <v>0</v>
      </c>
      <c r="I129" s="37">
        <v>0</v>
      </c>
      <c r="J129" s="36">
        <v>0</v>
      </c>
      <c r="K129" s="35">
        <v>0</v>
      </c>
      <c r="L129" s="35">
        <v>0</v>
      </c>
      <c r="M129" s="35">
        <v>3265.4138091308869</v>
      </c>
      <c r="N129" s="35">
        <v>0</v>
      </c>
      <c r="O129" s="38">
        <f t="shared" si="11"/>
        <v>108463.56235208095</v>
      </c>
      <c r="P129" s="33"/>
      <c r="Q129" s="33"/>
    </row>
    <row r="130" spans="1:17" x14ac:dyDescent="0.3">
      <c r="A130" s="9" t="s">
        <v>313</v>
      </c>
      <c r="B130" s="10" t="s">
        <v>214</v>
      </c>
      <c r="C130" s="35">
        <v>25216.363842723975</v>
      </c>
      <c r="D130" s="36">
        <v>0</v>
      </c>
      <c r="E130" s="37">
        <v>23369.872075274081</v>
      </c>
      <c r="F130" s="36">
        <v>1846.4917674498924</v>
      </c>
      <c r="G130" s="35">
        <v>0</v>
      </c>
      <c r="H130" s="36">
        <v>0</v>
      </c>
      <c r="I130" s="37">
        <v>0</v>
      </c>
      <c r="J130" s="36">
        <v>0</v>
      </c>
      <c r="K130" s="35">
        <v>0</v>
      </c>
      <c r="L130" s="35">
        <v>0</v>
      </c>
      <c r="M130" s="35">
        <v>22497.644483003849</v>
      </c>
      <c r="N130" s="35">
        <v>0</v>
      </c>
      <c r="O130" s="38">
        <f t="shared" si="11"/>
        <v>47714.008325727824</v>
      </c>
      <c r="P130" s="33"/>
      <c r="Q130" s="33"/>
    </row>
    <row r="131" spans="1:17" ht="28.8" x14ac:dyDescent="0.3">
      <c r="A131" s="9" t="s">
        <v>314</v>
      </c>
      <c r="B131" s="10" t="s">
        <v>216</v>
      </c>
      <c r="C131" s="35">
        <v>110742.07157764026</v>
      </c>
      <c r="D131" s="36">
        <v>2329.7413969029139</v>
      </c>
      <c r="E131" s="37">
        <v>16746.871875788584</v>
      </c>
      <c r="F131" s="36">
        <v>91665.45830494877</v>
      </c>
      <c r="G131" s="35">
        <v>0</v>
      </c>
      <c r="H131" s="36">
        <v>0</v>
      </c>
      <c r="I131" s="37">
        <v>0</v>
      </c>
      <c r="J131" s="36">
        <v>0</v>
      </c>
      <c r="K131" s="35">
        <v>0</v>
      </c>
      <c r="L131" s="35">
        <v>0</v>
      </c>
      <c r="M131" s="35">
        <v>23530.854632397168</v>
      </c>
      <c r="N131" s="35">
        <v>0</v>
      </c>
      <c r="O131" s="38">
        <f t="shared" si="11"/>
        <v>134272.92621003743</v>
      </c>
      <c r="P131" s="33"/>
      <c r="Q131" s="33"/>
    </row>
    <row r="132" spans="1:17" x14ac:dyDescent="0.3">
      <c r="A132" s="9" t="s">
        <v>315</v>
      </c>
      <c r="B132" s="10" t="s">
        <v>217</v>
      </c>
      <c r="C132" s="35">
        <v>167643.75473216109</v>
      </c>
      <c r="D132" s="36">
        <v>0</v>
      </c>
      <c r="E132" s="37">
        <v>150076.18897078512</v>
      </c>
      <c r="F132" s="36">
        <v>17567.565761375961</v>
      </c>
      <c r="G132" s="35">
        <v>0</v>
      </c>
      <c r="H132" s="36">
        <v>0</v>
      </c>
      <c r="I132" s="37">
        <v>0</v>
      </c>
      <c r="J132" s="36">
        <v>0</v>
      </c>
      <c r="K132" s="35">
        <v>0</v>
      </c>
      <c r="L132" s="35">
        <v>0</v>
      </c>
      <c r="M132" s="35">
        <v>176452.63934151031</v>
      </c>
      <c r="N132" s="35">
        <v>0</v>
      </c>
      <c r="O132" s="38">
        <f t="shared" si="11"/>
        <v>344096.39407367143</v>
      </c>
      <c r="P132" s="33"/>
      <c r="Q132" s="33"/>
    </row>
    <row r="133" spans="1:17" x14ac:dyDescent="0.3">
      <c r="A133" s="9" t="s">
        <v>316</v>
      </c>
      <c r="B133" s="10" t="s">
        <v>218</v>
      </c>
      <c r="C133" s="35">
        <v>109051.44993635503</v>
      </c>
      <c r="D133" s="36">
        <v>2016.5440925551115</v>
      </c>
      <c r="E133" s="82">
        <v>87302.606423187681</v>
      </c>
      <c r="F133" s="36">
        <v>19732.299420612238</v>
      </c>
      <c r="G133" s="35">
        <v>7377.5373579397055</v>
      </c>
      <c r="H133" s="36">
        <v>7377.5373579397055</v>
      </c>
      <c r="I133" s="82">
        <v>0</v>
      </c>
      <c r="J133" s="36">
        <v>0</v>
      </c>
      <c r="K133" s="35">
        <v>0</v>
      </c>
      <c r="L133" s="35">
        <v>0</v>
      </c>
      <c r="M133" s="35">
        <v>373851.69592751923</v>
      </c>
      <c r="N133" s="35">
        <v>0</v>
      </c>
      <c r="O133" s="38">
        <f t="shared" si="11"/>
        <v>490280.68322181399</v>
      </c>
      <c r="P133" s="33"/>
      <c r="Q133" s="33"/>
    </row>
    <row r="134" spans="1:17" x14ac:dyDescent="0.3">
      <c r="A134" s="9" t="s">
        <v>225</v>
      </c>
      <c r="B134" s="10" t="s">
        <v>299</v>
      </c>
      <c r="C134" s="35">
        <v>4987.5260454385343</v>
      </c>
      <c r="D134" s="36">
        <v>0</v>
      </c>
      <c r="E134" s="82">
        <v>4915.7361593621899</v>
      </c>
      <c r="F134" s="36">
        <v>71.789886076344004</v>
      </c>
      <c r="G134" s="35">
        <v>0</v>
      </c>
      <c r="H134" s="36">
        <v>0</v>
      </c>
      <c r="I134" s="82">
        <v>0</v>
      </c>
      <c r="J134" s="36">
        <v>0</v>
      </c>
      <c r="K134" s="35">
        <v>0</v>
      </c>
      <c r="L134" s="35">
        <v>0</v>
      </c>
      <c r="M134" s="35">
        <v>2583.882714348922</v>
      </c>
      <c r="N134" s="35">
        <v>0</v>
      </c>
      <c r="O134" s="38">
        <f t="shared" si="11"/>
        <v>7571.4087597874568</v>
      </c>
      <c r="P134" s="33"/>
      <c r="Q134" s="33"/>
    </row>
    <row r="135" spans="1:17" ht="28.8" x14ac:dyDescent="0.3">
      <c r="A135" s="9" t="s">
        <v>227</v>
      </c>
      <c r="B135" s="10" t="s">
        <v>300</v>
      </c>
      <c r="C135" s="35">
        <v>11052.350088924324</v>
      </c>
      <c r="D135" s="36">
        <v>0</v>
      </c>
      <c r="E135" s="82">
        <v>10824.837531373178</v>
      </c>
      <c r="F135" s="36">
        <v>227.51255755114718</v>
      </c>
      <c r="G135" s="35">
        <v>0</v>
      </c>
      <c r="H135" s="36">
        <v>0</v>
      </c>
      <c r="I135" s="82">
        <v>0</v>
      </c>
      <c r="J135" s="36">
        <v>0</v>
      </c>
      <c r="K135" s="35">
        <v>0</v>
      </c>
      <c r="L135" s="35">
        <v>0</v>
      </c>
      <c r="M135" s="35">
        <v>76.09021197852735</v>
      </c>
      <c r="N135" s="35">
        <v>0</v>
      </c>
      <c r="O135" s="38">
        <f t="shared" si="11"/>
        <v>11128.440300902852</v>
      </c>
      <c r="P135" s="33"/>
      <c r="Q135" s="33"/>
    </row>
    <row r="136" spans="1:17" x14ac:dyDescent="0.3">
      <c r="A136" s="9" t="s">
        <v>234</v>
      </c>
      <c r="B136" s="10" t="s">
        <v>301</v>
      </c>
      <c r="C136" s="35">
        <v>56553.479677486859</v>
      </c>
      <c r="D136" s="36">
        <v>30851.259879729252</v>
      </c>
      <c r="E136" s="82">
        <v>16949.498747068716</v>
      </c>
      <c r="F136" s="36">
        <v>8752.7210506888878</v>
      </c>
      <c r="G136" s="35">
        <v>0</v>
      </c>
      <c r="H136" s="36">
        <v>0</v>
      </c>
      <c r="I136" s="82">
        <v>0</v>
      </c>
      <c r="J136" s="36">
        <v>0</v>
      </c>
      <c r="K136" s="35">
        <v>0</v>
      </c>
      <c r="L136" s="35">
        <v>0</v>
      </c>
      <c r="M136" s="35">
        <v>3575.4537082036786</v>
      </c>
      <c r="N136" s="35">
        <v>0</v>
      </c>
      <c r="O136" s="38">
        <f t="shared" si="11"/>
        <v>60128.933385690536</v>
      </c>
      <c r="P136" s="33"/>
      <c r="Q136" s="33"/>
    </row>
    <row r="137" spans="1:17" x14ac:dyDescent="0.3">
      <c r="A137" s="9" t="s">
        <v>317</v>
      </c>
      <c r="B137" s="10" t="s">
        <v>302</v>
      </c>
      <c r="C137" s="35">
        <v>19416.200224320353</v>
      </c>
      <c r="D137" s="36">
        <v>0</v>
      </c>
      <c r="E137" s="82">
        <v>18346.122064434996</v>
      </c>
      <c r="F137" s="36">
        <v>1070.0781598853584</v>
      </c>
      <c r="G137" s="35">
        <v>0</v>
      </c>
      <c r="H137" s="36">
        <v>0</v>
      </c>
      <c r="I137" s="82">
        <v>0</v>
      </c>
      <c r="J137" s="36">
        <v>0</v>
      </c>
      <c r="K137" s="35">
        <v>0</v>
      </c>
      <c r="L137" s="35">
        <v>0</v>
      </c>
      <c r="M137" s="35">
        <v>22711.337920711783</v>
      </c>
      <c r="N137" s="35">
        <v>0</v>
      </c>
      <c r="O137" s="38">
        <f t="shared" si="11"/>
        <v>42127.538145032137</v>
      </c>
      <c r="P137" s="33"/>
      <c r="Q137" s="33"/>
    </row>
    <row r="138" spans="1:17" x14ac:dyDescent="0.3">
      <c r="A138" s="9" t="s">
        <v>318</v>
      </c>
      <c r="B138" s="10" t="s">
        <v>220</v>
      </c>
      <c r="C138" s="35">
        <v>11927.919685398987</v>
      </c>
      <c r="D138" s="36">
        <v>0</v>
      </c>
      <c r="E138" s="82">
        <v>11927.919685398987</v>
      </c>
      <c r="F138" s="36">
        <v>0</v>
      </c>
      <c r="G138" s="35">
        <v>-113.56445239375012</v>
      </c>
      <c r="H138" s="36">
        <v>0</v>
      </c>
      <c r="I138" s="82">
        <v>-113.5644523937501</v>
      </c>
      <c r="J138" s="36">
        <v>0</v>
      </c>
      <c r="K138" s="35">
        <v>0</v>
      </c>
      <c r="L138" s="35">
        <v>0</v>
      </c>
      <c r="M138" s="35">
        <v>0</v>
      </c>
      <c r="N138" s="35">
        <v>0</v>
      </c>
      <c r="O138" s="38">
        <f t="shared" si="11"/>
        <v>11814.355233005237</v>
      </c>
      <c r="P138" s="33"/>
      <c r="Q138" s="33"/>
    </row>
    <row r="139" spans="1:17" ht="28.8" x14ac:dyDescent="0.3">
      <c r="A139" s="9" t="s">
        <v>319</v>
      </c>
      <c r="B139" s="10" t="s">
        <v>222</v>
      </c>
      <c r="C139" s="35">
        <v>39365.832434601311</v>
      </c>
      <c r="D139" s="36">
        <v>0</v>
      </c>
      <c r="E139" s="82">
        <v>32514.403219837026</v>
      </c>
      <c r="F139" s="36">
        <v>6851.4292147642864</v>
      </c>
      <c r="G139" s="35">
        <v>0</v>
      </c>
      <c r="H139" s="36">
        <v>0</v>
      </c>
      <c r="I139" s="82">
        <v>0</v>
      </c>
      <c r="J139" s="36">
        <v>0</v>
      </c>
      <c r="K139" s="35">
        <v>0</v>
      </c>
      <c r="L139" s="35">
        <v>0</v>
      </c>
      <c r="M139" s="35">
        <v>34645.663067904214</v>
      </c>
      <c r="N139" s="35">
        <v>0</v>
      </c>
      <c r="O139" s="38">
        <f t="shared" si="11"/>
        <v>74011.495502505524</v>
      </c>
      <c r="P139" s="33"/>
      <c r="Q139" s="33"/>
    </row>
    <row r="140" spans="1:17" ht="28.8" x14ac:dyDescent="0.3">
      <c r="A140" s="9" t="s">
        <v>320</v>
      </c>
      <c r="B140" s="10" t="s">
        <v>223</v>
      </c>
      <c r="C140" s="35">
        <v>4339.3243633207412</v>
      </c>
      <c r="D140" s="36">
        <v>0</v>
      </c>
      <c r="E140" s="82">
        <v>3759.8920467298003</v>
      </c>
      <c r="F140" s="36">
        <v>579.43231659094113</v>
      </c>
      <c r="G140" s="35">
        <v>0</v>
      </c>
      <c r="H140" s="36">
        <v>0</v>
      </c>
      <c r="I140" s="82">
        <v>0</v>
      </c>
      <c r="J140" s="36">
        <v>0</v>
      </c>
      <c r="K140" s="35">
        <v>0</v>
      </c>
      <c r="L140" s="35">
        <v>0</v>
      </c>
      <c r="M140" s="35">
        <v>92.213933323084078</v>
      </c>
      <c r="N140" s="35">
        <v>0</v>
      </c>
      <c r="O140" s="38">
        <f t="shared" si="11"/>
        <v>4431.5382966438256</v>
      </c>
      <c r="P140" s="33"/>
      <c r="Q140" s="33"/>
    </row>
    <row r="141" spans="1:17" x14ac:dyDescent="0.3">
      <c r="A141" s="9" t="s">
        <v>321</v>
      </c>
      <c r="B141" s="10" t="s">
        <v>224</v>
      </c>
      <c r="C141" s="35">
        <v>38261.048347478652</v>
      </c>
      <c r="D141" s="36">
        <v>0</v>
      </c>
      <c r="E141" s="82">
        <v>38261.048347478652</v>
      </c>
      <c r="F141" s="36">
        <v>0</v>
      </c>
      <c r="G141" s="35">
        <v>0</v>
      </c>
      <c r="H141" s="36">
        <v>0</v>
      </c>
      <c r="I141" s="82">
        <v>0</v>
      </c>
      <c r="J141" s="36">
        <v>0</v>
      </c>
      <c r="K141" s="35">
        <v>0</v>
      </c>
      <c r="L141" s="35">
        <v>0</v>
      </c>
      <c r="M141" s="35">
        <v>51559.951848912111</v>
      </c>
      <c r="N141" s="35">
        <v>0</v>
      </c>
      <c r="O141" s="38">
        <f t="shared" si="11"/>
        <v>89821.000196390756</v>
      </c>
      <c r="P141" s="33"/>
      <c r="Q141" s="33"/>
    </row>
    <row r="142" spans="1:17" x14ac:dyDescent="0.3">
      <c r="A142" s="9" t="s">
        <v>322</v>
      </c>
      <c r="B142" s="10" t="s">
        <v>226</v>
      </c>
      <c r="C142" s="35">
        <v>5601.2481042359295</v>
      </c>
      <c r="D142" s="36">
        <v>0</v>
      </c>
      <c r="E142" s="82">
        <v>5601.2481042359295</v>
      </c>
      <c r="F142" s="36">
        <v>0</v>
      </c>
      <c r="G142" s="35">
        <v>0</v>
      </c>
      <c r="H142" s="36">
        <v>0</v>
      </c>
      <c r="I142" s="82">
        <v>0</v>
      </c>
      <c r="J142" s="36">
        <v>0</v>
      </c>
      <c r="K142" s="35">
        <v>0</v>
      </c>
      <c r="L142" s="35">
        <v>0</v>
      </c>
      <c r="M142" s="35">
        <v>0</v>
      </c>
      <c r="N142" s="35">
        <v>0</v>
      </c>
      <c r="O142" s="38">
        <f t="shared" si="11"/>
        <v>5601.2481042359295</v>
      </c>
      <c r="P142" s="33"/>
      <c r="Q142" s="33"/>
    </row>
    <row r="143" spans="1:17" ht="14.25" customHeight="1" x14ac:dyDescent="0.3">
      <c r="A143" s="9" t="s">
        <v>323</v>
      </c>
      <c r="B143" s="10" t="s">
        <v>228</v>
      </c>
      <c r="C143" s="35">
        <v>1904.542706419405</v>
      </c>
      <c r="D143" s="36">
        <v>0</v>
      </c>
      <c r="E143" s="82">
        <v>1904.542706419405</v>
      </c>
      <c r="F143" s="36">
        <v>0</v>
      </c>
      <c r="G143" s="35">
        <v>0</v>
      </c>
      <c r="H143" s="36">
        <v>0</v>
      </c>
      <c r="I143" s="82">
        <v>0</v>
      </c>
      <c r="J143" s="36">
        <v>0</v>
      </c>
      <c r="K143" s="35">
        <v>0</v>
      </c>
      <c r="L143" s="35">
        <v>0</v>
      </c>
      <c r="M143" s="35">
        <v>23689.519868405914</v>
      </c>
      <c r="N143" s="35">
        <v>0</v>
      </c>
      <c r="O143" s="38">
        <f t="shared" si="11"/>
        <v>25594.062574825319</v>
      </c>
      <c r="P143" s="33"/>
      <c r="Q143" s="33"/>
    </row>
    <row r="144" spans="1:17" x14ac:dyDescent="0.3">
      <c r="A144" s="9"/>
      <c r="B144" s="10"/>
      <c r="C144" s="35"/>
      <c r="D144" s="44"/>
      <c r="E144" s="82"/>
      <c r="F144" s="36"/>
      <c r="G144" s="35"/>
      <c r="H144" s="36"/>
      <c r="I144" s="82"/>
      <c r="J144" s="36"/>
      <c r="K144" s="35"/>
      <c r="L144" s="35"/>
      <c r="M144" s="35"/>
      <c r="N144" s="35"/>
      <c r="O144" s="38"/>
      <c r="P144" s="33"/>
      <c r="Q144" s="33"/>
    </row>
    <row r="145" spans="1:17" x14ac:dyDescent="0.3">
      <c r="A145" s="11"/>
      <c r="B145" s="12" t="s">
        <v>229</v>
      </c>
      <c r="C145" s="45">
        <f>SUM(C11:C144)</f>
        <v>9256500.8880876992</v>
      </c>
      <c r="D145" s="45">
        <f t="shared" ref="D145:N145" si="12">SUM(D11:D144)</f>
        <v>797396.00271968392</v>
      </c>
      <c r="E145" s="83">
        <f t="shared" si="12"/>
        <v>5213617.4143092316</v>
      </c>
      <c r="F145" s="45">
        <f t="shared" si="12"/>
        <v>3316872.2883216166</v>
      </c>
      <c r="G145" s="45">
        <f t="shared" si="12"/>
        <v>1122979.1941883895</v>
      </c>
      <c r="H145" s="45">
        <f t="shared" si="12"/>
        <v>384844.86573688232</v>
      </c>
      <c r="I145" s="83">
        <f t="shared" si="12"/>
        <v>262158.96068456251</v>
      </c>
      <c r="J145" s="45">
        <f t="shared" si="12"/>
        <v>475975.36776694498</v>
      </c>
      <c r="K145" s="45">
        <f t="shared" si="12"/>
        <v>4.8050452505776775E-13</v>
      </c>
      <c r="L145" s="45">
        <f t="shared" si="12"/>
        <v>594933.83182639093</v>
      </c>
      <c r="M145" s="45">
        <f t="shared" si="12"/>
        <v>2958324.1386617944</v>
      </c>
      <c r="N145" s="45">
        <f t="shared" si="12"/>
        <v>163.38666714616556</v>
      </c>
      <c r="O145" s="45">
        <f t="shared" si="11"/>
        <v>13932901.43943142</v>
      </c>
      <c r="P145" s="33"/>
      <c r="Q145" s="33"/>
    </row>
    <row r="146" spans="1:17" x14ac:dyDescent="0.3">
      <c r="A146" s="13" t="s">
        <v>230</v>
      </c>
      <c r="B146" s="14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33"/>
      <c r="Q146" s="33"/>
    </row>
    <row r="147" spans="1:17" x14ac:dyDescent="0.3">
      <c r="A147" s="9" t="s">
        <v>231</v>
      </c>
      <c r="B147" s="15" t="s">
        <v>286</v>
      </c>
      <c r="C147" s="35">
        <v>0</v>
      </c>
      <c r="D147" s="40">
        <v>0</v>
      </c>
      <c r="E147" s="36">
        <v>0</v>
      </c>
      <c r="F147" s="36">
        <v>0</v>
      </c>
      <c r="G147" s="35">
        <v>0</v>
      </c>
      <c r="H147" s="40">
        <v>0</v>
      </c>
      <c r="I147" s="36">
        <v>0</v>
      </c>
      <c r="J147" s="36">
        <v>0</v>
      </c>
      <c r="K147" s="35">
        <v>0</v>
      </c>
      <c r="L147" s="35">
        <v>18.543657670742959</v>
      </c>
      <c r="M147" s="35">
        <v>2320.9224050830958</v>
      </c>
      <c r="N147" s="35">
        <v>0</v>
      </c>
      <c r="O147" s="38">
        <f t="shared" ref="O147" si="13">+C147+G147+K147+L147+N147+M147</f>
        <v>2339.4660627538387</v>
      </c>
      <c r="P147" s="33"/>
      <c r="Q147" s="33"/>
    </row>
    <row r="148" spans="1:17" x14ac:dyDescent="0.3">
      <c r="A148" s="9" t="s">
        <v>232</v>
      </c>
      <c r="B148" s="15" t="s">
        <v>287</v>
      </c>
      <c r="C148" s="35">
        <v>22.064745794530666</v>
      </c>
      <c r="D148" s="40">
        <v>22.064745794530666</v>
      </c>
      <c r="E148" s="36">
        <v>0</v>
      </c>
      <c r="F148" s="36">
        <v>0</v>
      </c>
      <c r="G148" s="35">
        <v>0</v>
      </c>
      <c r="H148" s="40">
        <v>0</v>
      </c>
      <c r="I148" s="36">
        <v>0</v>
      </c>
      <c r="J148" s="36">
        <v>0</v>
      </c>
      <c r="K148" s="35">
        <v>0</v>
      </c>
      <c r="L148" s="35">
        <v>0</v>
      </c>
      <c r="M148" s="35">
        <v>0</v>
      </c>
      <c r="N148" s="35">
        <v>0</v>
      </c>
      <c r="O148" s="38">
        <f t="shared" ref="O148:O153" si="14">+C148+G148+K148+L148+N148+M148</f>
        <v>22.064745794530666</v>
      </c>
      <c r="P148" s="33"/>
      <c r="Q148" s="33"/>
    </row>
    <row r="149" spans="1:17" x14ac:dyDescent="0.3">
      <c r="A149" s="9" t="s">
        <v>233</v>
      </c>
      <c r="B149" s="15" t="s">
        <v>157</v>
      </c>
      <c r="C149" s="35">
        <v>0</v>
      </c>
      <c r="D149" s="40">
        <v>0</v>
      </c>
      <c r="E149" s="36">
        <v>0</v>
      </c>
      <c r="F149" s="36">
        <v>0</v>
      </c>
      <c r="G149" s="35">
        <v>0</v>
      </c>
      <c r="H149" s="40">
        <v>0</v>
      </c>
      <c r="I149" s="36">
        <v>0</v>
      </c>
      <c r="J149" s="36">
        <v>0</v>
      </c>
      <c r="K149" s="35">
        <v>744.60568110998338</v>
      </c>
      <c r="L149" s="35">
        <v>0</v>
      </c>
      <c r="M149" s="35">
        <v>0</v>
      </c>
      <c r="N149" s="35">
        <v>0</v>
      </c>
      <c r="O149" s="38">
        <f t="shared" si="14"/>
        <v>744.60568110998338</v>
      </c>
      <c r="P149" s="33"/>
      <c r="Q149" s="33"/>
    </row>
    <row r="150" spans="1:17" x14ac:dyDescent="0.3">
      <c r="A150" s="9" t="s">
        <v>324</v>
      </c>
      <c r="B150" s="16" t="s">
        <v>159</v>
      </c>
      <c r="C150" s="35">
        <v>-1149.00311127241</v>
      </c>
      <c r="D150" s="40">
        <v>-1149.00311127241</v>
      </c>
      <c r="E150" s="36">
        <v>0</v>
      </c>
      <c r="F150" s="36">
        <v>0</v>
      </c>
      <c r="G150" s="35">
        <v>0</v>
      </c>
      <c r="H150" s="40">
        <v>0</v>
      </c>
      <c r="I150" s="36">
        <v>0</v>
      </c>
      <c r="J150" s="36">
        <v>0</v>
      </c>
      <c r="K150" s="35">
        <v>-2.05702122002549E-12</v>
      </c>
      <c r="L150" s="35">
        <v>0</v>
      </c>
      <c r="M150" s="35">
        <v>0</v>
      </c>
      <c r="N150" s="35">
        <v>0</v>
      </c>
      <c r="O150" s="38">
        <f t="shared" si="14"/>
        <v>-1149.0031112724121</v>
      </c>
      <c r="P150" s="33"/>
      <c r="Q150" s="33"/>
    </row>
    <row r="151" spans="1:17" x14ac:dyDescent="0.3">
      <c r="A151" s="9" t="s">
        <v>325</v>
      </c>
      <c r="B151" s="15" t="s">
        <v>293</v>
      </c>
      <c r="C151" s="35">
        <v>0</v>
      </c>
      <c r="D151" s="40">
        <v>0</v>
      </c>
      <c r="E151" s="36">
        <v>0</v>
      </c>
      <c r="F151" s="36">
        <v>0</v>
      </c>
      <c r="G151" s="35">
        <v>0</v>
      </c>
      <c r="H151" s="40">
        <v>0</v>
      </c>
      <c r="I151" s="36">
        <v>0</v>
      </c>
      <c r="J151" s="36">
        <v>0</v>
      </c>
      <c r="K151" s="35">
        <v>0</v>
      </c>
      <c r="L151" s="35">
        <v>1853342.2581365912</v>
      </c>
      <c r="M151" s="35">
        <v>0</v>
      </c>
      <c r="N151" s="35">
        <v>0</v>
      </c>
      <c r="O151" s="38">
        <f t="shared" si="14"/>
        <v>1853342.2581365912</v>
      </c>
      <c r="P151" s="33"/>
      <c r="Q151" s="33"/>
    </row>
    <row r="152" spans="1:17" x14ac:dyDescent="0.3">
      <c r="A152" s="9" t="s">
        <v>326</v>
      </c>
      <c r="B152" s="17" t="s">
        <v>200</v>
      </c>
      <c r="C152" s="35">
        <v>0</v>
      </c>
      <c r="D152" s="40">
        <v>0</v>
      </c>
      <c r="E152" s="36">
        <v>0</v>
      </c>
      <c r="F152" s="36">
        <v>0</v>
      </c>
      <c r="G152" s="35">
        <v>0</v>
      </c>
      <c r="H152" s="40">
        <v>0</v>
      </c>
      <c r="I152" s="36">
        <v>0</v>
      </c>
      <c r="J152" s="36">
        <v>0</v>
      </c>
      <c r="K152" s="35">
        <v>49.425639999997443</v>
      </c>
      <c r="L152" s="35">
        <v>0</v>
      </c>
      <c r="M152" s="35">
        <v>0</v>
      </c>
      <c r="N152" s="35">
        <v>0</v>
      </c>
      <c r="O152" s="38">
        <f t="shared" si="14"/>
        <v>49.425639999997443</v>
      </c>
      <c r="P152" s="33"/>
      <c r="Q152" s="33"/>
    </row>
    <row r="153" spans="1:17" ht="28.8" x14ac:dyDescent="0.3">
      <c r="A153" s="9" t="s">
        <v>327</v>
      </c>
      <c r="B153" s="18" t="s">
        <v>235</v>
      </c>
      <c r="C153" s="35">
        <v>0</v>
      </c>
      <c r="D153" s="40">
        <v>0</v>
      </c>
      <c r="E153" s="36">
        <v>0</v>
      </c>
      <c r="F153" s="36">
        <v>0</v>
      </c>
      <c r="G153" s="35">
        <v>0</v>
      </c>
      <c r="H153" s="40">
        <v>0</v>
      </c>
      <c r="I153" s="36">
        <v>0</v>
      </c>
      <c r="J153" s="36">
        <v>0</v>
      </c>
      <c r="K153" s="35">
        <v>0</v>
      </c>
      <c r="L153" s="35">
        <v>0</v>
      </c>
      <c r="M153" s="35">
        <v>8.6401996668428183E-12</v>
      </c>
      <c r="N153" s="35">
        <v>0</v>
      </c>
      <c r="O153" s="38">
        <f t="shared" si="14"/>
        <v>8.6401996668428183E-12</v>
      </c>
      <c r="P153" s="33"/>
      <c r="Q153" s="33"/>
    </row>
    <row r="154" spans="1:17" x14ac:dyDescent="0.3">
      <c r="A154" s="9"/>
      <c r="B154" s="18"/>
      <c r="C154" s="35"/>
      <c r="D154" s="40"/>
      <c r="E154" s="36"/>
      <c r="F154" s="36"/>
      <c r="G154" s="35"/>
      <c r="H154" s="40"/>
      <c r="I154" s="36"/>
      <c r="J154" s="36"/>
      <c r="K154" s="35"/>
      <c r="L154" s="35"/>
      <c r="M154" s="35"/>
      <c r="N154" s="35"/>
      <c r="O154" s="38"/>
      <c r="P154" s="33"/>
      <c r="Q154" s="33"/>
    </row>
    <row r="155" spans="1:17" x14ac:dyDescent="0.3">
      <c r="A155" s="11"/>
      <c r="B155" s="12" t="s">
        <v>236</v>
      </c>
      <c r="C155" s="46">
        <f>SUM(C147:C154)</f>
        <v>-1126.9383654778794</v>
      </c>
      <c r="D155" s="46">
        <f t="shared" ref="D155:O155" si="15">SUM(D147:D154)</f>
        <v>-1126.9383654778794</v>
      </c>
      <c r="E155" s="46">
        <f t="shared" si="15"/>
        <v>0</v>
      </c>
      <c r="F155" s="46">
        <f t="shared" ref="F155" si="16">SUM(F147:F154)</f>
        <v>0</v>
      </c>
      <c r="G155" s="46">
        <f t="shared" si="15"/>
        <v>0</v>
      </c>
      <c r="H155" s="46">
        <f t="shared" ref="H155:J155" si="17">SUM(H147:H154)</f>
        <v>0</v>
      </c>
      <c r="I155" s="46">
        <f t="shared" si="17"/>
        <v>0</v>
      </c>
      <c r="J155" s="46">
        <f t="shared" si="17"/>
        <v>0</v>
      </c>
      <c r="K155" s="46">
        <f t="shared" si="15"/>
        <v>794.03132110997876</v>
      </c>
      <c r="L155" s="46">
        <f t="shared" si="15"/>
        <v>1853360.8017942619</v>
      </c>
      <c r="M155" s="46">
        <f t="shared" si="15"/>
        <v>2320.9224050831044</v>
      </c>
      <c r="N155" s="46">
        <f t="shared" si="15"/>
        <v>0</v>
      </c>
      <c r="O155" s="46">
        <f t="shared" si="15"/>
        <v>1855348.8171549772</v>
      </c>
      <c r="P155" s="33"/>
      <c r="Q155" s="33"/>
    </row>
    <row r="156" spans="1:17" ht="31.5" customHeight="1" x14ac:dyDescent="0.3">
      <c r="A156" s="13" t="s">
        <v>237</v>
      </c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33"/>
      <c r="Q156" s="33"/>
    </row>
    <row r="157" spans="1:17" x14ac:dyDescent="0.3">
      <c r="A157" s="9" t="s">
        <v>238</v>
      </c>
      <c r="B157" s="39" t="s">
        <v>286</v>
      </c>
      <c r="C157" s="35">
        <v>0</v>
      </c>
      <c r="D157" s="40">
        <v>0</v>
      </c>
      <c r="E157" s="36">
        <v>0</v>
      </c>
      <c r="F157" s="36">
        <v>0</v>
      </c>
      <c r="G157" s="35">
        <v>0</v>
      </c>
      <c r="H157" s="40">
        <v>0</v>
      </c>
      <c r="I157" s="36">
        <v>0</v>
      </c>
      <c r="J157" s="36">
        <v>0</v>
      </c>
      <c r="K157" s="35">
        <v>0</v>
      </c>
      <c r="L157" s="35">
        <v>0</v>
      </c>
      <c r="M157" s="35">
        <v>0</v>
      </c>
      <c r="N157" s="35">
        <v>461.36249992011119</v>
      </c>
      <c r="O157" s="38">
        <f t="shared" ref="O157:O166" si="18">+C157+G157+K157+L157+N157+M157</f>
        <v>461.36249992011119</v>
      </c>
      <c r="P157" s="33"/>
      <c r="Q157" s="33"/>
    </row>
    <row r="158" spans="1:17" x14ac:dyDescent="0.3">
      <c r="A158" s="9" t="s">
        <v>328</v>
      </c>
      <c r="B158" s="39" t="s">
        <v>287</v>
      </c>
      <c r="C158" s="35">
        <v>0</v>
      </c>
      <c r="D158" s="40">
        <v>0</v>
      </c>
      <c r="E158" s="36">
        <v>0</v>
      </c>
      <c r="F158" s="36">
        <v>0</v>
      </c>
      <c r="G158" s="35">
        <v>0</v>
      </c>
      <c r="H158" s="40">
        <v>0</v>
      </c>
      <c r="I158" s="36">
        <v>0</v>
      </c>
      <c r="J158" s="36">
        <v>0</v>
      </c>
      <c r="K158" s="35">
        <v>0</v>
      </c>
      <c r="L158" s="35">
        <v>0</v>
      </c>
      <c r="M158" s="35">
        <v>0</v>
      </c>
      <c r="N158" s="35">
        <v>0</v>
      </c>
      <c r="O158" s="38">
        <f t="shared" si="18"/>
        <v>0</v>
      </c>
      <c r="P158" s="33"/>
      <c r="Q158" s="33"/>
    </row>
    <row r="159" spans="1:17" x14ac:dyDescent="0.3">
      <c r="A159" s="9" t="s">
        <v>391</v>
      </c>
      <c r="B159" s="39" t="s">
        <v>166</v>
      </c>
      <c r="C159" s="35">
        <v>0</v>
      </c>
      <c r="D159" s="40">
        <v>0</v>
      </c>
      <c r="E159" s="36">
        <v>0</v>
      </c>
      <c r="F159" s="36">
        <v>0</v>
      </c>
      <c r="G159" s="35">
        <v>0</v>
      </c>
      <c r="H159" s="40">
        <v>0</v>
      </c>
      <c r="I159" s="36">
        <v>0</v>
      </c>
      <c r="J159" s="36">
        <v>0</v>
      </c>
      <c r="K159" s="35">
        <v>2580.4763612700012</v>
      </c>
      <c r="L159" s="35">
        <v>0</v>
      </c>
      <c r="M159" s="35">
        <v>0</v>
      </c>
      <c r="N159" s="35">
        <v>0</v>
      </c>
      <c r="O159" s="38">
        <f t="shared" si="18"/>
        <v>2580.4763612700012</v>
      </c>
      <c r="P159" s="33"/>
      <c r="Q159" s="33"/>
    </row>
    <row r="160" spans="1:17" ht="14.25" customHeight="1" x14ac:dyDescent="0.3">
      <c r="A160" s="9" t="s">
        <v>329</v>
      </c>
      <c r="B160" s="39" t="s">
        <v>200</v>
      </c>
      <c r="C160" s="35">
        <v>0</v>
      </c>
      <c r="D160" s="40">
        <v>0</v>
      </c>
      <c r="E160" s="36">
        <v>0</v>
      </c>
      <c r="F160" s="36">
        <v>0</v>
      </c>
      <c r="G160" s="35">
        <v>0</v>
      </c>
      <c r="H160" s="40">
        <v>0</v>
      </c>
      <c r="I160" s="36">
        <v>0</v>
      </c>
      <c r="J160" s="36">
        <v>0</v>
      </c>
      <c r="K160" s="35">
        <v>0</v>
      </c>
      <c r="L160" s="35">
        <v>0</v>
      </c>
      <c r="M160" s="35">
        <v>0</v>
      </c>
      <c r="N160" s="35">
        <v>684.29113922222837</v>
      </c>
      <c r="O160" s="38">
        <f t="shared" si="18"/>
        <v>684.29113922222837</v>
      </c>
      <c r="P160" s="33"/>
      <c r="Q160" s="33"/>
    </row>
    <row r="161" spans="1:17" ht="28.8" x14ac:dyDescent="0.3">
      <c r="A161" s="9" t="s">
        <v>219</v>
      </c>
      <c r="B161" s="39" t="s">
        <v>240</v>
      </c>
      <c r="C161" s="35">
        <v>0</v>
      </c>
      <c r="D161" s="40">
        <v>0</v>
      </c>
      <c r="E161" s="36">
        <v>0</v>
      </c>
      <c r="F161" s="36">
        <v>0</v>
      </c>
      <c r="G161" s="35">
        <v>0</v>
      </c>
      <c r="H161" s="40">
        <v>0</v>
      </c>
      <c r="I161" s="36">
        <v>0</v>
      </c>
      <c r="J161" s="36">
        <v>0</v>
      </c>
      <c r="K161" s="35">
        <v>36771.629461060729</v>
      </c>
      <c r="L161" s="35">
        <v>0</v>
      </c>
      <c r="M161" s="35">
        <v>0</v>
      </c>
      <c r="N161" s="35">
        <v>0</v>
      </c>
      <c r="O161" s="38">
        <f t="shared" si="18"/>
        <v>36771.629461060729</v>
      </c>
      <c r="P161" s="33"/>
      <c r="Q161" s="33"/>
    </row>
    <row r="162" spans="1:17" x14ac:dyDescent="0.3">
      <c r="A162" s="9" t="s">
        <v>330</v>
      </c>
      <c r="B162" s="39" t="s">
        <v>242</v>
      </c>
      <c r="C162" s="35">
        <v>0</v>
      </c>
      <c r="D162" s="40">
        <v>0</v>
      </c>
      <c r="E162" s="36">
        <v>0</v>
      </c>
      <c r="F162" s="36">
        <v>0</v>
      </c>
      <c r="G162" s="35">
        <v>0</v>
      </c>
      <c r="H162" s="40">
        <v>0</v>
      </c>
      <c r="I162" s="36">
        <v>0</v>
      </c>
      <c r="J162" s="36">
        <v>0</v>
      </c>
      <c r="K162" s="35">
        <v>23462.332838699909</v>
      </c>
      <c r="L162" s="35">
        <v>0</v>
      </c>
      <c r="M162" s="35">
        <v>0</v>
      </c>
      <c r="N162" s="35">
        <v>0</v>
      </c>
      <c r="O162" s="38">
        <f t="shared" si="18"/>
        <v>23462.332838699909</v>
      </c>
      <c r="P162" s="33"/>
      <c r="Q162" s="33"/>
    </row>
    <row r="163" spans="1:17" x14ac:dyDescent="0.3">
      <c r="A163" s="9" t="s">
        <v>221</v>
      </c>
      <c r="B163" s="39" t="s">
        <v>244</v>
      </c>
      <c r="C163" s="35">
        <v>0</v>
      </c>
      <c r="D163" s="40">
        <v>0</v>
      </c>
      <c r="E163" s="36">
        <v>0</v>
      </c>
      <c r="F163" s="36">
        <v>0</v>
      </c>
      <c r="G163" s="35">
        <v>0</v>
      </c>
      <c r="H163" s="40">
        <v>0</v>
      </c>
      <c r="I163" s="36">
        <v>0</v>
      </c>
      <c r="J163" s="36">
        <v>0</v>
      </c>
      <c r="K163" s="35">
        <v>1278.461097989994</v>
      </c>
      <c r="L163" s="35">
        <v>0</v>
      </c>
      <c r="M163" s="35">
        <v>0</v>
      </c>
      <c r="N163" s="35">
        <v>0</v>
      </c>
      <c r="O163" s="38">
        <f t="shared" si="18"/>
        <v>1278.461097989994</v>
      </c>
      <c r="P163" s="33"/>
      <c r="Q163" s="33"/>
    </row>
    <row r="164" spans="1:17" x14ac:dyDescent="0.3">
      <c r="A164" s="9" t="s">
        <v>331</v>
      </c>
      <c r="B164" s="39" t="s">
        <v>217</v>
      </c>
      <c r="C164" s="35">
        <v>0</v>
      </c>
      <c r="D164" s="40">
        <v>0</v>
      </c>
      <c r="E164" s="36">
        <v>0</v>
      </c>
      <c r="F164" s="36">
        <v>0</v>
      </c>
      <c r="G164" s="35">
        <v>0</v>
      </c>
      <c r="H164" s="40">
        <v>0</v>
      </c>
      <c r="I164" s="36">
        <v>0</v>
      </c>
      <c r="J164" s="36">
        <v>0</v>
      </c>
      <c r="K164" s="35">
        <v>35879.848096950358</v>
      </c>
      <c r="L164" s="35">
        <v>0</v>
      </c>
      <c r="M164" s="35">
        <v>0</v>
      </c>
      <c r="N164" s="35">
        <v>3610.4000191931691</v>
      </c>
      <c r="O164" s="38">
        <f t="shared" si="18"/>
        <v>39490.248116143528</v>
      </c>
      <c r="P164" s="33"/>
      <c r="Q164" s="33"/>
    </row>
    <row r="165" spans="1:17" x14ac:dyDescent="0.3">
      <c r="A165" s="9" t="s">
        <v>332</v>
      </c>
      <c r="B165" s="39" t="s">
        <v>218</v>
      </c>
      <c r="C165" s="35">
        <v>0</v>
      </c>
      <c r="D165" s="40">
        <v>0</v>
      </c>
      <c r="E165" s="36">
        <v>0</v>
      </c>
      <c r="F165" s="36">
        <v>0</v>
      </c>
      <c r="G165" s="35">
        <v>0</v>
      </c>
      <c r="H165" s="40">
        <v>0</v>
      </c>
      <c r="I165" s="36">
        <v>0</v>
      </c>
      <c r="J165" s="36">
        <v>0</v>
      </c>
      <c r="K165" s="35">
        <v>62476.66874237002</v>
      </c>
      <c r="L165" s="35">
        <v>0</v>
      </c>
      <c r="M165" s="35">
        <v>0</v>
      </c>
      <c r="N165" s="35">
        <v>44637.508619241933</v>
      </c>
      <c r="O165" s="38">
        <f t="shared" si="18"/>
        <v>107114.17736161195</v>
      </c>
      <c r="P165" s="33"/>
      <c r="Q165" s="33"/>
    </row>
    <row r="166" spans="1:17" x14ac:dyDescent="0.3">
      <c r="A166" s="9" t="s">
        <v>333</v>
      </c>
      <c r="B166" s="18" t="s">
        <v>220</v>
      </c>
      <c r="C166" s="35">
        <v>0</v>
      </c>
      <c r="D166" s="40">
        <v>0</v>
      </c>
      <c r="E166" s="36">
        <v>0</v>
      </c>
      <c r="F166" s="36">
        <v>0</v>
      </c>
      <c r="G166" s="35">
        <v>0</v>
      </c>
      <c r="H166" s="40">
        <v>0</v>
      </c>
      <c r="I166" s="36">
        <v>0</v>
      </c>
      <c r="J166" s="36">
        <v>0</v>
      </c>
      <c r="K166" s="35">
        <v>0</v>
      </c>
      <c r="L166" s="35">
        <v>0</v>
      </c>
      <c r="M166" s="35">
        <v>0</v>
      </c>
      <c r="N166" s="35">
        <v>42708.482599339368</v>
      </c>
      <c r="O166" s="38">
        <f t="shared" si="18"/>
        <v>42708.482599339368</v>
      </c>
      <c r="P166" s="33"/>
      <c r="Q166" s="33"/>
    </row>
    <row r="167" spans="1:17" x14ac:dyDescent="0.3">
      <c r="A167" s="9"/>
      <c r="B167" s="18"/>
      <c r="C167" s="35"/>
      <c r="D167" s="40"/>
      <c r="E167" s="36"/>
      <c r="F167" s="36"/>
      <c r="G167" s="35"/>
      <c r="H167" s="40"/>
      <c r="I167" s="36"/>
      <c r="J167" s="36"/>
      <c r="K167" s="35"/>
      <c r="L167" s="35"/>
      <c r="M167" s="35"/>
      <c r="N167" s="35"/>
      <c r="O167" s="38"/>
      <c r="P167" s="33"/>
      <c r="Q167" s="33"/>
    </row>
    <row r="168" spans="1:17" x14ac:dyDescent="0.3">
      <c r="A168" s="19"/>
      <c r="B168" s="12" t="s">
        <v>245</v>
      </c>
      <c r="C168" s="45">
        <f>SUM(C157:C167)</f>
        <v>0</v>
      </c>
      <c r="D168" s="45">
        <f t="shared" ref="D168:O168" si="19">SUM(D157:D167)</f>
        <v>0</v>
      </c>
      <c r="E168" s="45">
        <f t="shared" si="19"/>
        <v>0</v>
      </c>
      <c r="F168" s="45">
        <f t="shared" ref="F168" si="20">SUM(F157:F167)</f>
        <v>0</v>
      </c>
      <c r="G168" s="45">
        <f t="shared" si="19"/>
        <v>0</v>
      </c>
      <c r="H168" s="45">
        <f t="shared" ref="H168:J168" si="21">SUM(H157:H167)</f>
        <v>0</v>
      </c>
      <c r="I168" s="45">
        <f t="shared" si="21"/>
        <v>0</v>
      </c>
      <c r="J168" s="45">
        <f t="shared" si="21"/>
        <v>0</v>
      </c>
      <c r="K168" s="45">
        <f t="shared" si="19"/>
        <v>162449.41659834102</v>
      </c>
      <c r="L168" s="45">
        <f t="shared" si="19"/>
        <v>0</v>
      </c>
      <c r="M168" s="45">
        <f t="shared" si="19"/>
        <v>0</v>
      </c>
      <c r="N168" s="45">
        <f t="shared" si="19"/>
        <v>92102.0448769168</v>
      </c>
      <c r="O168" s="45">
        <f t="shared" si="19"/>
        <v>254551.46147525782</v>
      </c>
      <c r="P168" s="33"/>
      <c r="Q168" s="33"/>
    </row>
    <row r="169" spans="1:17" x14ac:dyDescent="0.3">
      <c r="A169" s="19" t="s">
        <v>341</v>
      </c>
      <c r="B169" s="20" t="s">
        <v>342</v>
      </c>
      <c r="C169" s="45">
        <f>+C155+C168+C145</f>
        <v>9255373.9497222211</v>
      </c>
      <c r="D169" s="45">
        <f t="shared" ref="D169:M169" si="22">+D155+D168+D145</f>
        <v>796269.06435420609</v>
      </c>
      <c r="E169" s="45">
        <f t="shared" si="22"/>
        <v>5213617.4143092316</v>
      </c>
      <c r="F169" s="45">
        <f t="shared" ref="F169" si="23">+F155+F168+F145</f>
        <v>3316872.2883216166</v>
      </c>
      <c r="G169" s="45">
        <f t="shared" si="22"/>
        <v>1122979.1941883895</v>
      </c>
      <c r="H169" s="45">
        <f t="shared" ref="H169:J169" si="24">+H155+H168+H145</f>
        <v>384844.86573688232</v>
      </c>
      <c r="I169" s="45">
        <f t="shared" si="24"/>
        <v>262158.96068456251</v>
      </c>
      <c r="J169" s="45">
        <f t="shared" si="24"/>
        <v>475975.36776694498</v>
      </c>
      <c r="K169" s="45">
        <f t="shared" si="22"/>
        <v>163243.44791945099</v>
      </c>
      <c r="L169" s="45">
        <f t="shared" si="22"/>
        <v>2448294.6336206528</v>
      </c>
      <c r="M169" s="45">
        <f t="shared" si="22"/>
        <v>2960645.0610668776</v>
      </c>
      <c r="N169" s="45">
        <f>+N155+N168+N145</f>
        <v>92265.431544062973</v>
      </c>
      <c r="O169" s="45">
        <f>+O155+O168+O145</f>
        <v>16042801.718061656</v>
      </c>
      <c r="P169" s="33"/>
      <c r="Q169" s="33"/>
    </row>
    <row r="170" spans="1:17" x14ac:dyDescent="0.3">
      <c r="A170" t="s">
        <v>276</v>
      </c>
      <c r="O170" s="27"/>
    </row>
    <row r="171" spans="1:17" x14ac:dyDescent="0.3">
      <c r="A171" s="28"/>
      <c r="L171" s="27"/>
      <c r="M171" s="27"/>
      <c r="N171" s="27"/>
      <c r="O171" s="27"/>
    </row>
    <row r="172" spans="1:17" x14ac:dyDescent="0.3">
      <c r="C172" s="27"/>
      <c r="D172" s="27"/>
      <c r="E172" s="27"/>
      <c r="F172" s="27"/>
      <c r="G172" s="27"/>
      <c r="H172" s="27"/>
      <c r="I172" s="27"/>
      <c r="J172" s="27"/>
      <c r="K172" s="27"/>
      <c r="M172" s="27"/>
      <c r="N172" s="27"/>
      <c r="O172" s="27"/>
    </row>
    <row r="173" spans="1:17" x14ac:dyDescent="0.3"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</row>
    <row r="174" spans="1:17" x14ac:dyDescent="0.3"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</row>
    <row r="175" spans="1:17" hidden="1" x14ac:dyDescent="0.3"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</row>
    <row r="176" spans="1:17" hidden="1" x14ac:dyDescent="0.3"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</row>
    <row r="177" spans="3:15" hidden="1" x14ac:dyDescent="0.3"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</row>
  </sheetData>
  <mergeCells count="6">
    <mergeCell ref="B2:O2"/>
    <mergeCell ref="B3:O3"/>
    <mergeCell ref="B4:O4"/>
    <mergeCell ref="B5:O5"/>
    <mergeCell ref="L9:M9"/>
    <mergeCell ref="L8:M8"/>
  </mergeCells>
  <conditionalFormatting sqref="E157:E167">
    <cfRule type="cellIs" dxfId="13" priority="7" stopIfTrue="1" operator="lessThan">
      <formula>0</formula>
    </cfRule>
  </conditionalFormatting>
  <conditionalFormatting sqref="E147:E154">
    <cfRule type="cellIs" dxfId="12" priority="8" stopIfTrue="1" operator="lessThan">
      <formula>0</formula>
    </cfRule>
  </conditionalFormatting>
  <conditionalFormatting sqref="F157:F167">
    <cfRule type="cellIs" dxfId="11" priority="5" stopIfTrue="1" operator="lessThan">
      <formula>0</formula>
    </cfRule>
  </conditionalFormatting>
  <conditionalFormatting sqref="F147:F154">
    <cfRule type="cellIs" dxfId="10" priority="6" stopIfTrue="1" operator="lessThan">
      <formula>0</formula>
    </cfRule>
  </conditionalFormatting>
  <conditionalFormatting sqref="I157:I167">
    <cfRule type="cellIs" dxfId="9" priority="3" stopIfTrue="1" operator="lessThan">
      <formula>0</formula>
    </cfRule>
  </conditionalFormatting>
  <conditionalFormatting sqref="I147:I154">
    <cfRule type="cellIs" dxfId="8" priority="4" stopIfTrue="1" operator="lessThan">
      <formula>0</formula>
    </cfRule>
  </conditionalFormatting>
  <conditionalFormatting sqref="J157:J167">
    <cfRule type="cellIs" dxfId="7" priority="1" stopIfTrue="1" operator="lessThan">
      <formula>0</formula>
    </cfRule>
  </conditionalFormatting>
  <conditionalFormatting sqref="J147:J154">
    <cfRule type="cellIs" dxfId="6" priority="2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4DDB492B116284EBC3E85EF8FE2B8D7" ma:contentTypeVersion="2" ma:contentTypeDescription="Crear nuevo documento." ma:contentTypeScope="" ma:versionID="df4cf1c5d812389ff1e7468ec280987f">
  <xsd:schema xmlns:xsd="http://www.w3.org/2001/XMLSchema" xmlns:xs="http://www.w3.org/2001/XMLSchema" xmlns:p="http://schemas.microsoft.com/office/2006/metadata/properties" xmlns:ns2="8a0a4788-06ca-437b-bfc6-ffe2f4a28eed" xmlns:ns3="4647a3be-3f89-4924-8971-f9f2ff1185f6" targetNamespace="http://schemas.microsoft.com/office/2006/metadata/properties" ma:root="true" ma:fieldsID="c3aa1758753860e784d980d22aa34b37" ns2:_="" ns3:_="">
    <xsd:import namespace="8a0a4788-06ca-437b-bfc6-ffe2f4a28eed"/>
    <xsd:import namespace="4647a3be-3f89-4924-8971-f9f2ff1185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Clasificac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0a4788-06ca-437b-bfc6-ffe2f4a28ee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47a3be-3f89-4924-8971-f9f2ff1185f6" elementFormDefault="qualified">
    <xsd:import namespace="http://schemas.microsoft.com/office/2006/documentManagement/types"/>
    <xsd:import namespace="http://schemas.microsoft.com/office/infopath/2007/PartnerControls"/>
    <xsd:element name="Clasificacion" ma:index="9" nillable="true" ma:displayName="Clasificacion" ma:format="Dropdown" ma:internalName="Clasificacion">
      <xsd:simpleType>
        <xsd:restriction base="dms:Choice">
          <xsd:enumeration value="Datos de cuentas nacionales"/>
          <xsd:enumeration value="Presentación de resultados y estudio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sificacion xmlns="4647a3be-3f89-4924-8971-f9f2ff1185f6">Datos de cuentas nacionales</Clasificacion>
  </documentManagement>
</p:properties>
</file>

<file path=customXml/itemProps1.xml><?xml version="1.0" encoding="utf-8"?>
<ds:datastoreItem xmlns:ds="http://schemas.openxmlformats.org/officeDocument/2006/customXml" ds:itemID="{0CF60F16-9A07-4604-B533-FD5156303507}"/>
</file>

<file path=customXml/itemProps2.xml><?xml version="1.0" encoding="utf-8"?>
<ds:datastoreItem xmlns:ds="http://schemas.openxmlformats.org/officeDocument/2006/customXml" ds:itemID="{500B6246-EF7E-4537-9813-DD93E2DCECEC}"/>
</file>

<file path=customXml/itemProps3.xml><?xml version="1.0" encoding="utf-8"?>
<ds:datastoreItem xmlns:ds="http://schemas.openxmlformats.org/officeDocument/2006/customXml" ds:itemID="{326F801E-CA6D-4746-B9E2-F347D37813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PRODUCCIÓN</vt:lpstr>
      <vt:lpstr>CONSUMO INTERMEDIO</vt:lpstr>
      <vt:lpstr>VALOR AGREGADO</vt:lpstr>
      <vt:lpstr>REMUNERACIONES</vt:lpstr>
      <vt:lpstr>SUELDOS Y SALARIOS</vt:lpstr>
      <vt:lpstr>CONT. SOCIALES EFECTIVAS</vt:lpstr>
      <vt:lpstr>CONT. SOCIALES IMPUTADAS</vt:lpstr>
      <vt:lpstr>OTROS IMPUESTOS</vt:lpstr>
      <vt:lpstr>EXCEDENTE- INGRESO MIXTO BRUTO</vt:lpstr>
      <vt:lpstr>FORMACIÓN BRUTA CAPITAL</vt:lpstr>
      <vt:lpstr>VARIACIÓN EXISTENCIAS</vt:lpstr>
      <vt:lpstr>OBJETOS VALIOSOS</vt:lpstr>
      <vt:lpstr>RESUMEN SI</vt:lpstr>
    </vt:vector>
  </TitlesOfParts>
  <Company>BCCR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Clasificación cruzada de industrias y sectores institucionales 2020</dc:title>
  <dc:creator>PIERCE PORRAS ALLISON</dc:creator>
  <cp:lastModifiedBy>PIERCE PORRAS ALLISON</cp:lastModifiedBy>
  <dcterms:created xsi:type="dcterms:W3CDTF">2016-01-26T13:56:37Z</dcterms:created>
  <dcterms:modified xsi:type="dcterms:W3CDTF">2022-11-02T22:05:09Z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0x01010044DDB492B116284EBC3E85EF8FE2B8D7</vt:lpwstr>
  </property>
</Properties>
</file>