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0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Y:\CAB\Publicaciones SCN2008\Archivos para publicación en valores\CCIS\"/>
    </mc:Choice>
  </mc:AlternateContent>
  <xr:revisionPtr revIDLastSave="0" documentId="13_ncr:1_{4B5F2696-3A39-4562-8A55-7A94209CDA77}" xr6:coauthVersionLast="47" xr6:coauthVersionMax="47" xr10:uidLastSave="{00000000-0000-0000-0000-000000000000}"/>
  <bookViews>
    <workbookView xWindow="-108" yWindow="-108" windowWidth="23256" windowHeight="12576" tabRatio="839" xr2:uid="{00000000-000D-0000-FFFF-FFFF00000000}"/>
  </bookViews>
  <sheets>
    <sheet name="PRODUCCIÓN" sheetId="1" r:id="rId1"/>
    <sheet name="CONSUMO INTERMEDIO" sheetId="24" r:id="rId2"/>
    <sheet name="VALOR AGREGADO" sheetId="25" r:id="rId3"/>
    <sheet name="REMUNERACIONES" sheetId="26" r:id="rId4"/>
    <sheet name="SUELDOS Y SALARIOS" sheetId="27" r:id="rId5"/>
    <sheet name="CONT. SOCIALES EFECTIVAS" sheetId="28" r:id="rId6"/>
    <sheet name="CONT. SOCIALES IMPUTADAS" sheetId="29" r:id="rId7"/>
    <sheet name="OTROS IMPUESTOS" sheetId="30" r:id="rId8"/>
    <sheet name="EXCEDENTE- INGRESO MIXTO BRUTO" sheetId="31" r:id="rId9"/>
    <sheet name="FORMACIÓN BRUTA CAPITAL" sheetId="35" r:id="rId10"/>
    <sheet name="VARIACIÓN EXISTENCIAS" sheetId="17" r:id="rId11"/>
    <sheet name="OBJETOS VALIOSOS" sheetId="18" r:id="rId12"/>
    <sheet name="RESUMEN SI" sheetId="34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4" i="24" l="1"/>
  <c r="N43" i="24"/>
  <c r="N83" i="30"/>
  <c r="N71" i="30"/>
  <c r="N69" i="30"/>
  <c r="N62" i="30"/>
  <c r="N60" i="30"/>
  <c r="N53" i="30"/>
  <c r="N47" i="30"/>
  <c r="N37" i="30"/>
  <c r="N76" i="29"/>
  <c r="N67" i="29"/>
  <c r="N49" i="29"/>
  <c r="N41" i="29"/>
  <c r="N48" i="27"/>
  <c r="N46" i="27"/>
  <c r="N38" i="27"/>
  <c r="N36" i="27"/>
  <c r="N30" i="27"/>
  <c r="N28" i="27"/>
  <c r="N22" i="27"/>
  <c r="N20" i="27"/>
  <c r="N14" i="27"/>
  <c r="N12" i="27"/>
  <c r="N79" i="25"/>
  <c r="N57" i="25"/>
  <c r="N51" i="25"/>
  <c r="N80" i="24"/>
  <c r="N81" i="24"/>
  <c r="N72" i="24"/>
  <c r="N67" i="24"/>
  <c r="N56" i="24"/>
  <c r="N57" i="24"/>
  <c r="N52" i="24"/>
  <c r="N48" i="24"/>
  <c r="N43" i="25" l="1"/>
  <c r="N55" i="25"/>
  <c r="N49" i="30"/>
  <c r="N42" i="24"/>
  <c r="N57" i="30"/>
  <c r="N55" i="29"/>
  <c r="N65" i="29"/>
  <c r="N35" i="30"/>
  <c r="N45" i="30"/>
  <c r="N46" i="26"/>
  <c r="N55" i="26"/>
  <c r="N72" i="26"/>
  <c r="N42" i="26"/>
  <c r="N70" i="26"/>
  <c r="N42" i="25"/>
  <c r="N67" i="25"/>
  <c r="N71" i="25"/>
  <c r="N43" i="26"/>
  <c r="N64" i="26"/>
  <c r="N79" i="26"/>
  <c r="N17" i="27"/>
  <c r="N25" i="27"/>
  <c r="N33" i="27"/>
  <c r="N41" i="27"/>
  <c r="N38" i="29"/>
  <c r="N48" i="29"/>
  <c r="N52" i="29"/>
  <c r="N62" i="29"/>
  <c r="N71" i="29"/>
  <c r="N79" i="29"/>
  <c r="N40" i="30"/>
  <c r="N52" i="30"/>
  <c r="N56" i="30"/>
  <c r="N65" i="30"/>
  <c r="N65" i="25"/>
  <c r="N47" i="26"/>
  <c r="N57" i="26"/>
  <c r="N56" i="26"/>
  <c r="N81" i="26"/>
  <c r="N15" i="27"/>
  <c r="N23" i="27"/>
  <c r="N31" i="27"/>
  <c r="N39" i="27"/>
  <c r="N36" i="29"/>
  <c r="N46" i="29"/>
  <c r="N50" i="29"/>
  <c r="N60" i="29"/>
  <c r="N69" i="29"/>
  <c r="N77" i="29"/>
  <c r="N38" i="30"/>
  <c r="N48" i="30"/>
  <c r="N50" i="30"/>
  <c r="N54" i="30"/>
  <c r="N63" i="30"/>
  <c r="N72" i="30"/>
  <c r="N49" i="25"/>
  <c r="N72" i="25"/>
  <c r="N40" i="26"/>
  <c r="N51" i="26"/>
  <c r="N65" i="26"/>
  <c r="N80" i="26"/>
  <c r="N18" i="27"/>
  <c r="N26" i="27"/>
  <c r="N34" i="27"/>
  <c r="N42" i="27"/>
  <c r="N39" i="29"/>
  <c r="N57" i="29"/>
  <c r="N63" i="29"/>
  <c r="N72" i="29"/>
  <c r="N80" i="29"/>
  <c r="N41" i="30"/>
  <c r="N67" i="30"/>
  <c r="N66" i="30"/>
  <c r="N84" i="30"/>
  <c r="N52" i="25"/>
  <c r="N80" i="25"/>
  <c r="N49" i="26"/>
  <c r="N54" i="26"/>
  <c r="N71" i="26"/>
  <c r="N13" i="27"/>
  <c r="N21" i="27"/>
  <c r="N29" i="27"/>
  <c r="N37" i="27"/>
  <c r="N47" i="27"/>
  <c r="N42" i="29"/>
  <c r="N56" i="29"/>
  <c r="N66" i="29"/>
  <c r="N74" i="29"/>
  <c r="N36" i="30"/>
  <c r="N46" i="30"/>
  <c r="N61" i="30"/>
  <c r="N70" i="30"/>
  <c r="N56" i="25"/>
  <c r="N66" i="25"/>
  <c r="N48" i="26"/>
  <c r="N67" i="26"/>
  <c r="N78" i="26"/>
  <c r="N16" i="27"/>
  <c r="N24" i="27"/>
  <c r="N32" i="27"/>
  <c r="N40" i="27"/>
  <c r="N37" i="29"/>
  <c r="N47" i="29"/>
  <c r="N51" i="29"/>
  <c r="N61" i="29"/>
  <c r="N70" i="29"/>
  <c r="N78" i="29"/>
  <c r="N39" i="30"/>
  <c r="N51" i="30"/>
  <c r="N55" i="30"/>
  <c r="N64" i="30"/>
  <c r="N73" i="30"/>
  <c r="N82" i="30"/>
  <c r="N81" i="25"/>
  <c r="N41" i="26"/>
  <c r="N52" i="26"/>
  <c r="N66" i="26"/>
  <c r="N19" i="27"/>
  <c r="N27" i="27"/>
  <c r="N35" i="27"/>
  <c r="N45" i="27"/>
  <c r="N40" i="29"/>
  <c r="N54" i="29"/>
  <c r="N64" i="29"/>
  <c r="N81" i="29"/>
  <c r="N43" i="30"/>
  <c r="N42" i="30"/>
  <c r="N59" i="30"/>
  <c r="N43" i="29"/>
  <c r="N66" i="24" l="1"/>
  <c r="N49" i="24"/>
  <c r="I145" i="24" l="1"/>
  <c r="K145" i="24"/>
  <c r="M145" i="24"/>
  <c r="H145" i="24"/>
  <c r="L145" i="24"/>
  <c r="N166" i="24"/>
  <c r="N165" i="24"/>
  <c r="N160" i="24"/>
  <c r="N159" i="24"/>
  <c r="N158" i="24"/>
  <c r="N157" i="24"/>
  <c r="N148" i="24"/>
  <c r="N147" i="24"/>
  <c r="N143" i="24"/>
  <c r="N138" i="24"/>
  <c r="N137" i="24"/>
  <c r="N136" i="24"/>
  <c r="N135" i="24"/>
  <c r="N130" i="24"/>
  <c r="N129" i="24"/>
  <c r="N128" i="24"/>
  <c r="N127" i="24"/>
  <c r="N122" i="24"/>
  <c r="N121" i="24"/>
  <c r="N120" i="24"/>
  <c r="N119" i="24"/>
  <c r="N114" i="24"/>
  <c r="N113" i="24"/>
  <c r="N112" i="24"/>
  <c r="N111" i="24"/>
  <c r="N106" i="24"/>
  <c r="N105" i="24"/>
  <c r="N104" i="24"/>
  <c r="N103" i="24"/>
  <c r="N98" i="24"/>
  <c r="N97" i="24"/>
  <c r="N96" i="24"/>
  <c r="N95" i="24"/>
  <c r="N90" i="24"/>
  <c r="N89" i="24"/>
  <c r="N88" i="24"/>
  <c r="N87" i="24"/>
  <c r="N82" i="24"/>
  <c r="N79" i="24"/>
  <c r="N78" i="24"/>
  <c r="N77" i="24"/>
  <c r="N71" i="24"/>
  <c r="N70" i="24"/>
  <c r="N69" i="24"/>
  <c r="N68" i="24"/>
  <c r="N61" i="24"/>
  <c r="N60" i="24"/>
  <c r="N59" i="24"/>
  <c r="N58" i="24"/>
  <c r="N50" i="24"/>
  <c r="N47" i="24"/>
  <c r="N46" i="24"/>
  <c r="N45" i="24"/>
  <c r="J145" i="24"/>
  <c r="N53" i="24" l="1"/>
  <c r="N63" i="24"/>
  <c r="N74" i="24"/>
  <c r="N84" i="24"/>
  <c r="N92" i="24"/>
  <c r="N100" i="24"/>
  <c r="N108" i="24"/>
  <c r="N116" i="24"/>
  <c r="N124" i="24"/>
  <c r="N132" i="24"/>
  <c r="N140" i="24"/>
  <c r="N55" i="24"/>
  <c r="N65" i="24"/>
  <c r="N76" i="24"/>
  <c r="N86" i="24"/>
  <c r="N94" i="24"/>
  <c r="N102" i="24"/>
  <c r="N110" i="24"/>
  <c r="N118" i="24"/>
  <c r="N126" i="24"/>
  <c r="N134" i="24"/>
  <c r="N142" i="24"/>
  <c r="N153" i="24"/>
  <c r="N164" i="24"/>
  <c r="N51" i="24"/>
  <c r="N62" i="24"/>
  <c r="N73" i="24"/>
  <c r="N83" i="24"/>
  <c r="N91" i="24"/>
  <c r="N99" i="24"/>
  <c r="N107" i="24"/>
  <c r="N115" i="24"/>
  <c r="N123" i="24"/>
  <c r="N131" i="24"/>
  <c r="N139" i="24"/>
  <c r="N54" i="24"/>
  <c r="N64" i="24"/>
  <c r="N75" i="24"/>
  <c r="N85" i="24"/>
  <c r="N93" i="24"/>
  <c r="N101" i="24"/>
  <c r="N109" i="24"/>
  <c r="N117" i="24"/>
  <c r="N125" i="24"/>
  <c r="N133" i="24"/>
  <c r="N141" i="24"/>
  <c r="N163" i="24"/>
  <c r="N151" i="24"/>
  <c r="N162" i="24"/>
  <c r="N150" i="24"/>
  <c r="N161" i="24"/>
  <c r="N152" i="24"/>
  <c r="N149" i="24"/>
  <c r="F145" i="24"/>
  <c r="G145" i="24"/>
  <c r="D145" i="24"/>
  <c r="E145" i="24"/>
  <c r="N13" i="17"/>
  <c r="N15" i="17"/>
  <c r="N11" i="17"/>
  <c r="N14" i="17"/>
  <c r="N10" i="17"/>
  <c r="N12" i="17"/>
  <c r="O37" i="31"/>
  <c r="O19" i="31" l="1"/>
  <c r="O25" i="31"/>
  <c r="O31" i="31"/>
  <c r="O13" i="31"/>
  <c r="O15" i="31"/>
  <c r="O27" i="31"/>
  <c r="O39" i="31"/>
  <c r="O29" i="31"/>
  <c r="O41" i="31"/>
  <c r="O18" i="31"/>
  <c r="O30" i="31"/>
  <c r="O42" i="31"/>
  <c r="O20" i="31"/>
  <c r="O32" i="31"/>
  <c r="O16" i="31"/>
  <c r="O21" i="31"/>
  <c r="O33" i="31"/>
  <c r="O22" i="31"/>
  <c r="O34" i="31"/>
  <c r="O35" i="31"/>
  <c r="O36" i="31"/>
  <c r="O40" i="31"/>
  <c r="O23" i="31"/>
  <c r="O12" i="31"/>
  <c r="O24" i="31"/>
  <c r="O14" i="31"/>
  <c r="O26" i="31"/>
  <c r="O38" i="31"/>
  <c r="O28" i="31"/>
  <c r="O17" i="31"/>
  <c r="O98" i="31"/>
  <c r="O110" i="31"/>
  <c r="O151" i="31"/>
  <c r="O153" i="31"/>
  <c r="O99" i="31"/>
  <c r="O100" i="31"/>
  <c r="O101" i="31"/>
  <c r="O102" i="31"/>
  <c r="O103" i="31"/>
  <c r="O104" i="31"/>
  <c r="O105" i="31"/>
  <c r="O106" i="31"/>
  <c r="O107" i="31"/>
  <c r="O108" i="31"/>
  <c r="O109" i="31"/>
  <c r="O111" i="31"/>
  <c r="O112" i="31"/>
  <c r="O113" i="31"/>
  <c r="O114" i="31"/>
  <c r="O115" i="31"/>
  <c r="O116" i="31"/>
  <c r="O117" i="31"/>
  <c r="O118" i="31"/>
  <c r="O119" i="31"/>
  <c r="O120" i="31"/>
  <c r="O121" i="31"/>
  <c r="O122" i="31"/>
  <c r="O123" i="31"/>
  <c r="O124" i="31"/>
  <c r="O125" i="31"/>
  <c r="O126" i="31"/>
  <c r="O127" i="31"/>
  <c r="O128" i="31"/>
  <c r="O129" i="31"/>
  <c r="O130" i="31"/>
  <c r="O131" i="31"/>
  <c r="O132" i="31"/>
  <c r="O133" i="31"/>
  <c r="O134" i="31"/>
  <c r="O135" i="31"/>
  <c r="O136" i="31"/>
  <c r="O137" i="31"/>
  <c r="O139" i="31"/>
  <c r="O140" i="31"/>
  <c r="O141" i="31"/>
  <c r="O142" i="31"/>
  <c r="O143" i="31"/>
  <c r="O83" i="31"/>
  <c r="O84" i="31"/>
  <c r="O85" i="31"/>
  <c r="O86" i="31"/>
  <c r="O90" i="31"/>
  <c r="O91" i="31"/>
  <c r="O92" i="31"/>
  <c r="O93" i="31"/>
  <c r="O95" i="31"/>
  <c r="O96" i="31"/>
  <c r="O79" i="31"/>
  <c r="O78" i="31"/>
  <c r="O77" i="31"/>
  <c r="O76" i="31"/>
  <c r="O75" i="31"/>
  <c r="O74" i="31"/>
  <c r="O73" i="31"/>
  <c r="O68" i="31"/>
  <c r="O69" i="31"/>
  <c r="O70" i="31"/>
  <c r="O71" i="31"/>
  <c r="O62" i="31"/>
  <c r="O63" i="31"/>
  <c r="O64" i="31"/>
  <c r="O65" i="31"/>
  <c r="O58" i="31"/>
  <c r="O59" i="31"/>
  <c r="O60" i="31"/>
  <c r="O61" i="31"/>
  <c r="N31" i="35"/>
  <c r="N23" i="35"/>
  <c r="N92" i="35"/>
  <c r="N32" i="35"/>
  <c r="N44" i="35"/>
  <c r="N54" i="35"/>
  <c r="N65" i="35"/>
  <c r="N77" i="35"/>
  <c r="N43" i="35"/>
  <c r="N53" i="35"/>
  <c r="N64" i="35"/>
  <c r="N76" i="35"/>
  <c r="N86" i="35"/>
  <c r="N42" i="35"/>
  <c r="N52" i="35"/>
  <c r="N63" i="35"/>
  <c r="N75" i="35"/>
  <c r="N19" i="35"/>
  <c r="N41" i="35"/>
  <c r="N51" i="35"/>
  <c r="N62" i="35"/>
  <c r="N74" i="35"/>
  <c r="N90" i="35"/>
  <c r="N18" i="35"/>
  <c r="N40" i="35"/>
  <c r="N61" i="35"/>
  <c r="N73" i="35"/>
  <c r="N39" i="35"/>
  <c r="N60" i="35"/>
  <c r="N72" i="35"/>
  <c r="N11" i="35"/>
  <c r="N29" i="35"/>
  <c r="N59" i="35"/>
  <c r="N71" i="35"/>
  <c r="N24" i="35"/>
  <c r="N37" i="35"/>
  <c r="N58" i="35"/>
  <c r="N70" i="35"/>
  <c r="N82" i="35"/>
  <c r="N22" i="35"/>
  <c r="N38" i="35"/>
  <c r="N83" i="35"/>
  <c r="N36" i="35"/>
  <c r="N57" i="35"/>
  <c r="N69" i="35"/>
  <c r="N81" i="35"/>
  <c r="N35" i="35"/>
  <c r="N47" i="35"/>
  <c r="N68" i="35"/>
  <c r="N80" i="35"/>
  <c r="N12" i="35"/>
  <c r="N27" i="35"/>
  <c r="N34" i="35"/>
  <c r="N46" i="35"/>
  <c r="N67" i="35"/>
  <c r="N79" i="35"/>
  <c r="N95" i="35"/>
  <c r="N26" i="35"/>
  <c r="N33" i="35"/>
  <c r="N45" i="35"/>
  <c r="N66" i="35"/>
  <c r="N78" i="35"/>
  <c r="N94" i="35"/>
  <c r="N16" i="35"/>
  <c r="N15" i="35"/>
  <c r="O43" i="31" l="1"/>
  <c r="N73" i="28" l="1"/>
  <c r="N52" i="27"/>
  <c r="O53" i="31"/>
  <c r="O54" i="31"/>
  <c r="O55" i="31"/>
  <c r="O56" i="31"/>
  <c r="O66" i="31"/>
  <c r="O72" i="31"/>
  <c r="O67" i="31"/>
  <c r="O80" i="31"/>
  <c r="O81" i="31"/>
  <c r="N90" i="28"/>
  <c r="O97" i="31"/>
  <c r="O44" i="31"/>
  <c r="O45" i="31"/>
  <c r="O46" i="31"/>
  <c r="O47" i="31"/>
  <c r="O48" i="31"/>
  <c r="O50" i="31"/>
  <c r="O51" i="31"/>
  <c r="O52" i="31"/>
  <c r="O49" i="31"/>
  <c r="N54" i="27"/>
  <c r="N68" i="27"/>
  <c r="N80" i="27"/>
  <c r="N98" i="27"/>
  <c r="N114" i="27"/>
  <c r="N127" i="27"/>
  <c r="N143" i="27"/>
  <c r="N18" i="28"/>
  <c r="N30" i="28"/>
  <c r="N43" i="28"/>
  <c r="N45" i="28"/>
  <c r="N50" i="28"/>
  <c r="N79" i="27"/>
  <c r="N113" i="27"/>
  <c r="N126" i="27"/>
  <c r="N142" i="27"/>
  <c r="N29" i="28"/>
  <c r="N100" i="28"/>
  <c r="N116" i="28"/>
  <c r="N129" i="28"/>
  <c r="N151" i="28"/>
  <c r="N41" i="28"/>
  <c r="N70" i="28"/>
  <c r="N105" i="27"/>
  <c r="N119" i="27"/>
  <c r="N134" i="27"/>
  <c r="N158" i="27"/>
  <c r="N23" i="28"/>
  <c r="N46" i="28"/>
  <c r="N97" i="28"/>
  <c r="N108" i="28"/>
  <c r="N121" i="28"/>
  <c r="N137" i="28"/>
  <c r="N60" i="27"/>
  <c r="N59" i="27"/>
  <c r="N72" i="27"/>
  <c r="N104" i="27"/>
  <c r="N118" i="27"/>
  <c r="N132" i="27"/>
  <c r="N71" i="27"/>
  <c r="N83" i="27"/>
  <c r="N101" i="27"/>
  <c r="N117" i="27"/>
  <c r="N130" i="27"/>
  <c r="N153" i="27"/>
  <c r="N21" i="28"/>
  <c r="N33" i="28"/>
  <c r="N48" i="28"/>
  <c r="N51" i="28"/>
  <c r="N77" i="28"/>
  <c r="N93" i="28"/>
  <c r="N112" i="28"/>
  <c r="N124" i="28"/>
  <c r="N141" i="28"/>
  <c r="N56" i="27"/>
  <c r="N47" i="28"/>
  <c r="N92" i="28"/>
  <c r="N110" i="28"/>
  <c r="N123" i="28"/>
  <c r="N140" i="28"/>
  <c r="N85" i="27"/>
  <c r="N70" i="27"/>
  <c r="N100" i="27"/>
  <c r="N116" i="27"/>
  <c r="N129" i="27"/>
  <c r="N151" i="27"/>
  <c r="N20" i="28"/>
  <c r="N55" i="27"/>
  <c r="N69" i="27"/>
  <c r="N99" i="27"/>
  <c r="N115" i="27"/>
  <c r="N128" i="27"/>
  <c r="N147" i="27"/>
  <c r="N17" i="28"/>
  <c r="N19" i="28"/>
  <c r="N31" i="28"/>
  <c r="N91" i="28"/>
  <c r="N109" i="28"/>
  <c r="N122" i="28"/>
  <c r="N139" i="28"/>
  <c r="N85" i="28"/>
  <c r="N106" i="28"/>
  <c r="N120" i="28"/>
  <c r="N135" i="28"/>
  <c r="N96" i="27"/>
  <c r="N124" i="27"/>
  <c r="N28" i="28"/>
  <c r="N84" i="28"/>
  <c r="N105" i="28"/>
  <c r="N119" i="28"/>
  <c r="N134" i="28"/>
  <c r="N158" i="28"/>
  <c r="N66" i="27"/>
  <c r="N78" i="27"/>
  <c r="N112" i="27"/>
  <c r="N141" i="27"/>
  <c r="N16" i="28"/>
  <c r="N32" i="28"/>
  <c r="N65" i="27"/>
  <c r="N73" i="27"/>
  <c r="N77" i="27"/>
  <c r="N93" i="27"/>
  <c r="N110" i="27"/>
  <c r="N123" i="27"/>
  <c r="N140" i="27"/>
  <c r="N15" i="28"/>
  <c r="N27" i="28"/>
  <c r="N39" i="28"/>
  <c r="N53" i="28"/>
  <c r="N81" i="28"/>
  <c r="N83" i="28"/>
  <c r="N104" i="28"/>
  <c r="N118" i="28"/>
  <c r="N132" i="28"/>
  <c r="N63" i="27"/>
  <c r="N109" i="27"/>
  <c r="N122" i="27"/>
  <c r="N139" i="27"/>
  <c r="N14" i="28"/>
  <c r="N22" i="28"/>
  <c r="N26" i="28"/>
  <c r="N34" i="28"/>
  <c r="N38" i="28"/>
  <c r="N101" i="28"/>
  <c r="N117" i="28"/>
  <c r="N130" i="28"/>
  <c r="N153" i="28"/>
  <c r="N62" i="27"/>
  <c r="N75" i="27"/>
  <c r="N121" i="27"/>
  <c r="N13" i="28"/>
  <c r="N42" i="28"/>
  <c r="O158" i="31"/>
  <c r="O147" i="31"/>
  <c r="N76" i="27"/>
  <c r="N92" i="27"/>
  <c r="N91" i="27"/>
  <c r="N108" i="27"/>
  <c r="N137" i="27"/>
  <c r="N25" i="28"/>
  <c r="N37" i="28"/>
  <c r="N61" i="27"/>
  <c r="N74" i="27"/>
  <c r="N90" i="27"/>
  <c r="N106" i="27"/>
  <c r="N120" i="27"/>
  <c r="N135" i="27"/>
  <c r="N12" i="28"/>
  <c r="N24" i="28"/>
  <c r="N36" i="28"/>
  <c r="N67" i="28"/>
  <c r="N99" i="28"/>
  <c r="N115" i="28"/>
  <c r="N128" i="28"/>
  <c r="N147" i="28"/>
  <c r="N35" i="28"/>
  <c r="N49" i="28"/>
  <c r="N98" i="28"/>
  <c r="N114" i="28"/>
  <c r="N127" i="28"/>
  <c r="N143" i="28"/>
  <c r="N84" i="27"/>
  <c r="N96" i="28"/>
  <c r="N113" i="28"/>
  <c r="N126" i="28"/>
  <c r="N142" i="28"/>
  <c r="N56" i="28"/>
  <c r="N69" i="28"/>
  <c r="N82" i="28"/>
  <c r="N55" i="28"/>
  <c r="N68" i="28"/>
  <c r="N80" i="28"/>
  <c r="N54" i="28"/>
  <c r="N66" i="28"/>
  <c r="N79" i="28"/>
  <c r="N52" i="28"/>
  <c r="N65" i="28"/>
  <c r="N78" i="28"/>
  <c r="N63" i="28"/>
  <c r="N76" i="28"/>
  <c r="N62" i="28"/>
  <c r="N75" i="28"/>
  <c r="N61" i="28"/>
  <c r="N74" i="28"/>
  <c r="N60" i="28"/>
  <c r="N59" i="28"/>
  <c r="N72" i="28"/>
  <c r="N71" i="28"/>
  <c r="N58" i="28"/>
  <c r="N97" i="27"/>
  <c r="N58" i="27"/>
  <c r="N53" i="27"/>
  <c r="N49" i="27"/>
  <c r="N158" i="1" l="1"/>
  <c r="N153" i="1"/>
  <c r="N151" i="1"/>
  <c r="N147" i="1"/>
  <c r="N40" i="28" l="1"/>
  <c r="I17" i="17" l="1"/>
  <c r="J17" i="17"/>
  <c r="G17" i="17"/>
  <c r="H17" i="17"/>
  <c r="F17" i="17"/>
  <c r="N56" i="1"/>
  <c r="N55" i="1"/>
  <c r="N54" i="1"/>
  <c r="N53" i="1"/>
  <c r="N52" i="1"/>
  <c r="N51" i="1"/>
  <c r="N48" i="1"/>
  <c r="N47" i="1"/>
  <c r="N46" i="1"/>
  <c r="N45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51" i="25" l="1"/>
  <c r="N143" i="25"/>
  <c r="N147" i="25"/>
  <c r="N142" i="25"/>
  <c r="N158" i="25"/>
  <c r="N158" i="26"/>
  <c r="N153" i="25"/>
  <c r="N143" i="26"/>
  <c r="N139" i="30"/>
  <c r="N141" i="29"/>
  <c r="N142" i="29"/>
  <c r="N141" i="26"/>
  <c r="N158" i="29"/>
  <c r="N158" i="30"/>
  <c r="N143" i="29"/>
  <c r="N137" i="30"/>
  <c r="N153" i="26"/>
  <c r="N137" i="29"/>
  <c r="N140" i="30"/>
  <c r="N140" i="26"/>
  <c r="N141" i="30"/>
  <c r="N139" i="29"/>
  <c r="N142" i="30"/>
  <c r="N142" i="26"/>
  <c r="N140" i="29"/>
  <c r="N143" i="30"/>
  <c r="N153" i="30"/>
  <c r="N151" i="30"/>
  <c r="N147" i="30"/>
  <c r="N153" i="29"/>
  <c r="N151" i="29"/>
  <c r="N147" i="29"/>
  <c r="N151" i="26"/>
  <c r="N147" i="26"/>
  <c r="N143" i="1" l="1"/>
  <c r="N142" i="1"/>
  <c r="N141" i="1"/>
  <c r="N140" i="1"/>
  <c r="N139" i="1"/>
  <c r="N137" i="1"/>
  <c r="N135" i="1"/>
  <c r="N134" i="1"/>
  <c r="N132" i="1"/>
  <c r="N130" i="1"/>
  <c r="N129" i="1"/>
  <c r="N128" i="1"/>
  <c r="N127" i="1"/>
  <c r="N126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0" i="1"/>
  <c r="N109" i="1"/>
  <c r="N108" i="1"/>
  <c r="N106" i="1"/>
  <c r="N105" i="1"/>
  <c r="N104" i="1"/>
  <c r="N101" i="1"/>
  <c r="N100" i="1"/>
  <c r="N99" i="1"/>
  <c r="N98" i="1"/>
  <c r="N97" i="1"/>
  <c r="N96" i="1"/>
  <c r="N93" i="1"/>
  <c r="N92" i="1"/>
  <c r="N91" i="1"/>
  <c r="N90" i="1"/>
  <c r="N85" i="1"/>
  <c r="N84" i="1"/>
  <c r="N83" i="1"/>
  <c r="N82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6" i="1"/>
  <c r="N65" i="1"/>
  <c r="N63" i="1"/>
  <c r="N62" i="1"/>
  <c r="N61" i="1"/>
  <c r="N60" i="1"/>
  <c r="N59" i="1"/>
  <c r="N58" i="1"/>
  <c r="N50" i="1"/>
  <c r="N49" i="1"/>
  <c r="N44" i="1"/>
  <c r="N43" i="1"/>
  <c r="O82" i="31" l="1"/>
  <c r="N81" i="1"/>
  <c r="N17" i="24"/>
  <c r="N82" i="25"/>
  <c r="N118" i="25"/>
  <c r="N13" i="25"/>
  <c r="N19" i="25"/>
  <c r="N25" i="25"/>
  <c r="N31" i="25"/>
  <c r="N37" i="25"/>
  <c r="N50" i="25"/>
  <c r="N69" i="25"/>
  <c r="N75" i="25"/>
  <c r="N106" i="25"/>
  <c r="N130" i="25"/>
  <c r="N22" i="24"/>
  <c r="N93" i="25"/>
  <c r="N105" i="25"/>
  <c r="N117" i="25"/>
  <c r="N123" i="25"/>
  <c r="N135" i="25"/>
  <c r="N141" i="25"/>
  <c r="N23" i="24"/>
  <c r="N100" i="25"/>
  <c r="N28" i="24"/>
  <c r="N62" i="25"/>
  <c r="N99" i="25"/>
  <c r="N129" i="25"/>
  <c r="N29" i="24"/>
  <c r="N16" i="24"/>
  <c r="N34" i="24"/>
  <c r="N63" i="25"/>
  <c r="N112" i="25"/>
  <c r="N124" i="25"/>
  <c r="N34" i="25"/>
  <c r="N35" i="24"/>
  <c r="N41" i="24"/>
  <c r="N44" i="25"/>
  <c r="N67" i="1"/>
  <c r="N16" i="25"/>
  <c r="N13" i="24"/>
  <c r="N19" i="24"/>
  <c r="N31" i="24"/>
  <c r="N37" i="24"/>
  <c r="N84" i="25"/>
  <c r="N90" i="25"/>
  <c r="N96" i="25"/>
  <c r="N108" i="25"/>
  <c r="N114" i="25"/>
  <c r="N126" i="25"/>
  <c r="N15" i="25"/>
  <c r="N21" i="25"/>
  <c r="N27" i="25"/>
  <c r="N33" i="25"/>
  <c r="N39" i="25"/>
  <c r="N77" i="25"/>
  <c r="N12" i="24"/>
  <c r="N30" i="24"/>
  <c r="N45" i="25"/>
  <c r="N18" i="24"/>
  <c r="N24" i="24"/>
  <c r="N36" i="24"/>
  <c r="N58" i="25"/>
  <c r="N83" i="25"/>
  <c r="N101" i="25"/>
  <c r="N113" i="25"/>
  <c r="N119" i="25"/>
  <c r="N137" i="25"/>
  <c r="N14" i="25"/>
  <c r="N20" i="25"/>
  <c r="N26" i="25"/>
  <c r="N32" i="25"/>
  <c r="N38" i="25"/>
  <c r="N70" i="25"/>
  <c r="N76" i="25"/>
  <c r="N12" i="25"/>
  <c r="N18" i="25"/>
  <c r="N24" i="25"/>
  <c r="N30" i="25"/>
  <c r="N36" i="25"/>
  <c r="N68" i="25"/>
  <c r="N74" i="25"/>
  <c r="N11" i="28"/>
  <c r="N33" i="24"/>
  <c r="N61" i="25"/>
  <c r="N92" i="25"/>
  <c r="N98" i="25"/>
  <c r="N104" i="25"/>
  <c r="N110" i="25"/>
  <c r="N116" i="25"/>
  <c r="N122" i="25"/>
  <c r="N128" i="25"/>
  <c r="N134" i="25"/>
  <c r="N140" i="25"/>
  <c r="N17" i="25"/>
  <c r="N41" i="25"/>
  <c r="N54" i="25"/>
  <c r="N15" i="24"/>
  <c r="N21" i="24"/>
  <c r="N27" i="24"/>
  <c r="N39" i="24"/>
  <c r="N23" i="25"/>
  <c r="N29" i="25"/>
  <c r="N35" i="25"/>
  <c r="N48" i="25"/>
  <c r="N73" i="25"/>
  <c r="N14" i="24"/>
  <c r="N20" i="24"/>
  <c r="N26" i="24"/>
  <c r="N32" i="24"/>
  <c r="N38" i="24"/>
  <c r="N47" i="25"/>
  <c r="N60" i="25"/>
  <c r="N85" i="25"/>
  <c r="N91" i="25"/>
  <c r="N97" i="25"/>
  <c r="N109" i="25"/>
  <c r="N115" i="25"/>
  <c r="N121" i="25"/>
  <c r="N127" i="25"/>
  <c r="N139" i="25"/>
  <c r="N22" i="25"/>
  <c r="N28" i="25"/>
  <c r="N53" i="25"/>
  <c r="N78" i="25"/>
  <c r="N25" i="24"/>
  <c r="N46" i="25"/>
  <c r="N59" i="25"/>
  <c r="N120" i="25"/>
  <c r="N132" i="25"/>
  <c r="N40" i="24"/>
  <c r="N40" i="25"/>
  <c r="N44" i="28"/>
  <c r="O11" i="31" l="1"/>
  <c r="N90" i="30" l="1"/>
  <c r="N99" i="29"/>
  <c r="N135" i="29"/>
  <c r="N118" i="29"/>
  <c r="N130" i="29"/>
  <c r="N22" i="29"/>
  <c r="N117" i="30"/>
  <c r="N130" i="30"/>
  <c r="N105" i="30"/>
  <c r="N16" i="30"/>
  <c r="N18" i="30"/>
  <c r="N28" i="30"/>
  <c r="N30" i="30"/>
  <c r="N110" i="30"/>
  <c r="N122" i="30"/>
  <c r="N77" i="30"/>
  <c r="N96" i="30"/>
  <c r="N100" i="30"/>
  <c r="N112" i="30"/>
  <c r="N119" i="30"/>
  <c r="N124" i="30"/>
  <c r="N106" i="29"/>
  <c r="N45" i="29"/>
  <c r="N16" i="29"/>
  <c r="N123" i="29"/>
  <c r="N85" i="29"/>
  <c r="N101" i="29"/>
  <c r="N108" i="29"/>
  <c r="N120" i="29"/>
  <c r="N132" i="29"/>
  <c r="N98" i="29"/>
  <c r="N121" i="29"/>
  <c r="N34" i="29"/>
  <c r="N19" i="29"/>
  <c r="N31" i="29"/>
  <c r="N83" i="29"/>
  <c r="N92" i="29"/>
  <c r="N100" i="29"/>
  <c r="N112" i="29"/>
  <c r="N115" i="29"/>
  <c r="N124" i="29"/>
  <c r="N127" i="29"/>
  <c r="N14" i="29"/>
  <c r="N29" i="29"/>
  <c r="N21" i="29"/>
  <c r="N33" i="29"/>
  <c r="N44" i="29"/>
  <c r="N53" i="29"/>
  <c r="N75" i="29"/>
  <c r="N110" i="29"/>
  <c r="N122" i="29"/>
  <c r="N134" i="29"/>
  <c r="N29" i="30"/>
  <c r="N74" i="30"/>
  <c r="N97" i="30"/>
  <c r="N106" i="30"/>
  <c r="N109" i="30"/>
  <c r="N118" i="30"/>
  <c r="N121" i="30"/>
  <c r="N11" i="29"/>
  <c r="N17" i="29"/>
  <c r="N23" i="29"/>
  <c r="N35" i="29"/>
  <c r="N58" i="29"/>
  <c r="N28" i="29"/>
  <c r="N82" i="29"/>
  <c r="N105" i="29"/>
  <c r="N117" i="29"/>
  <c r="N129" i="29"/>
  <c r="N12" i="30"/>
  <c r="N24" i="30"/>
  <c r="N78" i="30"/>
  <c r="N101" i="30"/>
  <c r="N113" i="30"/>
  <c r="N116" i="30"/>
  <c r="N128" i="30"/>
  <c r="N26" i="29"/>
  <c r="N123" i="30"/>
  <c r="N129" i="30"/>
  <c r="N135" i="30"/>
  <c r="N17" i="30"/>
  <c r="N81" i="30"/>
  <c r="N93" i="30"/>
  <c r="N13" i="29"/>
  <c r="N15" i="29"/>
  <c r="N18" i="29"/>
  <c r="N20" i="29"/>
  <c r="N25" i="29"/>
  <c r="N27" i="29"/>
  <c r="N32" i="29"/>
  <c r="N59" i="29"/>
  <c r="N73" i="29"/>
  <c r="N93" i="29"/>
  <c r="N96" i="29"/>
  <c r="N97" i="29"/>
  <c r="N104" i="29"/>
  <c r="N109" i="29"/>
  <c r="N116" i="29"/>
  <c r="N119" i="29"/>
  <c r="N14" i="30"/>
  <c r="N19" i="30"/>
  <c r="N26" i="30"/>
  <c r="N31" i="30"/>
  <c r="N58" i="30"/>
  <c r="N80" i="30"/>
  <c r="N85" i="30"/>
  <c r="N92" i="30"/>
  <c r="N108" i="30"/>
  <c r="N115" i="30"/>
  <c r="N120" i="30"/>
  <c r="N127" i="30"/>
  <c r="N132" i="30"/>
  <c r="N30" i="29"/>
  <c r="N21" i="30"/>
  <c r="N22" i="30"/>
  <c r="N27" i="30"/>
  <c r="N33" i="30"/>
  <c r="N34" i="30"/>
  <c r="N44" i="30"/>
  <c r="N75" i="30"/>
  <c r="N76" i="30"/>
  <c r="N98" i="30"/>
  <c r="N99" i="30"/>
  <c r="N104" i="30"/>
  <c r="N12" i="29"/>
  <c r="N24" i="29"/>
  <c r="N68" i="29"/>
  <c r="N84" i="29"/>
  <c r="N90" i="29"/>
  <c r="N91" i="29"/>
  <c r="N113" i="29"/>
  <c r="N114" i="29"/>
  <c r="N126" i="29"/>
  <c r="N128" i="29"/>
  <c r="N13" i="30"/>
  <c r="N25" i="30"/>
  <c r="N68" i="30"/>
  <c r="N79" i="30"/>
  <c r="N91" i="30"/>
  <c r="N114" i="30"/>
  <c r="N126" i="30"/>
  <c r="N134" i="30"/>
  <c r="N11" i="30"/>
  <c r="N20" i="30"/>
  <c r="N23" i="30"/>
  <c r="N32" i="30"/>
  <c r="N15" i="30"/>
  <c r="N50" i="27" l="1"/>
  <c r="N67" i="27"/>
  <c r="N11" i="27"/>
  <c r="N82" i="27"/>
  <c r="N43" i="27"/>
  <c r="N44" i="27"/>
  <c r="N51" i="27"/>
  <c r="N81" i="27"/>
  <c r="N75" i="26" l="1"/>
  <c r="N68" i="26" l="1"/>
  <c r="N91" i="26"/>
  <c r="N76" i="26"/>
  <c r="N109" i="26"/>
  <c r="N21" i="26"/>
  <c r="N126" i="26"/>
  <c r="N114" i="26"/>
  <c r="N98" i="26"/>
  <c r="N37" i="26"/>
  <c r="N25" i="26"/>
  <c r="N113" i="26"/>
  <c r="N101" i="26"/>
  <c r="N90" i="26"/>
  <c r="N13" i="26"/>
  <c r="N69" i="26"/>
  <c r="N29" i="26"/>
  <c r="N17" i="26"/>
  <c r="N36" i="26"/>
  <c r="N32" i="26"/>
  <c r="N20" i="26"/>
  <c r="N24" i="26"/>
  <c r="N12" i="26"/>
  <c r="N130" i="26"/>
  <c r="N118" i="26"/>
  <c r="N106" i="26"/>
  <c r="N83" i="26"/>
  <c r="N61" i="26"/>
  <c r="N38" i="26"/>
  <c r="N30" i="26"/>
  <c r="N26" i="26"/>
  <c r="N14" i="26"/>
  <c r="N139" i="26"/>
  <c r="N127" i="26"/>
  <c r="N115" i="26"/>
  <c r="N92" i="26"/>
  <c r="N58" i="26"/>
  <c r="N44" i="26"/>
  <c r="N33" i="26"/>
  <c r="N121" i="26"/>
  <c r="N97" i="26"/>
  <c r="N77" i="26"/>
  <c r="N22" i="26"/>
  <c r="N123" i="26"/>
  <c r="N34" i="26"/>
  <c r="N137" i="26"/>
  <c r="N119" i="26"/>
  <c r="N135" i="26"/>
  <c r="N99" i="26"/>
  <c r="N45" i="26"/>
  <c r="N134" i="26"/>
  <c r="N122" i="26"/>
  <c r="N110" i="26"/>
  <c r="N96" i="26"/>
  <c r="N84" i="26"/>
  <c r="N73" i="26"/>
  <c r="N62" i="26"/>
  <c r="N18" i="26"/>
  <c r="N31" i="26"/>
  <c r="N124" i="26"/>
  <c r="N116" i="26"/>
  <c r="N112" i="26"/>
  <c r="N104" i="26"/>
  <c r="N100" i="26"/>
  <c r="N93" i="26"/>
  <c r="N59" i="26"/>
  <c r="N39" i="26"/>
  <c r="N35" i="26"/>
  <c r="N27" i="26"/>
  <c r="N23" i="26"/>
  <c r="N15" i="26"/>
  <c r="N11" i="26"/>
  <c r="N132" i="26"/>
  <c r="N120" i="26"/>
  <c r="N108" i="26"/>
  <c r="N85" i="26"/>
  <c r="N74" i="26"/>
  <c r="N63" i="26"/>
  <c r="N53" i="26"/>
  <c r="N19" i="26"/>
  <c r="N128" i="26"/>
  <c r="N129" i="26"/>
  <c r="N60" i="26"/>
  <c r="N28" i="26"/>
  <c r="N105" i="26"/>
  <c r="N117" i="26"/>
  <c r="N16" i="26"/>
  <c r="N50" i="26"/>
  <c r="N82" i="26"/>
  <c r="N11" i="25" l="1"/>
  <c r="N11" i="24" l="1"/>
  <c r="N11" i="1"/>
  <c r="H11" i="18" l="1"/>
  <c r="G21" i="34" s="1"/>
  <c r="H20" i="34" l="1"/>
  <c r="G20" i="34"/>
  <c r="I20" i="34"/>
  <c r="G19" i="34" l="1"/>
  <c r="J19" i="34"/>
  <c r="H19" i="34"/>
  <c r="L19" i="34"/>
  <c r="I19" i="34"/>
  <c r="K19" i="34" l="1"/>
  <c r="F11" i="18" l="1"/>
  <c r="E21" i="34" s="1"/>
  <c r="G11" i="18" l="1"/>
  <c r="F21" i="34" s="1"/>
  <c r="E20" i="34" l="1"/>
  <c r="F20" i="34" l="1"/>
  <c r="F19" i="34" l="1"/>
  <c r="O159" i="31" l="1"/>
  <c r="N159" i="28"/>
  <c r="N159" i="27" l="1"/>
  <c r="N159" i="30"/>
  <c r="N159" i="29"/>
  <c r="N159" i="26" l="1"/>
  <c r="N159" i="25"/>
  <c r="N159" i="1" l="1"/>
  <c r="M145" i="31" l="1"/>
  <c r="N145" i="31"/>
  <c r="L145" i="31"/>
  <c r="K145" i="31"/>
  <c r="J145" i="31"/>
  <c r="I145" i="31"/>
  <c r="H145" i="31"/>
  <c r="G145" i="31"/>
  <c r="F145" i="31"/>
  <c r="D145" i="31"/>
  <c r="L145" i="25"/>
  <c r="E11" i="18"/>
  <c r="D21" i="34" s="1"/>
  <c r="D11" i="18"/>
  <c r="C21" i="34" s="1"/>
  <c r="E17" i="17"/>
  <c r="D17" i="17"/>
  <c r="G145" i="28" l="1"/>
  <c r="K145" i="29"/>
  <c r="E145" i="30"/>
  <c r="M145" i="25"/>
  <c r="F145" i="28"/>
  <c r="G145" i="26"/>
  <c r="M145" i="29"/>
  <c r="G145" i="30"/>
  <c r="F145" i="26"/>
  <c r="F145" i="1"/>
  <c r="G145" i="1"/>
  <c r="I145" i="30"/>
  <c r="H145" i="1"/>
  <c r="J145" i="26"/>
  <c r="J145" i="30"/>
  <c r="J145" i="25"/>
  <c r="L17" i="17"/>
  <c r="K20" i="34" s="1"/>
  <c r="G145" i="25"/>
  <c r="M145" i="28"/>
  <c r="D145" i="30"/>
  <c r="I145" i="27"/>
  <c r="I145" i="29"/>
  <c r="M145" i="26"/>
  <c r="H145" i="29"/>
  <c r="K145" i="27"/>
  <c r="L145" i="27"/>
  <c r="E145" i="28"/>
  <c r="L145" i="29"/>
  <c r="H145" i="30"/>
  <c r="H145" i="26"/>
  <c r="J155" i="26"/>
  <c r="H145" i="28"/>
  <c r="J145" i="1"/>
  <c r="L145" i="30"/>
  <c r="K145" i="1"/>
  <c r="D145" i="27"/>
  <c r="J145" i="28"/>
  <c r="D145" i="29"/>
  <c r="M145" i="30"/>
  <c r="L145" i="1"/>
  <c r="K145" i="26"/>
  <c r="K145" i="28"/>
  <c r="F145" i="29"/>
  <c r="D145" i="25"/>
  <c r="C20" i="34"/>
  <c r="M145" i="1"/>
  <c r="G155" i="1"/>
  <c r="K155" i="29"/>
  <c r="J155" i="28"/>
  <c r="F155" i="29"/>
  <c r="L155" i="30"/>
  <c r="G155" i="26"/>
  <c r="J155" i="24"/>
  <c r="K155" i="24"/>
  <c r="M155" i="26"/>
  <c r="H155" i="27"/>
  <c r="F155" i="1"/>
  <c r="L155" i="24"/>
  <c r="G155" i="25"/>
  <c r="I155" i="27"/>
  <c r="K155" i="28"/>
  <c r="M155" i="30"/>
  <c r="G155" i="31"/>
  <c r="M155" i="24"/>
  <c r="H155" i="25"/>
  <c r="D155" i="26"/>
  <c r="J155" i="27"/>
  <c r="L155" i="28"/>
  <c r="G155" i="29"/>
  <c r="H155" i="31"/>
  <c r="I155" i="25"/>
  <c r="K155" i="27"/>
  <c r="M155" i="28"/>
  <c r="H155" i="29"/>
  <c r="D155" i="30"/>
  <c r="I155" i="31"/>
  <c r="H155" i="1"/>
  <c r="D155" i="24"/>
  <c r="J155" i="25"/>
  <c r="F155" i="26"/>
  <c r="L155" i="27"/>
  <c r="I155" i="29"/>
  <c r="J155" i="31"/>
  <c r="I155" i="1"/>
  <c r="K155" i="25"/>
  <c r="M155" i="27"/>
  <c r="D155" i="28"/>
  <c r="J155" i="29"/>
  <c r="F155" i="30"/>
  <c r="K155" i="31"/>
  <c r="J155" i="1"/>
  <c r="F155" i="24"/>
  <c r="L155" i="25"/>
  <c r="L155" i="31"/>
  <c r="K155" i="1"/>
  <c r="M155" i="25"/>
  <c r="H155" i="26"/>
  <c r="F155" i="28"/>
  <c r="L155" i="29"/>
  <c r="G155" i="30"/>
  <c r="N155" i="31"/>
  <c r="L155" i="1"/>
  <c r="G155" i="24"/>
  <c r="I155" i="26"/>
  <c r="E155" i="27"/>
  <c r="M155" i="29"/>
  <c r="H155" i="30"/>
  <c r="M155" i="31"/>
  <c r="M155" i="1"/>
  <c r="H155" i="24"/>
  <c r="D155" i="25"/>
  <c r="F155" i="27"/>
  <c r="G155" i="28"/>
  <c r="I155" i="30"/>
  <c r="D155" i="31"/>
  <c r="I155" i="24"/>
  <c r="K155" i="26"/>
  <c r="H155" i="28"/>
  <c r="D155" i="29"/>
  <c r="J155" i="30"/>
  <c r="D155" i="1"/>
  <c r="F155" i="25"/>
  <c r="L155" i="26"/>
  <c r="I155" i="28"/>
  <c r="K155" i="30"/>
  <c r="F155" i="31"/>
  <c r="D20" i="34"/>
  <c r="D145" i="1"/>
  <c r="F145" i="25"/>
  <c r="L145" i="26"/>
  <c r="E145" i="26"/>
  <c r="G145" i="27"/>
  <c r="I145" i="28"/>
  <c r="E145" i="29"/>
  <c r="K145" i="30"/>
  <c r="H145" i="25"/>
  <c r="D145" i="26"/>
  <c r="J145" i="27"/>
  <c r="L145" i="28"/>
  <c r="G145" i="29"/>
  <c r="I145" i="1"/>
  <c r="K145" i="25"/>
  <c r="M145" i="27"/>
  <c r="F145" i="27"/>
  <c r="D155" i="27"/>
  <c r="D145" i="28"/>
  <c r="J145" i="29"/>
  <c r="F145" i="30"/>
  <c r="E145" i="25"/>
  <c r="E155" i="25"/>
  <c r="E145" i="27"/>
  <c r="H145" i="27"/>
  <c r="G155" i="27"/>
  <c r="E155" i="26" l="1"/>
  <c r="E155" i="30"/>
  <c r="E155" i="28"/>
  <c r="E155" i="24"/>
  <c r="E155" i="29"/>
  <c r="E155" i="31"/>
  <c r="E155" i="1"/>
  <c r="E145" i="31"/>
  <c r="E145" i="1"/>
  <c r="I145" i="26" l="1"/>
  <c r="I145" i="25"/>
  <c r="D19" i="34" l="1"/>
  <c r="C19" i="34" l="1"/>
  <c r="N138" i="1" l="1"/>
  <c r="N138" i="28"/>
  <c r="N136" i="28"/>
  <c r="N148" i="28"/>
  <c r="O152" i="31"/>
  <c r="N166" i="1"/>
  <c r="N166" i="25"/>
  <c r="N138" i="27" l="1"/>
  <c r="N138" i="29"/>
  <c r="N138" i="26"/>
  <c r="N138" i="25"/>
  <c r="N138" i="30"/>
  <c r="O89" i="31"/>
  <c r="N163" i="29"/>
  <c r="N152" i="26"/>
  <c r="N162" i="29"/>
  <c r="N149" i="29"/>
  <c r="N136" i="1"/>
  <c r="N136" i="30"/>
  <c r="N88" i="25"/>
  <c r="N150" i="28"/>
  <c r="N136" i="29"/>
  <c r="N136" i="26"/>
  <c r="N102" i="26"/>
  <c r="N88" i="1"/>
  <c r="N136" i="25"/>
  <c r="N89" i="29"/>
  <c r="N166" i="29"/>
  <c r="N166" i="28"/>
  <c r="N164" i="30"/>
  <c r="N166" i="30"/>
  <c r="N166" i="26"/>
  <c r="N152" i="1"/>
  <c r="N161" i="1"/>
  <c r="N161" i="28"/>
  <c r="O150" i="31"/>
  <c r="N131" i="28"/>
  <c r="N64" i="28"/>
  <c r="N148" i="25"/>
  <c r="N64" i="1"/>
  <c r="N102" i="28"/>
  <c r="O163" i="31"/>
  <c r="N86" i="28"/>
  <c r="N152" i="25"/>
  <c r="N57" i="28"/>
  <c r="N107" i="25"/>
  <c r="N125" i="25"/>
  <c r="N164" i="28"/>
  <c r="N87" i="28"/>
  <c r="N149" i="28"/>
  <c r="N89" i="28"/>
  <c r="N95" i="25"/>
  <c r="N94" i="28"/>
  <c r="N161" i="25"/>
  <c r="N88" i="28"/>
  <c r="N89" i="25"/>
  <c r="N94" i="25"/>
  <c r="N133" i="28"/>
  <c r="N102" i="1"/>
  <c r="N103" i="28"/>
  <c r="O164" i="31"/>
  <c r="N95" i="28"/>
  <c r="O57" i="31"/>
  <c r="N86" i="25"/>
  <c r="N131" i="25"/>
  <c r="N164" i="1"/>
  <c r="N125" i="28"/>
  <c r="N152" i="28"/>
  <c r="N86" i="1"/>
  <c r="O161" i="31"/>
  <c r="O148" i="31"/>
  <c r="N163" i="1"/>
  <c r="O149" i="31"/>
  <c r="N162" i="25"/>
  <c r="N162" i="28"/>
  <c r="N57" i="1"/>
  <c r="N107" i="28"/>
  <c r="N163" i="28"/>
  <c r="N103" i="25"/>
  <c r="N162" i="1"/>
  <c r="N164" i="25"/>
  <c r="N149" i="1"/>
  <c r="O162" i="31"/>
  <c r="N149" i="30"/>
  <c r="N148" i="1"/>
  <c r="N107" i="1"/>
  <c r="N131" i="1"/>
  <c r="O138" i="31" l="1"/>
  <c r="N94" i="26"/>
  <c r="N163" i="26"/>
  <c r="N148" i="30"/>
  <c r="N161" i="29"/>
  <c r="N94" i="30"/>
  <c r="N148" i="29"/>
  <c r="O87" i="31"/>
  <c r="N163" i="25"/>
  <c r="N94" i="29"/>
  <c r="N149" i="25"/>
  <c r="C155" i="28"/>
  <c r="N149" i="27"/>
  <c r="N94" i="1"/>
  <c r="N155" i="28"/>
  <c r="N162" i="30"/>
  <c r="N152" i="29"/>
  <c r="O94" i="31"/>
  <c r="N162" i="26"/>
  <c r="N152" i="30"/>
  <c r="N149" i="26"/>
  <c r="N163" i="30"/>
  <c r="N161" i="26"/>
  <c r="N148" i="26"/>
  <c r="O88" i="31"/>
  <c r="N161" i="30"/>
  <c r="N107" i="29"/>
  <c r="N133" i="26"/>
  <c r="N88" i="29"/>
  <c r="N150" i="29"/>
  <c r="O155" i="31"/>
  <c r="C155" i="31"/>
  <c r="N89" i="30"/>
  <c r="N103" i="29"/>
  <c r="N103" i="26"/>
  <c r="N102" i="29"/>
  <c r="N89" i="1"/>
  <c r="N133" i="25"/>
  <c r="N87" i="1"/>
  <c r="N87" i="25"/>
  <c r="N107" i="26"/>
  <c r="N136" i="27"/>
  <c r="N88" i="30"/>
  <c r="N95" i="1"/>
  <c r="N125" i="1"/>
  <c r="N125" i="26"/>
  <c r="N133" i="29"/>
  <c r="N87" i="29"/>
  <c r="N125" i="29"/>
  <c r="N133" i="30"/>
  <c r="N89" i="26"/>
  <c r="N102" i="30"/>
  <c r="N64" i="25"/>
  <c r="N95" i="30"/>
  <c r="N87" i="27"/>
  <c r="N87" i="26"/>
  <c r="N107" i="30"/>
  <c r="N95" i="29"/>
  <c r="N150" i="27"/>
  <c r="N64" i="27"/>
  <c r="N103" i="1"/>
  <c r="N95" i="26"/>
  <c r="N87" i="30"/>
  <c r="N131" i="29"/>
  <c r="N107" i="27"/>
  <c r="N103" i="30"/>
  <c r="N131" i="26"/>
  <c r="N86" i="29"/>
  <c r="N86" i="26"/>
  <c r="N86" i="30"/>
  <c r="N133" i="1"/>
  <c r="N131" i="30"/>
  <c r="N125" i="27"/>
  <c r="N150" i="1"/>
  <c r="C155" i="1"/>
  <c r="N86" i="27"/>
  <c r="N57" i="27"/>
  <c r="N88" i="26"/>
  <c r="N102" i="25"/>
  <c r="N125" i="30"/>
  <c r="N164" i="29"/>
  <c r="N164" i="27"/>
  <c r="N157" i="25"/>
  <c r="N111" i="29"/>
  <c r="N111" i="28"/>
  <c r="C145" i="28"/>
  <c r="N145" i="28" s="1"/>
  <c r="N166" i="27"/>
  <c r="N111" i="26"/>
  <c r="N111" i="25"/>
  <c r="N111" i="1"/>
  <c r="N157" i="1"/>
  <c r="N164" i="26"/>
  <c r="O166" i="31"/>
  <c r="N155" i="1" l="1"/>
  <c r="N155" i="29"/>
  <c r="C145" i="25"/>
  <c r="N145" i="25" s="1"/>
  <c r="N152" i="27"/>
  <c r="N148" i="27"/>
  <c r="N163" i="27"/>
  <c r="C145" i="31"/>
  <c r="O145" i="31" s="1"/>
  <c r="C155" i="27"/>
  <c r="N94" i="27"/>
  <c r="N161" i="27"/>
  <c r="C155" i="29"/>
  <c r="N162" i="27"/>
  <c r="N131" i="27"/>
  <c r="N133" i="27"/>
  <c r="N102" i="27"/>
  <c r="N95" i="27"/>
  <c r="C145" i="1"/>
  <c r="C145" i="29"/>
  <c r="N145" i="29" s="1"/>
  <c r="N150" i="25"/>
  <c r="N155" i="25" s="1"/>
  <c r="C155" i="25"/>
  <c r="N150" i="30"/>
  <c r="N155" i="30" s="1"/>
  <c r="C155" i="30"/>
  <c r="C155" i="26"/>
  <c r="N150" i="26"/>
  <c r="N155" i="26" s="1"/>
  <c r="N89" i="27"/>
  <c r="N103" i="27"/>
  <c r="C155" i="24"/>
  <c r="C145" i="26"/>
  <c r="N88" i="27"/>
  <c r="N157" i="29"/>
  <c r="C145" i="24"/>
  <c r="N145" i="24" s="1"/>
  <c r="C145" i="30"/>
  <c r="N111" i="30"/>
  <c r="C145" i="27"/>
  <c r="N111" i="27"/>
  <c r="N157" i="27"/>
  <c r="N157" i="26"/>
  <c r="N157" i="28"/>
  <c r="O157" i="31"/>
  <c r="N157" i="30"/>
  <c r="N145" i="30" l="1"/>
  <c r="N145" i="26"/>
  <c r="N155" i="24"/>
  <c r="N145" i="1"/>
  <c r="N155" i="27"/>
  <c r="N145" i="27"/>
  <c r="N165" i="27" l="1"/>
  <c r="N165" i="1"/>
  <c r="N165" i="30"/>
  <c r="N165" i="29"/>
  <c r="N165" i="28" l="1"/>
  <c r="N165" i="25"/>
  <c r="N165" i="26" l="1"/>
  <c r="O165" i="31" l="1"/>
  <c r="M11" i="18" l="1"/>
  <c r="L21" i="34" s="1"/>
  <c r="I11" i="18"/>
  <c r="H21" i="34" s="1"/>
  <c r="E19" i="34" l="1"/>
  <c r="B19" i="34" l="1"/>
  <c r="N98" i="35"/>
  <c r="M19" i="34" s="1"/>
  <c r="M33" i="34" l="1"/>
  <c r="L33" i="34"/>
  <c r="H33" i="34"/>
  <c r="J33" i="34"/>
  <c r="G33" i="34"/>
  <c r="K33" i="34"/>
  <c r="E33" i="34"/>
  <c r="D33" i="34"/>
  <c r="F33" i="34"/>
  <c r="I33" i="34"/>
  <c r="C33" i="34"/>
  <c r="B33" i="34"/>
  <c r="K11" i="18" l="1"/>
  <c r="J21" i="34" s="1"/>
  <c r="K17" i="17"/>
  <c r="J20" i="34" l="1"/>
  <c r="N10" i="35"/>
  <c r="N28" i="35"/>
  <c r="N96" i="35"/>
  <c r="N30" i="35"/>
  <c r="N13" i="35"/>
  <c r="N93" i="35"/>
  <c r="N21" i="35"/>
  <c r="N91" i="35"/>
  <c r="J11" i="18"/>
  <c r="I21" i="34" s="1"/>
  <c r="L11" i="18"/>
  <c r="K21" i="34" s="1"/>
  <c r="N89" i="35"/>
  <c r="N56" i="35"/>
  <c r="N50" i="35"/>
  <c r="N14" i="35"/>
  <c r="N17" i="35"/>
  <c r="N25" i="35"/>
  <c r="N85" i="35"/>
  <c r="C11" i="18"/>
  <c r="B21" i="34" s="1"/>
  <c r="N49" i="35" l="1"/>
  <c r="N9" i="18"/>
  <c r="N11" i="18" s="1"/>
  <c r="M21" i="34" s="1"/>
  <c r="N88" i="35"/>
  <c r="N20" i="35"/>
  <c r="M17" i="17"/>
  <c r="L20" i="34" l="1"/>
  <c r="M168" i="31" l="1"/>
  <c r="N168" i="31"/>
  <c r="N169" i="31" s="1"/>
  <c r="L18" i="34" s="1"/>
  <c r="L168" i="31"/>
  <c r="L169" i="31" s="1"/>
  <c r="K168" i="31"/>
  <c r="K169" i="31" s="1"/>
  <c r="J18" i="34" s="1"/>
  <c r="J168" i="31"/>
  <c r="J169" i="31" s="1"/>
  <c r="I18" i="34" s="1"/>
  <c r="I168" i="31"/>
  <c r="I169" i="31" s="1"/>
  <c r="H18" i="34" s="1"/>
  <c r="H168" i="31"/>
  <c r="H169" i="31" s="1"/>
  <c r="G18" i="34" s="1"/>
  <c r="G168" i="31"/>
  <c r="G169" i="31" s="1"/>
  <c r="F18" i="34" s="1"/>
  <c r="F168" i="31"/>
  <c r="F169" i="31" s="1"/>
  <c r="E18" i="34" s="1"/>
  <c r="E168" i="31"/>
  <c r="E169" i="31" s="1"/>
  <c r="D18" i="34" s="1"/>
  <c r="D168" i="31"/>
  <c r="D169" i="31" s="1"/>
  <c r="C18" i="34" s="1"/>
  <c r="M168" i="30"/>
  <c r="M169" i="30" s="1"/>
  <c r="L17" i="34" s="1"/>
  <c r="L168" i="30"/>
  <c r="L169" i="30" s="1"/>
  <c r="K17" i="34" s="1"/>
  <c r="K168" i="30"/>
  <c r="K169" i="30" s="1"/>
  <c r="J17" i="34" s="1"/>
  <c r="J168" i="30"/>
  <c r="J169" i="30" s="1"/>
  <c r="I17" i="34" s="1"/>
  <c r="I168" i="30"/>
  <c r="I169" i="30" s="1"/>
  <c r="H168" i="30"/>
  <c r="H169" i="30" s="1"/>
  <c r="G17" i="34" s="1"/>
  <c r="G168" i="30"/>
  <c r="G169" i="30" s="1"/>
  <c r="F17" i="34" s="1"/>
  <c r="F168" i="30"/>
  <c r="F169" i="30" s="1"/>
  <c r="E17" i="34" s="1"/>
  <c r="E168" i="30"/>
  <c r="E169" i="30" s="1"/>
  <c r="D17" i="34" s="1"/>
  <c r="D168" i="30"/>
  <c r="D169" i="30" s="1"/>
  <c r="C17" i="34" s="1"/>
  <c r="M168" i="29"/>
  <c r="M169" i="29" s="1"/>
  <c r="L16" i="34" s="1"/>
  <c r="L168" i="29"/>
  <c r="L169" i="29" s="1"/>
  <c r="K16" i="34" s="1"/>
  <c r="K168" i="29"/>
  <c r="K169" i="29" s="1"/>
  <c r="J16" i="34" s="1"/>
  <c r="J168" i="29"/>
  <c r="J169" i="29" s="1"/>
  <c r="I16" i="34" s="1"/>
  <c r="I168" i="29"/>
  <c r="I169" i="29" s="1"/>
  <c r="H168" i="29"/>
  <c r="H169" i="29" s="1"/>
  <c r="G16" i="34" s="1"/>
  <c r="G168" i="29"/>
  <c r="G169" i="29" s="1"/>
  <c r="F16" i="34" s="1"/>
  <c r="F168" i="29"/>
  <c r="F169" i="29" s="1"/>
  <c r="E16" i="34" s="1"/>
  <c r="E168" i="29"/>
  <c r="E169" i="29" s="1"/>
  <c r="D16" i="34" s="1"/>
  <c r="D168" i="29"/>
  <c r="D169" i="29" s="1"/>
  <c r="C16" i="34" s="1"/>
  <c r="M168" i="28"/>
  <c r="M169" i="28" s="1"/>
  <c r="L15" i="34" s="1"/>
  <c r="L168" i="28"/>
  <c r="L169" i="28" s="1"/>
  <c r="K15" i="34" s="1"/>
  <c r="K168" i="28"/>
  <c r="K169" i="28" s="1"/>
  <c r="J15" i="34" s="1"/>
  <c r="J168" i="28"/>
  <c r="J169" i="28" s="1"/>
  <c r="I15" i="34" s="1"/>
  <c r="I168" i="28"/>
  <c r="I169" i="28" s="1"/>
  <c r="H15" i="34" s="1"/>
  <c r="H168" i="28"/>
  <c r="H169" i="28" s="1"/>
  <c r="G15" i="34" s="1"/>
  <c r="G168" i="28"/>
  <c r="G169" i="28" s="1"/>
  <c r="F15" i="34" s="1"/>
  <c r="F168" i="28"/>
  <c r="F169" i="28" s="1"/>
  <c r="E15" i="34" s="1"/>
  <c r="E168" i="28"/>
  <c r="E169" i="28" s="1"/>
  <c r="D15" i="34" s="1"/>
  <c r="D168" i="28"/>
  <c r="D169" i="28" s="1"/>
  <c r="C15" i="34" s="1"/>
  <c r="M168" i="27"/>
  <c r="M169" i="27" s="1"/>
  <c r="L14" i="34" s="1"/>
  <c r="L168" i="27"/>
  <c r="L169" i="27" s="1"/>
  <c r="K14" i="34" s="1"/>
  <c r="K168" i="27"/>
  <c r="K169" i="27" s="1"/>
  <c r="J14" i="34" s="1"/>
  <c r="I168" i="27"/>
  <c r="I169" i="27" s="1"/>
  <c r="H14" i="34" s="1"/>
  <c r="H168" i="27"/>
  <c r="H169" i="27" s="1"/>
  <c r="G14" i="34" s="1"/>
  <c r="G168" i="27"/>
  <c r="F168" i="27"/>
  <c r="F169" i="27" s="1"/>
  <c r="E14" i="34" s="1"/>
  <c r="E168" i="27"/>
  <c r="E169" i="27" s="1"/>
  <c r="D14" i="34" s="1"/>
  <c r="D168" i="27"/>
  <c r="D169" i="27" s="1"/>
  <c r="C14" i="34" s="1"/>
  <c r="M168" i="26"/>
  <c r="M169" i="26" s="1"/>
  <c r="L13" i="34" s="1"/>
  <c r="L168" i="26"/>
  <c r="L169" i="26" s="1"/>
  <c r="K13" i="34" s="1"/>
  <c r="K168" i="26"/>
  <c r="K169" i="26" s="1"/>
  <c r="J13" i="34" s="1"/>
  <c r="J168" i="26"/>
  <c r="J169" i="26" s="1"/>
  <c r="I13" i="34" s="1"/>
  <c r="I168" i="26"/>
  <c r="I169" i="26" s="1"/>
  <c r="H168" i="26"/>
  <c r="H169" i="26" s="1"/>
  <c r="G13" i="34" s="1"/>
  <c r="G168" i="26"/>
  <c r="G169" i="26" s="1"/>
  <c r="F13" i="34" s="1"/>
  <c r="F168" i="26"/>
  <c r="F169" i="26" s="1"/>
  <c r="E13" i="34" s="1"/>
  <c r="E168" i="26"/>
  <c r="E169" i="26" s="1"/>
  <c r="D13" i="34" s="1"/>
  <c r="D168" i="26"/>
  <c r="D169" i="26" s="1"/>
  <c r="C13" i="34" s="1"/>
  <c r="M168" i="25"/>
  <c r="M169" i="25" s="1"/>
  <c r="L12" i="34" s="1"/>
  <c r="L168" i="25"/>
  <c r="L169" i="25" s="1"/>
  <c r="K12" i="34" s="1"/>
  <c r="K168" i="25"/>
  <c r="K169" i="25" s="1"/>
  <c r="J12" i="34" s="1"/>
  <c r="J168" i="25"/>
  <c r="J169" i="25" s="1"/>
  <c r="I12" i="34" s="1"/>
  <c r="I168" i="25"/>
  <c r="I169" i="25" s="1"/>
  <c r="H168" i="25"/>
  <c r="H169" i="25" s="1"/>
  <c r="G12" i="34" s="1"/>
  <c r="G168" i="25"/>
  <c r="G169" i="25" s="1"/>
  <c r="F12" i="34" s="1"/>
  <c r="F168" i="25"/>
  <c r="F169" i="25" s="1"/>
  <c r="E12" i="34" s="1"/>
  <c r="E168" i="25"/>
  <c r="E169" i="25" s="1"/>
  <c r="D12" i="34" s="1"/>
  <c r="D168" i="25"/>
  <c r="D169" i="25" s="1"/>
  <c r="C12" i="34" s="1"/>
  <c r="M168" i="24"/>
  <c r="M169" i="24" s="1"/>
  <c r="L11" i="34" s="1"/>
  <c r="L168" i="24"/>
  <c r="L169" i="24" s="1"/>
  <c r="K11" i="34" s="1"/>
  <c r="K168" i="24"/>
  <c r="K169" i="24" s="1"/>
  <c r="J11" i="34" s="1"/>
  <c r="J168" i="24"/>
  <c r="J169" i="24" s="1"/>
  <c r="I11" i="34" s="1"/>
  <c r="I168" i="24"/>
  <c r="I169" i="24" s="1"/>
  <c r="H11" i="34" s="1"/>
  <c r="H168" i="24"/>
  <c r="H169" i="24" s="1"/>
  <c r="G11" i="34" s="1"/>
  <c r="G168" i="24"/>
  <c r="F168" i="24"/>
  <c r="F169" i="24" s="1"/>
  <c r="E11" i="34" s="1"/>
  <c r="E168" i="24"/>
  <c r="E169" i="24" s="1"/>
  <c r="D11" i="34" s="1"/>
  <c r="D168" i="24"/>
  <c r="D169" i="24" s="1"/>
  <c r="C11" i="34" s="1"/>
  <c r="M168" i="1"/>
  <c r="M169" i="1" s="1"/>
  <c r="L10" i="34" s="1"/>
  <c r="L168" i="1"/>
  <c r="L169" i="1" s="1"/>
  <c r="K10" i="34" s="1"/>
  <c r="K168" i="1"/>
  <c r="K169" i="1" s="1"/>
  <c r="J10" i="34" s="1"/>
  <c r="J168" i="1"/>
  <c r="J169" i="1" s="1"/>
  <c r="I10" i="34" s="1"/>
  <c r="I168" i="1"/>
  <c r="I169" i="1" s="1"/>
  <c r="H10" i="34" s="1"/>
  <c r="H168" i="1"/>
  <c r="H169" i="1" s="1"/>
  <c r="G10" i="34" s="1"/>
  <c r="G168" i="1"/>
  <c r="F168" i="1"/>
  <c r="F169" i="1" s="1"/>
  <c r="E10" i="34" s="1"/>
  <c r="E168" i="1"/>
  <c r="E169" i="1" s="1"/>
  <c r="D10" i="34" s="1"/>
  <c r="D168" i="1"/>
  <c r="D169" i="1" s="1"/>
  <c r="C10" i="34" s="1"/>
  <c r="M169" i="31" l="1"/>
  <c r="H17" i="34"/>
  <c r="H13" i="34"/>
  <c r="H12" i="34"/>
  <c r="G169" i="1"/>
  <c r="G169" i="24"/>
  <c r="H16" i="34"/>
  <c r="K18" i="34"/>
  <c r="J168" i="27"/>
  <c r="J169" i="27" s="1"/>
  <c r="I14" i="34" s="1"/>
  <c r="G169" i="27"/>
  <c r="F11" i="34" l="1"/>
  <c r="F10" i="34"/>
  <c r="F14" i="34"/>
  <c r="N160" i="30" l="1"/>
  <c r="N168" i="30" s="1"/>
  <c r="N169" i="30" s="1"/>
  <c r="M17" i="34" s="1"/>
  <c r="C168" i="30"/>
  <c r="C169" i="30" s="1"/>
  <c r="O160" i="31"/>
  <c r="C168" i="31"/>
  <c r="C169" i="31" s="1"/>
  <c r="B18" i="34" s="1"/>
  <c r="O168" i="31" l="1"/>
  <c r="B17" i="34"/>
  <c r="B31" i="34" s="1"/>
  <c r="N160" i="26"/>
  <c r="N168" i="26" s="1"/>
  <c r="N169" i="26" s="1"/>
  <c r="M13" i="34" s="1"/>
  <c r="C168" i="26"/>
  <c r="C169" i="26" s="1"/>
  <c r="C168" i="24"/>
  <c r="N160" i="29"/>
  <c r="N168" i="29" s="1"/>
  <c r="N169" i="29" s="1"/>
  <c r="M16" i="34" s="1"/>
  <c r="C168" i="29"/>
  <c r="C169" i="29" s="1"/>
  <c r="B16" i="34" s="1"/>
  <c r="N160" i="27"/>
  <c r="N168" i="27" s="1"/>
  <c r="N169" i="27" s="1"/>
  <c r="M14" i="34" s="1"/>
  <c r="C168" i="27"/>
  <c r="N160" i="25"/>
  <c r="N168" i="25" s="1"/>
  <c r="N169" i="25" s="1"/>
  <c r="C168" i="25"/>
  <c r="C169" i="25" s="1"/>
  <c r="B12" i="34" s="1"/>
  <c r="N160" i="1"/>
  <c r="C168" i="1"/>
  <c r="N160" i="28"/>
  <c r="N168" i="28" s="1"/>
  <c r="N169" i="28" s="1"/>
  <c r="M15" i="34" s="1"/>
  <c r="C168" i="28"/>
  <c r="C169" i="28" s="1"/>
  <c r="B15" i="34" s="1"/>
  <c r="M31" i="34"/>
  <c r="G31" i="34"/>
  <c r="L31" i="34"/>
  <c r="J31" i="34"/>
  <c r="E31" i="34"/>
  <c r="D31" i="34"/>
  <c r="I31" i="34"/>
  <c r="C31" i="34"/>
  <c r="F31" i="34"/>
  <c r="K31" i="34"/>
  <c r="H31" i="34"/>
  <c r="O169" i="31" l="1"/>
  <c r="B13" i="34"/>
  <c r="B27" i="34" s="1"/>
  <c r="M12" i="34"/>
  <c r="G26" i="34" s="1"/>
  <c r="N168" i="24"/>
  <c r="N169" i="24" s="1"/>
  <c r="M11" i="34" s="1"/>
  <c r="G25" i="34" s="1"/>
  <c r="C169" i="24"/>
  <c r="C169" i="1"/>
  <c r="N168" i="1"/>
  <c r="N169" i="1" s="1"/>
  <c r="M10" i="34" s="1"/>
  <c r="I24" i="34" s="1"/>
  <c r="B29" i="34"/>
  <c r="C169" i="27"/>
  <c r="M28" i="34"/>
  <c r="C28" i="34"/>
  <c r="H28" i="34"/>
  <c r="K28" i="34"/>
  <c r="G28" i="34"/>
  <c r="L28" i="34"/>
  <c r="E28" i="34"/>
  <c r="D28" i="34"/>
  <c r="J28" i="34"/>
  <c r="I28" i="34"/>
  <c r="F28" i="34"/>
  <c r="B30" i="34"/>
  <c r="M30" i="34"/>
  <c r="D30" i="34"/>
  <c r="K30" i="34"/>
  <c r="J30" i="34"/>
  <c r="H30" i="34"/>
  <c r="C30" i="34"/>
  <c r="G30" i="34"/>
  <c r="I30" i="34"/>
  <c r="F30" i="34"/>
  <c r="L30" i="34"/>
  <c r="E30" i="34"/>
  <c r="M29" i="34"/>
  <c r="E29" i="34"/>
  <c r="D29" i="34"/>
  <c r="J29" i="34"/>
  <c r="L29" i="34"/>
  <c r="C29" i="34"/>
  <c r="G29" i="34"/>
  <c r="I29" i="34"/>
  <c r="K29" i="34"/>
  <c r="H29" i="34"/>
  <c r="F29" i="34"/>
  <c r="M27" i="34"/>
  <c r="E27" i="34"/>
  <c r="G27" i="34"/>
  <c r="J27" i="34"/>
  <c r="C27" i="34"/>
  <c r="H27" i="34"/>
  <c r="L27" i="34"/>
  <c r="D27" i="34"/>
  <c r="F27" i="34"/>
  <c r="K27" i="34"/>
  <c r="I27" i="34"/>
  <c r="L26" i="34" l="1"/>
  <c r="F26" i="34"/>
  <c r="K24" i="34"/>
  <c r="M18" i="34"/>
  <c r="E26" i="34"/>
  <c r="M26" i="34"/>
  <c r="I26" i="34"/>
  <c r="C26" i="34"/>
  <c r="K26" i="34"/>
  <c r="B26" i="34"/>
  <c r="J26" i="34"/>
  <c r="D26" i="34"/>
  <c r="H26" i="34"/>
  <c r="D25" i="34"/>
  <c r="L25" i="34"/>
  <c r="M25" i="34"/>
  <c r="K25" i="34"/>
  <c r="C25" i="34"/>
  <c r="I25" i="34"/>
  <c r="J25" i="34"/>
  <c r="F25" i="34"/>
  <c r="H25" i="34"/>
  <c r="E25" i="34"/>
  <c r="G24" i="34"/>
  <c r="J24" i="34"/>
  <c r="F24" i="34"/>
  <c r="L24" i="34"/>
  <c r="H24" i="34"/>
  <c r="B10" i="34"/>
  <c r="B24" i="34" s="1"/>
  <c r="C24" i="34"/>
  <c r="E24" i="34"/>
  <c r="B11" i="34"/>
  <c r="B25" i="34" s="1"/>
  <c r="M24" i="34"/>
  <c r="D24" i="34"/>
  <c r="B14" i="34"/>
  <c r="B28" i="34" s="1"/>
  <c r="M32" i="34" l="1"/>
  <c r="I32" i="34"/>
  <c r="B32" i="34"/>
  <c r="E32" i="34"/>
  <c r="H32" i="34"/>
  <c r="F32" i="34"/>
  <c r="L32" i="34"/>
  <c r="J32" i="34"/>
  <c r="C32" i="34"/>
  <c r="D32" i="34"/>
  <c r="G32" i="34"/>
  <c r="K32" i="34"/>
  <c r="C17" i="17"/>
  <c r="B20" i="34" s="1"/>
  <c r="N9" i="17"/>
  <c r="N17" i="17" s="1"/>
  <c r="M20" i="34" s="1"/>
  <c r="B34" i="34" l="1"/>
  <c r="L34" i="34"/>
  <c r="E34" i="34"/>
  <c r="I34" i="34"/>
  <c r="J34" i="34"/>
  <c r="D34" i="34"/>
  <c r="K34" i="34"/>
  <c r="C34" i="34"/>
  <c r="G34" i="34"/>
  <c r="F34" i="34"/>
  <c r="H34" i="34"/>
  <c r="M34" i="34"/>
</calcChain>
</file>

<file path=xl/sharedStrings.xml><?xml version="1.0" encoding="utf-8"?>
<sst xmlns="http://schemas.openxmlformats.org/spreadsheetml/2006/main" count="3408" uniqueCount="574">
  <si>
    <t>CLASIFICACIÓN CRUZADA DE INDUSTRIAS Y SECTORES INSTITUCIONALES (CCIS)</t>
  </si>
  <si>
    <t>Millones de Colones</t>
  </si>
  <si>
    <t>S11</t>
  </si>
  <si>
    <t>S11001</t>
  </si>
  <si>
    <t>S12</t>
  </si>
  <si>
    <t>S13</t>
  </si>
  <si>
    <t>S14</t>
  </si>
  <si>
    <t>S15</t>
  </si>
  <si>
    <t>INDUSTRIAS</t>
  </si>
  <si>
    <t>SECTORES INSTITUCIONALES</t>
  </si>
  <si>
    <t>SOCIEDADES NO FINANCIERAS</t>
  </si>
  <si>
    <t>SOCIEDADES NO FINANCIERAS PÚBLICAS</t>
  </si>
  <si>
    <t>SOCIEDADES FINANCIERAS</t>
  </si>
  <si>
    <t>GOBIERNO GENERAL</t>
  </si>
  <si>
    <t>HOGARES</t>
  </si>
  <si>
    <t>INST. SIN FINES DE LUCRO QUE SIRVEN HOGARES</t>
  </si>
  <si>
    <t>DE MERCADO</t>
  </si>
  <si>
    <t>ACTIVIDAD ECONÓMICA</t>
  </si>
  <si>
    <t xml:space="preserve">S1 </t>
  </si>
  <si>
    <t>ECONOMIA TOTAL</t>
  </si>
  <si>
    <t>AE001</t>
  </si>
  <si>
    <t>Cultivo de frijol</t>
  </si>
  <si>
    <t>AE002</t>
  </si>
  <si>
    <t>Cultivo de maíz</t>
  </si>
  <si>
    <t>AE003</t>
  </si>
  <si>
    <t>Cultivo de otros cereales, legumbres y semillas oleaginosas n.c.p.</t>
  </si>
  <si>
    <t>AE004</t>
  </si>
  <si>
    <t>Cultivo de arroz</t>
  </si>
  <si>
    <t>AE005</t>
  </si>
  <si>
    <t>AE006</t>
  </si>
  <si>
    <t>Cultivo de melón</t>
  </si>
  <si>
    <t>AE007</t>
  </si>
  <si>
    <t>Cultivo de cebolla</t>
  </si>
  <si>
    <t>AE008</t>
  </si>
  <si>
    <t>Cultivo de chayote</t>
  </si>
  <si>
    <t>AE009</t>
  </si>
  <si>
    <t>Cultivo de papa</t>
  </si>
  <si>
    <t>AE010</t>
  </si>
  <si>
    <t>AE011</t>
  </si>
  <si>
    <t>Cultivo de caña de azúcar</t>
  </si>
  <si>
    <t>AE012</t>
  </si>
  <si>
    <t>Cultivo de flores</t>
  </si>
  <si>
    <t>AE013</t>
  </si>
  <si>
    <t>Cultivo de follajes</t>
  </si>
  <si>
    <t>AE014</t>
  </si>
  <si>
    <t>Cultivo de banano</t>
  </si>
  <si>
    <t>AE015</t>
  </si>
  <si>
    <t>Cultivo de plátano</t>
  </si>
  <si>
    <t>AE016</t>
  </si>
  <si>
    <t>Cultivo de piña</t>
  </si>
  <si>
    <t>AE017</t>
  </si>
  <si>
    <t>Cultivo de palma africana (aceitera)</t>
  </si>
  <si>
    <t>AE018</t>
  </si>
  <si>
    <t>Cultivo de café</t>
  </si>
  <si>
    <t>AE019</t>
  </si>
  <si>
    <t>Cultivo de otras frutas, nueces y otros frutos oleaginosas</t>
  </si>
  <si>
    <t>AE020</t>
  </si>
  <si>
    <t>Cultivo de otras plantas no perennes y perennes</t>
  </si>
  <si>
    <t>AE021</t>
  </si>
  <si>
    <t>Propagación de plantas</t>
  </si>
  <si>
    <t>AE022</t>
  </si>
  <si>
    <t>Cría de ganado vacuno</t>
  </si>
  <si>
    <t>AE023</t>
  </si>
  <si>
    <t>Cría de cerdos</t>
  </si>
  <si>
    <t>AE024</t>
  </si>
  <si>
    <t>Cría de pollos</t>
  </si>
  <si>
    <t>AE025</t>
  </si>
  <si>
    <t>Cría de otros animales</t>
  </si>
  <si>
    <t>AE026</t>
  </si>
  <si>
    <t>Actividades de apoyo a la agricultura, la ganadería y actividades postcosecha</t>
  </si>
  <si>
    <t>AE027</t>
  </si>
  <si>
    <t>Silvicultura y extracción de madera y caza</t>
  </si>
  <si>
    <t>AE028</t>
  </si>
  <si>
    <t>Pesca marítima y de agua dulce</t>
  </si>
  <si>
    <t>AE029</t>
  </si>
  <si>
    <t>Acuicultura marítima y de agua dulce</t>
  </si>
  <si>
    <t>AE030</t>
  </si>
  <si>
    <t>Extracción de piedra, arena y arcilla</t>
  </si>
  <si>
    <t>AE031</t>
  </si>
  <si>
    <t>Extracción de sal</t>
  </si>
  <si>
    <t>AE032</t>
  </si>
  <si>
    <t>Explotación de otras minas y canteras n.c.p.</t>
  </si>
  <si>
    <t>AE035</t>
  </si>
  <si>
    <t xml:space="preserve">Procesamiento y conservación de pescados, crustáceos y moluscos </t>
  </si>
  <si>
    <t>AE036</t>
  </si>
  <si>
    <t>Procesamiento y conservación de frutas y vegetales</t>
  </si>
  <si>
    <t>AE037</t>
  </si>
  <si>
    <t>Elaboración de aceites y grasas de origen vegetal y animal</t>
  </si>
  <si>
    <t>AE038</t>
  </si>
  <si>
    <t>Elaboración de productos lácteos</t>
  </si>
  <si>
    <t>AE039</t>
  </si>
  <si>
    <t>Beneficio de arroz</t>
  </si>
  <si>
    <t>AE041</t>
  </si>
  <si>
    <t>Elaboración de productos de panadería y tortillas</t>
  </si>
  <si>
    <t>AE042</t>
  </si>
  <si>
    <t>Elaboración de azúcar</t>
  </si>
  <si>
    <t>AE043</t>
  </si>
  <si>
    <t>Elaboración de cacao, chocolate y productos de confitería</t>
  </si>
  <si>
    <t>AE045</t>
  </si>
  <si>
    <t>Elaboración de café oro</t>
  </si>
  <si>
    <t>AE046</t>
  </si>
  <si>
    <t>Producción de productos de café</t>
  </si>
  <si>
    <t>AE047</t>
  </si>
  <si>
    <t>Elaboración de comidas, platos preparados y otros productos alimenticios</t>
  </si>
  <si>
    <t>AE048</t>
  </si>
  <si>
    <t>Elaboración de alimentos preparados para animales</t>
  </si>
  <si>
    <t>AE052</t>
  </si>
  <si>
    <t>Fabricación de productos textiles</t>
  </si>
  <si>
    <t>AE053</t>
  </si>
  <si>
    <t>Fabricación de prendas de vestir</t>
  </si>
  <si>
    <t>AE054</t>
  </si>
  <si>
    <t>Fabricación de cuero y productos conexos excepto calzado</t>
  </si>
  <si>
    <t>AE055</t>
  </si>
  <si>
    <t>Fabricación de calzado</t>
  </si>
  <si>
    <t>AE056</t>
  </si>
  <si>
    <t>Producción de madera y fabricación de productos de madera y corcho, excepto muebles; fabricación de artículos de paja y de materiales trenzables</t>
  </si>
  <si>
    <t>AE057</t>
  </si>
  <si>
    <t>Fabricación de papel y productos de papel</t>
  </si>
  <si>
    <t>AE058</t>
  </si>
  <si>
    <t>Actividades de impresión, edición y reproducción de grabaciones excepto de programas informáticos</t>
  </si>
  <si>
    <t>AE062</t>
  </si>
  <si>
    <t>AE063</t>
  </si>
  <si>
    <t>Fabricación de pinturas, barnices y productos de revestimiento similares, tintas de imprenta y masillas</t>
  </si>
  <si>
    <t>AE064</t>
  </si>
  <si>
    <t>Fabricación de jabones y detergentes, preparados para limpiar y pulir, perfumes y preparados de tocador</t>
  </si>
  <si>
    <t>AE066</t>
  </si>
  <si>
    <t>Fabricación de productos farmacéuticos, sustancias químicas medicinales y de productos botánicos</t>
  </si>
  <si>
    <t>Fabricación de productos de caucho</t>
  </si>
  <si>
    <t>AE069</t>
  </si>
  <si>
    <t>Fabricación de vidrio y de productos de vidrio</t>
  </si>
  <si>
    <t>AE070</t>
  </si>
  <si>
    <t xml:space="preserve">Fabricación de productos refractarios, materiales de construcción de arcilla y de otros productos de porcelana y cerámica </t>
  </si>
  <si>
    <t>AE071</t>
  </si>
  <si>
    <t>Fabricación de cemento, cal, yeso y artículos de hormigón, cemento y yeso  y otros minerales no metálicos, n.c.p.</t>
  </si>
  <si>
    <t>AE072</t>
  </si>
  <si>
    <t>Fabricación de metales comunes</t>
  </si>
  <si>
    <t>AE073</t>
  </si>
  <si>
    <t>Fabricación de productos elaborados de metal, excepto maquinaria y equipo</t>
  </si>
  <si>
    <t>AE074</t>
  </si>
  <si>
    <t>Fabricación de componentes y tableros electrónicos, computadoras y equipo periférico</t>
  </si>
  <si>
    <t>AE075</t>
  </si>
  <si>
    <t>Fabricación de productos de electrónica y de óptica</t>
  </si>
  <si>
    <t>Fabricación de equipo eléctrico y de maquinaria n.c.p.</t>
  </si>
  <si>
    <t>AE079</t>
  </si>
  <si>
    <t>Fabricación de muebles</t>
  </si>
  <si>
    <t>AE080</t>
  </si>
  <si>
    <t>Fabricación de instrumentos y suministros médicos y dentales</t>
  </si>
  <si>
    <t>AE081</t>
  </si>
  <si>
    <t>Otras industrias manufactureras</t>
  </si>
  <si>
    <t>AE082</t>
  </si>
  <si>
    <t>Reparación e instalación de maquinaria y equipo</t>
  </si>
  <si>
    <t>AE083</t>
  </si>
  <si>
    <t>Suministro de energía eléctrica, gas, vapor y aire acondicionado</t>
  </si>
  <si>
    <t>AE084</t>
  </si>
  <si>
    <t>AE085</t>
  </si>
  <si>
    <t>AE086M</t>
  </si>
  <si>
    <t>AE087M</t>
  </si>
  <si>
    <t>Construcción de carreteras y vías férreas</t>
  </si>
  <si>
    <t>AE088M</t>
  </si>
  <si>
    <t>Construcción de obras de servicio público y de otras de ingeniería civil</t>
  </si>
  <si>
    <t>Actividades especializadas de las construcción</t>
  </si>
  <si>
    <t>AE090</t>
  </si>
  <si>
    <t>Comercio</t>
  </si>
  <si>
    <t>AE091</t>
  </si>
  <si>
    <t>Mantenimiento y reparación de vehículos automotores</t>
  </si>
  <si>
    <t>AE092</t>
  </si>
  <si>
    <t>Transporte por ferrocarril</t>
  </si>
  <si>
    <t>Transporte terrestre de pasajeros excepto taxis</t>
  </si>
  <si>
    <t>AE094</t>
  </si>
  <si>
    <t>Transporte de pasajeros por taxi</t>
  </si>
  <si>
    <t>AE095</t>
  </si>
  <si>
    <t>AE096</t>
  </si>
  <si>
    <t>Almacenamiento y depósito</t>
  </si>
  <si>
    <t>AE097</t>
  </si>
  <si>
    <t>AE098</t>
  </si>
  <si>
    <t>AE099</t>
  </si>
  <si>
    <t>Actividades postales y de mensajería</t>
  </si>
  <si>
    <t>AE100</t>
  </si>
  <si>
    <t>Actividades de alojamiento</t>
  </si>
  <si>
    <t>AE101</t>
  </si>
  <si>
    <t>Actividades de servicio de comida y bebidas</t>
  </si>
  <si>
    <t>AE102</t>
  </si>
  <si>
    <t>Actividades de producción películas, videos y programas de televisión, grabación de sonido, edición de música, programación y transmisión</t>
  </si>
  <si>
    <t>AE103</t>
  </si>
  <si>
    <t>Actividades de telecomunicaciones</t>
  </si>
  <si>
    <t>AE104</t>
  </si>
  <si>
    <t>Servicios de información, programación y consultoría informática, edición de programas informáticos y afines</t>
  </si>
  <si>
    <t>AE105</t>
  </si>
  <si>
    <t>AE106</t>
  </si>
  <si>
    <t>Actividades de sociedades de cartera, fondos y sociedades de inversión y otras actividades de servicios financieros</t>
  </si>
  <si>
    <t>AE107</t>
  </si>
  <si>
    <t>Actividad de seguros, reaseguros y fondos de pensiones, excepto los planes de seguridad social de afiliación obligatoria</t>
  </si>
  <si>
    <t>AE108</t>
  </si>
  <si>
    <t>Actividades auxiliares de servicios financieros, seguros y fondos de pensiones</t>
  </si>
  <si>
    <t>AE110</t>
  </si>
  <si>
    <t>Actividades jurídicas</t>
  </si>
  <si>
    <t>Actividades de contabilidad, teneduría de libros, consultoría fiscal y otras actividades contables</t>
  </si>
  <si>
    <t>AE112</t>
  </si>
  <si>
    <t>AE113</t>
  </si>
  <si>
    <t>Actividades de arquitectura e ingeniería; ensayos y análisis técnicos</t>
  </si>
  <si>
    <t>Actividades de investigación científica y desarrollo</t>
  </si>
  <si>
    <t>AE115</t>
  </si>
  <si>
    <t>Publicidad y estudios de mercado</t>
  </si>
  <si>
    <t>Otras actividades profesionales, científicas y técnicas</t>
  </si>
  <si>
    <t>AE117</t>
  </si>
  <si>
    <t>Actividades veterinarias</t>
  </si>
  <si>
    <t>AE118</t>
  </si>
  <si>
    <t>AE119</t>
  </si>
  <si>
    <t>Actividades de empleo</t>
  </si>
  <si>
    <t>AE120</t>
  </si>
  <si>
    <t>Actividades de agencias de viajes, operadores turísticos, servicios de reservas y actividades conexas</t>
  </si>
  <si>
    <t>AE121</t>
  </si>
  <si>
    <t>Actividades de seguridad e investigación</t>
  </si>
  <si>
    <t>AE122</t>
  </si>
  <si>
    <t>Actividades limpieza  general  de edificios y de paisajismo</t>
  </si>
  <si>
    <t>AE123</t>
  </si>
  <si>
    <t>Actividades administrativas y de apoyo de oficina y otras actividades de apoyo a las empresas</t>
  </si>
  <si>
    <t>Enseñanza</t>
  </si>
  <si>
    <t>Actividades de atención de la salud humana y de asistencia social</t>
  </si>
  <si>
    <t>AE129</t>
  </si>
  <si>
    <t>Actividades de asociaciones</t>
  </si>
  <si>
    <t>AE131</t>
  </si>
  <si>
    <t>Reparación de computadoras, efectos personales y enseres domésticos</t>
  </si>
  <si>
    <t>Actividades de lavado y secado limpieza de prendas de tela y de piel</t>
  </si>
  <si>
    <t>Actividades de peluquería y otros tratamientos de belleza</t>
  </si>
  <si>
    <t>AE134</t>
  </si>
  <si>
    <t>Actividades de funerales y actividades conexas</t>
  </si>
  <si>
    <t>AE135</t>
  </si>
  <si>
    <t>Otras actividades de servicios n.c.p.</t>
  </si>
  <si>
    <t>SUBTOTAL MERCADO</t>
  </si>
  <si>
    <t xml:space="preserve">USO FINAL PROPIO </t>
  </si>
  <si>
    <t>AE086UF</t>
  </si>
  <si>
    <t>AE087UF</t>
  </si>
  <si>
    <t>AE088UF</t>
  </si>
  <si>
    <t>AE136</t>
  </si>
  <si>
    <t>Actividades de los hogares en calidad de empleadores de personal doméstico</t>
  </si>
  <si>
    <t>SUBTOTAL PARA USO FINAL PROPIO</t>
  </si>
  <si>
    <t>NO MERCADO</t>
  </si>
  <si>
    <t>AE086NM</t>
  </si>
  <si>
    <t>AE124</t>
  </si>
  <si>
    <t>Administración del estado y aplicación de la política económica y social de la comunidad</t>
  </si>
  <si>
    <t>AE125</t>
  </si>
  <si>
    <t>Prestación de servicios a la comunidad en general</t>
  </si>
  <si>
    <t>AE126</t>
  </si>
  <si>
    <t>Actividades de planes de seguridad social de afiliación obligatoria</t>
  </si>
  <si>
    <t>SUBTOTAL OTRA NO DE MERCADO</t>
  </si>
  <si>
    <t>P1</t>
  </si>
  <si>
    <t>PRODUCCIÓN TOTAL</t>
  </si>
  <si>
    <t>PRODUCCIÓN</t>
  </si>
  <si>
    <t>CONSUMO INTERMEDIO</t>
  </si>
  <si>
    <t>P2</t>
  </si>
  <si>
    <t>CONSUMO INTERMEDIO TOTAL</t>
  </si>
  <si>
    <t>VALOR AGREGADO BRUTO</t>
  </si>
  <si>
    <t>P1 PRODUCCIÓN</t>
  </si>
  <si>
    <t>B1b VALOR AGREGADO BRUTO</t>
  </si>
  <si>
    <t>REMUNERACIÓN DE LOS ASALARIADOS</t>
  </si>
  <si>
    <t>D1 REMUNERACIÓN DE LOS ASALARIADOS</t>
  </si>
  <si>
    <t>D121 CONTRIBUCIONES SOCIALES EFECTIVAS</t>
  </si>
  <si>
    <t>CONTRIBUCIONES SOCIALES EFECTIVAS</t>
  </si>
  <si>
    <t>D122 CONTRIBUCIONES SOCIALES IMPUTADAS</t>
  </si>
  <si>
    <t>CONTRIBUCIONES SOCIALES IMPUTADAS</t>
  </si>
  <si>
    <t>D29 OTROS IMPUESTOS SOBRE LA PRODUCCIÓN</t>
  </si>
  <si>
    <t>OTROS IMPUESTOS SOBRE LA PRODUCCIÓN</t>
  </si>
  <si>
    <t>B2.b EXCEDENTE DE EXPLOTACIÓN BRUTO, B3.b INGRESO MIXTO BRUTO</t>
  </si>
  <si>
    <t>P.52</t>
  </si>
  <si>
    <t>VE</t>
  </si>
  <si>
    <t>P.52 VARIACIÓN DE EXISTENCIAS</t>
  </si>
  <si>
    <t>VARIACIÓN DE EXISTENCIAS</t>
  </si>
  <si>
    <t>P53</t>
  </si>
  <si>
    <t>Adquisiciones menos disposiciones de objetos valiosos</t>
  </si>
  <si>
    <t>P.53</t>
  </si>
  <si>
    <t>P.53 ADQUISICIONES MENOS DISPOSICIONES DE OBJETOS VALIOSOS</t>
  </si>
  <si>
    <t>ADQUISICIONES MENOS DISPOSICIONES DE OBJETOS VALIOSOS</t>
  </si>
  <si>
    <t>VALOR AGREGADO TOTAL</t>
  </si>
  <si>
    <t>CONTRIBUCIONES SOCIALES EFECTIVAS TOTAL</t>
  </si>
  <si>
    <t>CONTRIBUCIONES SOCIALES IMPUTADAS TOTAL</t>
  </si>
  <si>
    <t>1/ Incluye Instituciones sin fines de lucro que sirven a las sociedades no financieras (ISFLSOC)</t>
  </si>
  <si>
    <t>Cultivo de raíces y tubérculos</t>
  </si>
  <si>
    <t>Cultivo de otras hortalizas</t>
  </si>
  <si>
    <t>Elaboración de productos de molinería, excepto arroz, y almidones y productos elaborados del almidón</t>
  </si>
  <si>
    <t>Fabricación de los productos de la refinación del petróleo y de coque</t>
  </si>
  <si>
    <t>Fabricación de sustancias químicas básicas, abonos, compuestos de nitrógeno, pesticidas y otros productos químicos de uso agropecuario</t>
  </si>
  <si>
    <t>Fabricación de otros productos químicos n.c.p. y de fibras manufacturadas</t>
  </si>
  <si>
    <t>Suministro de agua potable</t>
  </si>
  <si>
    <t>Evacuación de aguas residuales</t>
  </si>
  <si>
    <t>Gestión de desechos y de descontaminación</t>
  </si>
  <si>
    <t>Construcción de edificios residenciales</t>
  </si>
  <si>
    <t>Construcción de edificios no residenciales</t>
  </si>
  <si>
    <t>Transporte de carga por carretera, vía marítima y aérea</t>
  </si>
  <si>
    <t>Transporte  de pasajeros por vía marítima y aérea</t>
  </si>
  <si>
    <t>Actividades de apoyo al transporte</t>
  </si>
  <si>
    <t>Actividad de Banca Central</t>
  </si>
  <si>
    <t>Actividad de otros tipos de intermediación monetaria</t>
  </si>
  <si>
    <t>Actividades de alquiler de vivienda y otros servicios  inmobiliarios</t>
  </si>
  <si>
    <t>Actividades de consultoría en gestión financiera, recursos humanos, mercadeo, oficinas principales y afines</t>
  </si>
  <si>
    <t>Actividades de alquiler y arrendamiento de vehículos automotores</t>
  </si>
  <si>
    <t>Actividades de alquiler y arrendamiento de efectos personales y enseres domésticos</t>
  </si>
  <si>
    <t>Actividades de alquiler y arrendamiento de  otros activos tangibles e intangibles no financieros</t>
  </si>
  <si>
    <t>Actividades de arrendamiento de propiedad intelectual y productos similares, excepto obras protegidas por derechos de autor</t>
  </si>
  <si>
    <t>Actividades creativas, artisticas y de entretenimiento</t>
  </si>
  <si>
    <t>Actividades de bibliotecas, archivos y museos y otras actividades culturales</t>
  </si>
  <si>
    <t>Actividades de juegos de azar y apuestas</t>
  </si>
  <si>
    <t>Actividades deportivas, de esparcimiento y recreativas</t>
  </si>
  <si>
    <t>AE059</t>
  </si>
  <si>
    <t>AE060</t>
  </si>
  <si>
    <t>AE065</t>
  </si>
  <si>
    <t>AE068</t>
  </si>
  <si>
    <t>AE078</t>
  </si>
  <si>
    <t>AE089M</t>
  </si>
  <si>
    <t>AE109</t>
  </si>
  <si>
    <t>AE111M</t>
  </si>
  <si>
    <t>AE114</t>
  </si>
  <si>
    <t>AE116M</t>
  </si>
  <si>
    <t>AE127</t>
  </si>
  <si>
    <t>AE128</t>
  </si>
  <si>
    <t>AE132M</t>
  </si>
  <si>
    <t>AE133M</t>
  </si>
  <si>
    <t>AE137</t>
  </si>
  <si>
    <t>AE138M</t>
  </si>
  <si>
    <t>AE139</t>
  </si>
  <si>
    <t>AE140</t>
  </si>
  <si>
    <t>AE141</t>
  </si>
  <si>
    <t>AE142</t>
  </si>
  <si>
    <t>AE143</t>
  </si>
  <si>
    <t>AE089UF</t>
  </si>
  <si>
    <t>AE111UF</t>
  </si>
  <si>
    <t>AE116UF</t>
  </si>
  <si>
    <t>AE144</t>
  </si>
  <si>
    <t>AE087NM</t>
  </si>
  <si>
    <t>AE116NM</t>
  </si>
  <si>
    <t>AE130</t>
  </si>
  <si>
    <t>AE132NM</t>
  </si>
  <si>
    <t>AE133NM</t>
  </si>
  <si>
    <t>AE138NM</t>
  </si>
  <si>
    <t>P2 CONSUMO INTERMEDIO</t>
  </si>
  <si>
    <t>D111 SUELDOS Y SALARIOS (EN DINERO Y EN ESPECIE)</t>
  </si>
  <si>
    <t>B1b</t>
  </si>
  <si>
    <t>D1</t>
  </si>
  <si>
    <t>SUELDOS Y SALARIOS (EN DINERO Y EN ESPECIE)</t>
  </si>
  <si>
    <t>D121</t>
  </si>
  <si>
    <t xml:space="preserve">D122 </t>
  </si>
  <si>
    <t>B2.b /  B3.b</t>
  </si>
  <si>
    <t>EXCEDENTE DE EXPLOTACIÓN BRUTO TOTAL/  INGRESO MIXTO BRUTO TOTAL</t>
  </si>
  <si>
    <t>B2B</t>
  </si>
  <si>
    <t>B3B</t>
  </si>
  <si>
    <t>EXCEDENTE DE EXPLOTACIÓN BRUTO / INGRESO MIXTO BRUTO</t>
  </si>
  <si>
    <t>D29</t>
  </si>
  <si>
    <t>AE033/ AE034</t>
  </si>
  <si>
    <t>Elaboración y conservación de carne y embutidos de aves/ Elaboración y conservación de carne y embutidos de ganado vacuno y porcino y otros tipos de carne</t>
  </si>
  <si>
    <t>Elaboración de productos de molinería, excepto arroz, y almidones y productos elaborados del almidón/Elaboración de macarrones, fideos y productos farináceos análogos</t>
  </si>
  <si>
    <t>AE040/AE044</t>
  </si>
  <si>
    <t>AE049/AE050/AE051</t>
  </si>
  <si>
    <t>Destilación, rectificación, mezcla de bebidas alcohólicas y vinos/ Elaboración de bebidas malteadas, de malta, bebidas no alcohólicas, aguas minerales, y otras aguas embotelladas / Elaboración de productos de tabaco</t>
  </si>
  <si>
    <t>AE061/ AE067</t>
  </si>
  <si>
    <t>Fabricación de plásticos y de caucho sintético en formas primarias/ Fabricación de productos de plástico</t>
  </si>
  <si>
    <t>AE076/ AE077</t>
  </si>
  <si>
    <t>Fabricación de vehículos automotores, remolques y semirremolques/ Fabricación de otros tipos de equipos de transporte</t>
  </si>
  <si>
    <t>AE040/ AE044</t>
  </si>
  <si>
    <t>Elaboración de productos de molinería, excepto arroz, y almidones y productos elaborados del almidón/ Elaboración de macarrones, fideos y productos farináceos análogos</t>
  </si>
  <si>
    <t>AE049/ AE050/ AE051</t>
  </si>
  <si>
    <t>Destilación, rectificación, mezcla de bebidas alcohólicas y vinos/ Elaboración de bebidas malteadas, de malta, bebidas no alcohólicas, aguas minerales, y otras aguas embotelladas/ Elaboración de productos de tabaco</t>
  </si>
  <si>
    <t>Producción Bruta</t>
  </si>
  <si>
    <t>Consumo Intermedio</t>
  </si>
  <si>
    <t>Valor Agregado Bruto</t>
  </si>
  <si>
    <t>Remuneraciones</t>
  </si>
  <si>
    <t>Cuenta</t>
  </si>
  <si>
    <t>Sueldos y Salarios</t>
  </si>
  <si>
    <t>Contribuciones Sociales Efectivas</t>
  </si>
  <si>
    <t>Contribuciones Sociales Imputadas</t>
  </si>
  <si>
    <t>Otros Impuestos</t>
  </si>
  <si>
    <t>Excedente Explotación - Ingreso Mixto Bruto</t>
  </si>
  <si>
    <t>Formación Bruta Capital Fijo</t>
  </si>
  <si>
    <t>Variación de Existencias</t>
  </si>
  <si>
    <t>Objetos Valiosos</t>
  </si>
  <si>
    <t>FORMACIÓN BRUTA CAPITAL FIJO</t>
  </si>
  <si>
    <t>P51b FORMACIÓN BRUTA DE CAPITAL FIJO</t>
  </si>
  <si>
    <t>RESUMEN CCIS</t>
  </si>
  <si>
    <t>S110021</t>
  </si>
  <si>
    <t>S110022</t>
  </si>
  <si>
    <r>
      <t xml:space="preserve">SOCIEDADES NO FINANCIERAS PRIVADAS CONTROL DOMÉSTICO </t>
    </r>
    <r>
      <rPr>
        <b/>
        <vertAlign val="superscript"/>
        <sz val="12"/>
        <color theme="0"/>
        <rFont val="Calibri"/>
        <family val="2"/>
        <scheme val="minor"/>
      </rPr>
      <t>1/</t>
    </r>
  </si>
  <si>
    <t>SOCIEDADES NO FINANCIERAS PRIVADAS PARTICIPACIÓN EXTRANJERA</t>
  </si>
  <si>
    <t>RESUMEN POR SECTOR INSTITUCIONAL Y CUENTA</t>
  </si>
  <si>
    <t>S12001</t>
  </si>
  <si>
    <t>S120021</t>
  </si>
  <si>
    <t>S120022</t>
  </si>
  <si>
    <t>SOCIEDADES FINANCIERAS PÚBLICAS</t>
  </si>
  <si>
    <t>SOCIEDADES FINANCIERAS PRIVADAS NACIONALES</t>
  </si>
  <si>
    <t>SOCIEDADES FINANCIERAS PRIVADAS PARTICIPACIÓN EXTRANJERA</t>
  </si>
  <si>
    <t>Participación porcentual</t>
  </si>
  <si>
    <t>P.51</t>
  </si>
  <si>
    <t>FBKF</t>
  </si>
  <si>
    <t>AE093NM</t>
  </si>
  <si>
    <t xml:space="preserve">AN121 </t>
  </si>
  <si>
    <t>Materiales y suministros</t>
  </si>
  <si>
    <t>AN122</t>
  </si>
  <si>
    <t>Trabajos en curso</t>
  </si>
  <si>
    <t>AN1221</t>
  </si>
  <si>
    <t>Trabajos en curso en activos biológicos cultivados</t>
  </si>
  <si>
    <t>AN1222</t>
  </si>
  <si>
    <t xml:space="preserve">Otros trabajos en curso </t>
  </si>
  <si>
    <t xml:space="preserve">AN123 </t>
  </si>
  <si>
    <t>Bienes terminados</t>
  </si>
  <si>
    <t xml:space="preserve">AN124 </t>
  </si>
  <si>
    <t>Existencias de insumos militares, bienes adjudicados y bienes adquiridos para arrendamiento financiero</t>
  </si>
  <si>
    <t>AN125</t>
  </si>
  <si>
    <t>Bienes para la reventa</t>
  </si>
  <si>
    <r>
      <t xml:space="preserve">SOCIEDADES NO FINANCIERAS PRIVADAS CONTROL DOMÉSTICO </t>
    </r>
    <r>
      <rPr>
        <b/>
        <vertAlign val="superscript"/>
        <sz val="8"/>
        <color theme="0"/>
        <rFont val="Calibri"/>
        <family val="2"/>
        <scheme val="minor"/>
      </rPr>
      <t>1/</t>
    </r>
  </si>
  <si>
    <t xml:space="preserve"> </t>
  </si>
  <si>
    <t>D111 y D112</t>
  </si>
  <si>
    <t>AN111</t>
  </si>
  <si>
    <t>Viviendas</t>
  </si>
  <si>
    <t>NP118</t>
  </si>
  <si>
    <t>Edificaciones residenciales</t>
  </si>
  <si>
    <t>NP154</t>
  </si>
  <si>
    <t>Servicios de arquitectura, ingeniería y conexos</t>
  </si>
  <si>
    <t>AN112</t>
  </si>
  <si>
    <t>Otros edificios y estructuras</t>
  </si>
  <si>
    <t xml:space="preserve">AN1121 </t>
  </si>
  <si>
    <t>Edificios no residenciales</t>
  </si>
  <si>
    <t>NP119</t>
  </si>
  <si>
    <t>Edificaciones no residenciales</t>
  </si>
  <si>
    <t>NP122</t>
  </si>
  <si>
    <t>Servicios especializados de la construcción</t>
  </si>
  <si>
    <t xml:space="preserve">AN1122 </t>
  </si>
  <si>
    <t xml:space="preserve">Otras estructuras y mejoramientos de tierras y terrenos </t>
  </si>
  <si>
    <t>NP120</t>
  </si>
  <si>
    <t>Carreteras y vías férreas</t>
  </si>
  <si>
    <t>NP121</t>
  </si>
  <si>
    <t>Construcción de proyectos de servicio público y otras obras de ingeniería civil</t>
  </si>
  <si>
    <t>AN113</t>
  </si>
  <si>
    <t>Maquinaria y Equipo</t>
  </si>
  <si>
    <t xml:space="preserve">AN1131 </t>
  </si>
  <si>
    <t>Equipo de transporte</t>
  </si>
  <si>
    <t>NP103</t>
  </si>
  <si>
    <t>Vehículos automotores, carrocerías, remolques y semirremolques</t>
  </si>
  <si>
    <t>NP104</t>
  </si>
  <si>
    <t>Partes y piezas para vehículos automotores</t>
  </si>
  <si>
    <t>NP105</t>
  </si>
  <si>
    <t>Otros tipos de equipo de transporte</t>
  </si>
  <si>
    <t>AN1132</t>
  </si>
  <si>
    <t>Equipo de comunicación y transmisión</t>
  </si>
  <si>
    <t>NP095</t>
  </si>
  <si>
    <t>Equipos de comunicaciones y aparatos electrónicos de consumo</t>
  </si>
  <si>
    <t>NP098</t>
  </si>
  <si>
    <t>Instrumentos ópticos, fotográfico, soportes magnéticos y ópticos</t>
  </si>
  <si>
    <t>AN1133</t>
  </si>
  <si>
    <t>Equipo de computo</t>
  </si>
  <si>
    <t>NP094</t>
  </si>
  <si>
    <t>Componentes y tableros electrónicos, computadoras y Equipo periférico</t>
  </si>
  <si>
    <t xml:space="preserve">AN1139 </t>
  </si>
  <si>
    <t>Otra maquinaria y Equipo (incluye armamento militar)</t>
  </si>
  <si>
    <t>NP071</t>
  </si>
  <si>
    <t>Madera y corcho, productos de madera y corcho, excepto muebles; artículos de paja y materiales trenzables</t>
  </si>
  <si>
    <t>NP085</t>
  </si>
  <si>
    <t>Productos de caucho</t>
  </si>
  <si>
    <t>NP086</t>
  </si>
  <si>
    <t>Productos de plástico</t>
  </si>
  <si>
    <t>NP087</t>
  </si>
  <si>
    <t>Vidrio y productos de vidrio</t>
  </si>
  <si>
    <t>NP091</t>
  </si>
  <si>
    <t xml:space="preserve">Productos Básicos de Hierro y Acero </t>
  </si>
  <si>
    <t>NP092</t>
  </si>
  <si>
    <t>Productos primarios de aluminio, zinc, oro, plata y otros semiacabados por un proceso de fundición</t>
  </si>
  <si>
    <t>NP093</t>
  </si>
  <si>
    <t>Productos de metal</t>
  </si>
  <si>
    <t>NP096</t>
  </si>
  <si>
    <t>Equipo de medición, prueba, navegación y control y de relojes</t>
  </si>
  <si>
    <t>NP097</t>
  </si>
  <si>
    <t>Equipo de irradiación, electrónico, médico y terapéutico</t>
  </si>
  <si>
    <t>NP099</t>
  </si>
  <si>
    <t>Pilas, baterías, acumuladores, cables y dispositivos de cableado</t>
  </si>
  <si>
    <t>NP100</t>
  </si>
  <si>
    <t>Refrigeradoras, cocinas, lavadoras y otros aparatos de uso doméstico</t>
  </si>
  <si>
    <t>NP101</t>
  </si>
  <si>
    <t>Maquinaria de uso general y especial, partes y piezas</t>
  </si>
  <si>
    <t>NP102</t>
  </si>
  <si>
    <t>Motores, generadores, transformadores y otro equipo eléctrico</t>
  </si>
  <si>
    <t>NP106</t>
  </si>
  <si>
    <t>Muebles de madera</t>
  </si>
  <si>
    <t>NP107</t>
  </si>
  <si>
    <t>Muebles de otro tipo de material, excepto de piedra, hormigón y cerámica</t>
  </si>
  <si>
    <t>NP108</t>
  </si>
  <si>
    <t>Instrumentos y suministros médicos y dentales</t>
  </si>
  <si>
    <t>NP109</t>
  </si>
  <si>
    <t>Otros productos manufactureros</t>
  </si>
  <si>
    <t>AN115</t>
  </si>
  <si>
    <t>Recursos biológicos cultivados</t>
  </si>
  <si>
    <t>AN1151</t>
  </si>
  <si>
    <t>Recursos animales que dan productos recurrentes</t>
  </si>
  <si>
    <t>NP028</t>
  </si>
  <si>
    <t>Ganado bovino</t>
  </si>
  <si>
    <t>NP029</t>
  </si>
  <si>
    <t>Ganado porcino</t>
  </si>
  <si>
    <t>NP030</t>
  </si>
  <si>
    <t>Pollo en pie</t>
  </si>
  <si>
    <t>NP031</t>
  </si>
  <si>
    <t>Otros animales vivos</t>
  </si>
  <si>
    <t>AN1152</t>
  </si>
  <si>
    <t>Árboles, cultivos y recursos vegetales que dan productos recurrentes</t>
  </si>
  <si>
    <t>NP001</t>
  </si>
  <si>
    <t>Frijol</t>
  </si>
  <si>
    <t>NP002</t>
  </si>
  <si>
    <t>Maíz</t>
  </si>
  <si>
    <t>NP003</t>
  </si>
  <si>
    <t>Trigo</t>
  </si>
  <si>
    <t>NP004</t>
  </si>
  <si>
    <t>Otros cereales</t>
  </si>
  <si>
    <t>NP005</t>
  </si>
  <si>
    <t>Legumbres y otras semillas oleaginosas</t>
  </si>
  <si>
    <t>NP006</t>
  </si>
  <si>
    <t>Arroz</t>
  </si>
  <si>
    <t>NP007</t>
  </si>
  <si>
    <t>Melón</t>
  </si>
  <si>
    <t>NP008</t>
  </si>
  <si>
    <t>Cebolla</t>
  </si>
  <si>
    <t>NP009</t>
  </si>
  <si>
    <t>Chayote</t>
  </si>
  <si>
    <t>NP010</t>
  </si>
  <si>
    <t>Papa</t>
  </si>
  <si>
    <t>NP011</t>
  </si>
  <si>
    <t>Raíces y tubérculos</t>
  </si>
  <si>
    <t>NP012</t>
  </si>
  <si>
    <t>Hortalizas</t>
  </si>
  <si>
    <t>NP013</t>
  </si>
  <si>
    <t>Caña de azúcar</t>
  </si>
  <si>
    <t>NP014</t>
  </si>
  <si>
    <t>Flores</t>
  </si>
  <si>
    <t>NP015</t>
  </si>
  <si>
    <t>Follajes</t>
  </si>
  <si>
    <t>NP016</t>
  </si>
  <si>
    <t>Banano</t>
  </si>
  <si>
    <t>NP017</t>
  </si>
  <si>
    <t>Plátano</t>
  </si>
  <si>
    <t>NP018</t>
  </si>
  <si>
    <t>Piña</t>
  </si>
  <si>
    <t>NP019</t>
  </si>
  <si>
    <t>Palma aceitera</t>
  </si>
  <si>
    <t>NP020</t>
  </si>
  <si>
    <t>Café en fruta</t>
  </si>
  <si>
    <t>NP021</t>
  </si>
  <si>
    <t>Sandía</t>
  </si>
  <si>
    <t>NP022</t>
  </si>
  <si>
    <t>Mango</t>
  </si>
  <si>
    <t>NP023</t>
  </si>
  <si>
    <t>Naranja</t>
  </si>
  <si>
    <t>NP024</t>
  </si>
  <si>
    <t>Otras frutas, nueces y otros frutos oleaginosos</t>
  </si>
  <si>
    <t>NP025</t>
  </si>
  <si>
    <t>Palmito</t>
  </si>
  <si>
    <t>NP026</t>
  </si>
  <si>
    <t>Otros productos de plantas no perennes y perennes n.c.p.</t>
  </si>
  <si>
    <t>NP027</t>
  </si>
  <si>
    <t>Plantas y raíces vivas</t>
  </si>
  <si>
    <t>AN116</t>
  </si>
  <si>
    <t>Costo de transferencia de la propiedad de activos no producidos</t>
  </si>
  <si>
    <t>NP151</t>
  </si>
  <si>
    <t>AN117</t>
  </si>
  <si>
    <t>Productos de propiedad intelectual</t>
  </si>
  <si>
    <t>AN1171</t>
  </si>
  <si>
    <t>Investigación y desarrollo (Incluye derechos patentados)</t>
  </si>
  <si>
    <t>NP155</t>
  </si>
  <si>
    <t>Servicios de investigación científica y desarrollo</t>
  </si>
  <si>
    <t>AN1172</t>
  </si>
  <si>
    <t>Programas de informática y bases de datos</t>
  </si>
  <si>
    <t>NP141</t>
  </si>
  <si>
    <t>Servicios de información, programación y consultoría informática, excepto edición de programas informáticos y afines</t>
  </si>
  <si>
    <t>AN1173</t>
  </si>
  <si>
    <t>Originales para entretenimiento, literarios o artísticos</t>
  </si>
  <si>
    <t>NP072</t>
  </si>
  <si>
    <t>Productos de la edición, impresión y grabaciones excepto de programas informáticos</t>
  </si>
  <si>
    <t>Servicios de radio, de televisión, películas, videos y otros afines</t>
  </si>
  <si>
    <t>AN1179</t>
  </si>
  <si>
    <t xml:space="preserve">Otros productos de propiedad intelectual </t>
  </si>
  <si>
    <t>Año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</si>
</sst>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#,##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perscript"/>
      <sz val="12"/>
      <color theme="0"/>
      <name val="Calibri"/>
      <family val="2"/>
      <scheme val="minor"/>
    </font>
    <font>
      <b/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vertAlign val="superscript"/>
      <sz val="8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</cellStyleXfs>
  <cellXfs count="114">
    <xf numFmtId="0" fontId="0" fillId="0" borderId="0" xfId="0"/>
    <xf numFmtId="3" fontId="5" fillId="2" borderId="5" xfId="0" applyNumberFormat="1" applyFont="1" applyFill="1" applyBorder="1" applyAlignment="1">
      <alignment horizontal="center" vertical="center" wrapText="1"/>
    </xf>
    <xf numFmtId="3" fontId="4" fillId="3" borderId="1" xfId="2" applyNumberFormat="1" applyFont="1" applyFill="1" applyBorder="1" applyAlignment="1" applyProtection="1">
      <alignment vertical="center" wrapText="1"/>
    </xf>
    <xf numFmtId="3" fontId="4" fillId="3" borderId="2" xfId="2" applyNumberFormat="1" applyFont="1" applyFill="1" applyBorder="1" applyAlignment="1" applyProtection="1">
      <alignment horizontal="center" vertical="center" wrapText="1"/>
    </xf>
    <xf numFmtId="3" fontId="4" fillId="3" borderId="2" xfId="2" applyNumberFormat="1" applyFont="1" applyFill="1" applyBorder="1" applyAlignment="1" applyProtection="1">
      <alignment horizontal="center" vertical="center"/>
    </xf>
    <xf numFmtId="3" fontId="4" fillId="3" borderId="1" xfId="2" applyNumberFormat="1" applyFont="1" applyFill="1" applyBorder="1" applyAlignment="1" applyProtection="1">
      <alignment horizontal="center" vertical="center"/>
    </xf>
    <xf numFmtId="3" fontId="4" fillId="3" borderId="3" xfId="2" applyNumberFormat="1" applyFont="1" applyFill="1" applyBorder="1" applyAlignment="1" applyProtection="1">
      <alignment horizontal="center" vertical="center" wrapText="1"/>
    </xf>
    <xf numFmtId="3" fontId="4" fillId="3" borderId="4" xfId="2" applyNumberFormat="1" applyFont="1" applyFill="1" applyBorder="1" applyAlignment="1" applyProtection="1">
      <alignment horizontal="center" vertical="center" wrapText="1"/>
    </xf>
    <xf numFmtId="3" fontId="4" fillId="3" borderId="3" xfId="2" applyNumberFormat="1" applyFont="1" applyFill="1" applyBorder="1" applyAlignment="1" applyProtection="1">
      <alignment horizontal="center" vertical="center"/>
    </xf>
    <xf numFmtId="3" fontId="6" fillId="4" borderId="3" xfId="0" applyNumberFormat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wrapText="1"/>
    </xf>
    <xf numFmtId="0" fontId="6" fillId="5" borderId="5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wrapText="1"/>
    </xf>
    <xf numFmtId="3" fontId="6" fillId="2" borderId="5" xfId="0" applyNumberFormat="1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wrapText="1"/>
    </xf>
    <xf numFmtId="0" fontId="7" fillId="5" borderId="0" xfId="3" applyFont="1" applyFill="1" applyBorder="1" applyAlignment="1">
      <alignment vertical="top"/>
    </xf>
    <xf numFmtId="0" fontId="7" fillId="5" borderId="0" xfId="0" applyFont="1" applyFill="1"/>
    <xf numFmtId="0" fontId="7" fillId="5" borderId="0" xfId="3" applyFont="1" applyFill="1" applyBorder="1" applyAlignment="1">
      <alignment vertical="top" wrapText="1"/>
    </xf>
    <xf numFmtId="0" fontId="7" fillId="5" borderId="0" xfId="0" applyFont="1" applyFill="1" applyBorder="1" applyAlignment="1">
      <alignment wrapText="1"/>
    </xf>
    <xf numFmtId="0" fontId="6" fillId="5" borderId="5" xfId="0" applyFont="1" applyFill="1" applyBorder="1" applyAlignment="1">
      <alignment vertical="center"/>
    </xf>
    <xf numFmtId="0" fontId="6" fillId="5" borderId="5" xfId="0" applyFont="1" applyFill="1" applyBorder="1"/>
    <xf numFmtId="3" fontId="7" fillId="4" borderId="3" xfId="0" applyNumberFormat="1" applyFont="1" applyFill="1" applyBorder="1" applyAlignment="1">
      <alignment wrapText="1"/>
    </xf>
    <xf numFmtId="3" fontId="7" fillId="5" borderId="3" xfId="0" applyNumberFormat="1" applyFont="1" applyFill="1" applyBorder="1"/>
    <xf numFmtId="3" fontId="7" fillId="5" borderId="4" xfId="0" applyNumberFormat="1" applyFont="1" applyFill="1" applyBorder="1"/>
    <xf numFmtId="3" fontId="6" fillId="5" borderId="5" xfId="0" applyNumberFormat="1" applyFont="1" applyFill="1" applyBorder="1"/>
    <xf numFmtId="0" fontId="2" fillId="0" borderId="0" xfId="0" applyFont="1" applyAlignment="1">
      <alignment horizontal="center"/>
    </xf>
    <xf numFmtId="3" fontId="6" fillId="6" borderId="3" xfId="0" applyNumberFormat="1" applyFont="1" applyFill="1" applyBorder="1"/>
    <xf numFmtId="3" fontId="0" fillId="0" borderId="0" xfId="0" applyNumberFormat="1"/>
    <xf numFmtId="0" fontId="2" fillId="0" borderId="0" xfId="0" applyFont="1"/>
    <xf numFmtId="0" fontId="6" fillId="0" borderId="0" xfId="0" applyFont="1" applyAlignment="1">
      <alignment vertical="center"/>
    </xf>
    <xf numFmtId="3" fontId="4" fillId="3" borderId="7" xfId="2" applyNumberFormat="1" applyFont="1" applyFill="1" applyBorder="1" applyAlignment="1" applyProtection="1">
      <alignment horizontal="center" vertical="center" wrapText="1"/>
    </xf>
    <xf numFmtId="3" fontId="4" fillId="3" borderId="8" xfId="2" applyNumberFormat="1" applyFont="1" applyFill="1" applyBorder="1" applyAlignment="1" applyProtection="1">
      <alignment horizontal="center" vertical="center" wrapText="1"/>
    </xf>
    <xf numFmtId="3" fontId="4" fillId="3" borderId="7" xfId="2" applyNumberFormat="1" applyFont="1" applyFill="1" applyBorder="1" applyAlignment="1" applyProtection="1">
      <alignment horizontal="center" vertical="center"/>
    </xf>
    <xf numFmtId="164" fontId="0" fillId="0" borderId="0" xfId="1" applyFont="1"/>
    <xf numFmtId="0" fontId="7" fillId="5" borderId="6" xfId="0" applyFont="1" applyFill="1" applyBorder="1" applyAlignment="1">
      <alignment vertical="center" wrapText="1"/>
    </xf>
    <xf numFmtId="3" fontId="7" fillId="4" borderId="3" xfId="0" applyNumberFormat="1" applyFont="1" applyFill="1" applyBorder="1" applyAlignment="1">
      <alignment vertical="center" wrapText="1"/>
    </xf>
    <xf numFmtId="3" fontId="7" fillId="5" borderId="3" xfId="0" applyNumberFormat="1" applyFont="1" applyFill="1" applyBorder="1" applyAlignment="1">
      <alignment vertical="center"/>
    </xf>
    <xf numFmtId="3" fontId="7" fillId="5" borderId="0" xfId="0" applyNumberFormat="1" applyFont="1" applyFill="1" applyAlignment="1">
      <alignment vertical="center"/>
    </xf>
    <xf numFmtId="3" fontId="6" fillId="6" borderId="3" xfId="0" applyNumberFormat="1" applyFont="1" applyFill="1" applyBorder="1" applyAlignment="1">
      <alignment vertical="center"/>
    </xf>
    <xf numFmtId="0" fontId="7" fillId="5" borderId="0" xfId="0" applyFont="1" applyFill="1" applyBorder="1" applyAlignment="1">
      <alignment vertical="center" wrapText="1"/>
    </xf>
    <xf numFmtId="3" fontId="7" fillId="5" borderId="4" xfId="0" applyNumberFormat="1" applyFont="1" applyFill="1" applyBorder="1" applyAlignment="1">
      <alignment vertical="center"/>
    </xf>
    <xf numFmtId="3" fontId="6" fillId="4" borderId="3" xfId="0" applyNumberFormat="1" applyFont="1" applyFill="1" applyBorder="1" applyAlignment="1">
      <alignment horizontal="left" vertical="center" wrapText="1" indent="5"/>
    </xf>
    <xf numFmtId="0" fontId="7" fillId="5" borderId="0" xfId="0" applyFont="1" applyFill="1" applyBorder="1" applyAlignment="1">
      <alignment horizontal="left" wrapText="1" indent="2"/>
    </xf>
    <xf numFmtId="3" fontId="7" fillId="5" borderId="1" xfId="0" applyNumberFormat="1" applyFont="1" applyFill="1" applyBorder="1" applyAlignment="1">
      <alignment vertical="center"/>
    </xf>
    <xf numFmtId="3" fontId="7" fillId="5" borderId="7" xfId="0" applyNumberFormat="1" applyFont="1" applyFill="1" applyBorder="1" applyAlignment="1">
      <alignment vertical="center"/>
    </xf>
    <xf numFmtId="3" fontId="6" fillId="5" borderId="5" xfId="0" applyNumberFormat="1" applyFont="1" applyFill="1" applyBorder="1" applyAlignment="1">
      <alignment vertical="center"/>
    </xf>
    <xf numFmtId="3" fontId="6" fillId="5" borderId="5" xfId="0" applyNumberFormat="1" applyFont="1" applyFill="1" applyBorder="1" applyAlignment="1">
      <alignment vertical="center" wrapText="1"/>
    </xf>
    <xf numFmtId="3" fontId="4" fillId="3" borderId="2" xfId="2" applyNumberFormat="1" applyFont="1" applyFill="1" applyBorder="1" applyAlignment="1" applyProtection="1">
      <alignment horizontal="center" vertical="center"/>
    </xf>
    <xf numFmtId="3" fontId="4" fillId="3" borderId="9" xfId="2" applyNumberFormat="1" applyFont="1" applyFill="1" applyBorder="1" applyAlignment="1" applyProtection="1">
      <alignment horizontal="center" vertical="center" wrapText="1"/>
    </xf>
    <xf numFmtId="3" fontId="6" fillId="4" borderId="3" xfId="0" applyNumberFormat="1" applyFont="1" applyFill="1" applyBorder="1" applyAlignment="1">
      <alignment horizontal="center" vertical="center"/>
    </xf>
    <xf numFmtId="0" fontId="5" fillId="4" borderId="11" xfId="0" applyFont="1" applyFill="1" applyBorder="1"/>
    <xf numFmtId="0" fontId="0" fillId="4" borderId="11" xfId="0" applyFill="1" applyBorder="1" applyAlignment="1">
      <alignment horizontal="left" indent="1"/>
    </xf>
    <xf numFmtId="0" fontId="5" fillId="4" borderId="11" xfId="0" applyFont="1" applyFill="1" applyBorder="1" applyAlignment="1">
      <alignment horizontal="left" indent="1"/>
    </xf>
    <xf numFmtId="0" fontId="0" fillId="4" borderId="11" xfId="0" applyFill="1" applyBorder="1" applyAlignment="1">
      <alignment horizontal="left" indent="2"/>
    </xf>
    <xf numFmtId="0" fontId="12" fillId="4" borderId="11" xfId="0" applyFont="1" applyFill="1" applyBorder="1"/>
    <xf numFmtId="0" fontId="12" fillId="4" borderId="11" xfId="0" applyFont="1" applyFill="1" applyBorder="1" applyAlignment="1">
      <alignment horizontal="left" indent="1"/>
    </xf>
    <xf numFmtId="0" fontId="13" fillId="4" borderId="11" xfId="0" applyFont="1" applyFill="1" applyBorder="1" applyAlignment="1">
      <alignment horizontal="left" indent="2"/>
    </xf>
    <xf numFmtId="0" fontId="14" fillId="4" borderId="11" xfId="0" applyFont="1" applyFill="1" applyBorder="1"/>
    <xf numFmtId="0" fontId="16" fillId="4" borderId="11" xfId="0" applyFont="1" applyFill="1" applyBorder="1"/>
    <xf numFmtId="0" fontId="13" fillId="4" borderId="11" xfId="0" applyFont="1" applyFill="1" applyBorder="1" applyAlignment="1">
      <alignment horizontal="left" indent="1"/>
    </xf>
    <xf numFmtId="0" fontId="0" fillId="4" borderId="11" xfId="0" applyFill="1" applyBorder="1"/>
    <xf numFmtId="3" fontId="6" fillId="4" borderId="6" xfId="0" applyNumberFormat="1" applyFont="1" applyFill="1" applyBorder="1" applyAlignment="1">
      <alignment horizontal="center" vertical="center" wrapText="1"/>
    </xf>
    <xf numFmtId="3" fontId="7" fillId="4" borderId="4" xfId="0" applyNumberFormat="1" applyFont="1" applyFill="1" applyBorder="1" applyAlignment="1">
      <alignment wrapText="1"/>
    </xf>
    <xf numFmtId="0" fontId="7" fillId="5" borderId="1" xfId="0" applyFont="1" applyFill="1" applyBorder="1" applyAlignment="1">
      <alignment wrapText="1"/>
    </xf>
    <xf numFmtId="0" fontId="5" fillId="0" borderId="3" xfId="0" applyFont="1" applyBorder="1" applyAlignment="1">
      <alignment horizontal="left"/>
    </xf>
    <xf numFmtId="0" fontId="0" fillId="0" borderId="3" xfId="0" applyBorder="1" applyAlignment="1">
      <alignment horizontal="left" indent="1"/>
    </xf>
    <xf numFmtId="0" fontId="5" fillId="0" borderId="3" xfId="0" applyFont="1" applyBorder="1" applyAlignment="1">
      <alignment horizontal="left" indent="1"/>
    </xf>
    <xf numFmtId="0" fontId="0" fillId="0" borderId="3" xfId="0" applyBorder="1" applyAlignment="1">
      <alignment horizontal="left" indent="2"/>
    </xf>
    <xf numFmtId="1" fontId="11" fillId="0" borderId="3" xfId="1" applyNumberFormat="1" applyFont="1" applyBorder="1" applyAlignment="1" applyProtection="1">
      <alignment horizontal="left" vertical="center" indent="1"/>
    </xf>
    <xf numFmtId="0" fontId="5" fillId="0" borderId="3" xfId="0" applyFont="1" applyBorder="1"/>
    <xf numFmtId="0" fontId="3" fillId="0" borderId="3" xfId="0" applyFont="1" applyBorder="1" applyAlignment="1">
      <alignment horizontal="left" indent="1"/>
    </xf>
    <xf numFmtId="0" fontId="0" fillId="0" borderId="3" xfId="0" applyFill="1" applyBorder="1"/>
    <xf numFmtId="0" fontId="15" fillId="0" borderId="3" xfId="0" applyFont="1" applyBorder="1"/>
    <xf numFmtId="0" fontId="17" fillId="0" borderId="3" xfId="0" applyFont="1" applyFill="1" applyBorder="1"/>
    <xf numFmtId="0" fontId="11" fillId="0" borderId="3" xfId="0" applyFont="1" applyBorder="1"/>
    <xf numFmtId="0" fontId="18" fillId="0" borderId="3" xfId="0" applyFont="1" applyBorder="1" applyAlignment="1">
      <alignment horizontal="left" indent="1"/>
    </xf>
    <xf numFmtId="0" fontId="11" fillId="0" borderId="3" xfId="0" applyFont="1" applyFill="1" applyBorder="1"/>
    <xf numFmtId="0" fontId="7" fillId="5" borderId="7" xfId="0" applyFont="1" applyFill="1" applyBorder="1" applyAlignment="1">
      <alignment wrapText="1"/>
    </xf>
    <xf numFmtId="3" fontId="6" fillId="4" borderId="7" xfId="0" applyNumberFormat="1" applyFont="1" applyFill="1" applyBorder="1" applyAlignment="1">
      <alignment horizontal="center" vertical="center"/>
    </xf>
    <xf numFmtId="3" fontId="7" fillId="4" borderId="7" xfId="0" applyNumberFormat="1" applyFont="1" applyFill="1" applyBorder="1" applyAlignment="1">
      <alignment wrapText="1"/>
    </xf>
    <xf numFmtId="3" fontId="7" fillId="5" borderId="8" xfId="0" applyNumberFormat="1" applyFont="1" applyFill="1" applyBorder="1"/>
    <xf numFmtId="3" fontId="6" fillId="6" borderId="7" xfId="0" applyNumberFormat="1" applyFont="1" applyFill="1" applyBorder="1"/>
    <xf numFmtId="3" fontId="7" fillId="5" borderId="0" xfId="0" applyNumberFormat="1" applyFont="1" applyFill="1" applyBorder="1" applyAlignment="1">
      <alignment vertical="center"/>
    </xf>
    <xf numFmtId="3" fontId="6" fillId="5" borderId="12" xfId="0" applyNumberFormat="1" applyFont="1" applyFill="1" applyBorder="1" applyAlignment="1">
      <alignment vertical="center"/>
    </xf>
    <xf numFmtId="3" fontId="7" fillId="4" borderId="7" xfId="0" applyNumberFormat="1" applyFont="1" applyFill="1" applyBorder="1" applyAlignment="1">
      <alignment vertical="center" wrapText="1"/>
    </xf>
    <xf numFmtId="9" fontId="0" fillId="0" borderId="0" xfId="4" applyFont="1"/>
    <xf numFmtId="3" fontId="4" fillId="3" borderId="1" xfId="2" applyNumberFormat="1" applyFont="1" applyFill="1" applyBorder="1" applyAlignment="1">
      <alignment horizontal="center" vertical="center"/>
    </xf>
    <xf numFmtId="3" fontId="4" fillId="3" borderId="3" xfId="2" applyNumberFormat="1" applyFont="1" applyFill="1" applyBorder="1" applyAlignment="1">
      <alignment horizontal="center" vertical="center" wrapText="1"/>
    </xf>
    <xf numFmtId="3" fontId="4" fillId="3" borderId="7" xfId="2" applyNumberFormat="1" applyFont="1" applyFill="1" applyBorder="1" applyAlignment="1">
      <alignment horizontal="center" vertical="center" wrapText="1"/>
    </xf>
    <xf numFmtId="3" fontId="19" fillId="3" borderId="7" xfId="2" applyNumberFormat="1" applyFont="1" applyFill="1" applyBorder="1" applyAlignment="1">
      <alignment horizontal="center" vertical="center" wrapText="1"/>
    </xf>
    <xf numFmtId="3" fontId="4" fillId="3" borderId="10" xfId="2" applyNumberFormat="1" applyFont="1" applyFill="1" applyBorder="1" applyAlignment="1" applyProtection="1">
      <alignment vertical="center" wrapText="1"/>
    </xf>
    <xf numFmtId="9" fontId="6" fillId="6" borderId="3" xfId="4" applyFont="1" applyFill="1" applyBorder="1"/>
    <xf numFmtId="165" fontId="7" fillId="4" borderId="3" xfId="4" applyNumberFormat="1" applyFont="1" applyFill="1" applyBorder="1" applyAlignment="1">
      <alignment wrapText="1"/>
    </xf>
    <xf numFmtId="165" fontId="7" fillId="5" borderId="4" xfId="4" applyNumberFormat="1" applyFont="1" applyFill="1" applyBorder="1"/>
    <xf numFmtId="9" fontId="6" fillId="6" borderId="7" xfId="4" applyFont="1" applyFill="1" applyBorder="1"/>
    <xf numFmtId="166" fontId="0" fillId="0" borderId="0" xfId="1" applyNumberFormat="1" applyFont="1"/>
    <xf numFmtId="165" fontId="7" fillId="5" borderId="3" xfId="4" applyNumberFormat="1" applyFont="1" applyFill="1" applyBorder="1"/>
    <xf numFmtId="165" fontId="7" fillId="4" borderId="7" xfId="4" applyNumberFormat="1" applyFont="1" applyFill="1" applyBorder="1" applyAlignment="1">
      <alignment wrapText="1"/>
    </xf>
    <xf numFmtId="165" fontId="7" fillId="5" borderId="8" xfId="4" applyNumberFormat="1" applyFont="1" applyFill="1" applyBorder="1"/>
    <xf numFmtId="0" fontId="8" fillId="0" borderId="0" xfId="0" applyFont="1" applyAlignment="1"/>
    <xf numFmtId="3" fontId="20" fillId="3" borderId="7" xfId="2" applyNumberFormat="1" applyFont="1" applyFill="1" applyBorder="1" applyAlignment="1" applyProtection="1">
      <alignment horizontal="center" vertical="center" wrapText="1"/>
    </xf>
    <xf numFmtId="3" fontId="21" fillId="3" borderId="7" xfId="2" applyNumberFormat="1" applyFont="1" applyFill="1" applyBorder="1" applyAlignment="1" applyProtection="1">
      <alignment horizontal="center" vertical="center" wrapText="1"/>
    </xf>
    <xf numFmtId="3" fontId="21" fillId="3" borderId="3" xfId="2" applyNumberFormat="1" applyFont="1" applyFill="1" applyBorder="1" applyAlignment="1" applyProtection="1">
      <alignment horizontal="center" vertical="center" wrapText="1"/>
    </xf>
    <xf numFmtId="3" fontId="21" fillId="3" borderId="3" xfId="2" applyNumberFormat="1" applyFont="1" applyFill="1" applyBorder="1" applyAlignment="1">
      <alignment horizontal="center" vertical="center" wrapText="1"/>
    </xf>
    <xf numFmtId="3" fontId="21" fillId="3" borderId="7" xfId="2" applyNumberFormat="1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>
      <alignment wrapText="1"/>
    </xf>
    <xf numFmtId="167" fontId="0" fillId="0" borderId="0" xfId="0" applyNumberFormat="1"/>
    <xf numFmtId="9" fontId="6" fillId="6" borderId="3" xfId="4" applyNumberFormat="1" applyFont="1" applyFill="1" applyBorder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3" fontId="4" fillId="3" borderId="9" xfId="2" applyNumberFormat="1" applyFont="1" applyFill="1" applyBorder="1" applyAlignment="1" applyProtection="1">
      <alignment horizontal="center" vertical="center"/>
    </xf>
    <xf numFmtId="3" fontId="4" fillId="3" borderId="8" xfId="2" applyNumberFormat="1" applyFont="1" applyFill="1" applyBorder="1" applyAlignment="1" applyProtection="1">
      <alignment horizontal="center" vertical="center"/>
    </xf>
    <xf numFmtId="3" fontId="4" fillId="3" borderId="10" xfId="2" applyNumberFormat="1" applyFont="1" applyFill="1" applyBorder="1" applyAlignment="1" applyProtection="1">
      <alignment horizontal="center" vertical="center"/>
    </xf>
    <xf numFmtId="3" fontId="4" fillId="3" borderId="2" xfId="2" applyNumberFormat="1" applyFont="1" applyFill="1" applyBorder="1" applyAlignment="1" applyProtection="1">
      <alignment horizontal="center" vertical="center"/>
    </xf>
  </cellXfs>
  <cellStyles count="5">
    <cellStyle name="Millares" xfId="1" builtinId="3"/>
    <cellStyle name="Normal" xfId="0" builtinId="0"/>
    <cellStyle name="Normal 2" xfId="2" xr:uid="{00000000-0005-0000-0000-000002000000}"/>
    <cellStyle name="Normal_01-01" xfId="3" xr:uid="{00000000-0005-0000-0000-000003000000}"/>
    <cellStyle name="Porcentaje" xfId="4" builtinId="5"/>
  </cellStyles>
  <dxfs count="78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88107</xdr:colOff>
      <xdr:row>0</xdr:row>
      <xdr:rowOff>111919</xdr:rowOff>
    </xdr:from>
    <xdr:to>
      <xdr:col>1</xdr:col>
      <xdr:colOff>1249348</xdr:colOff>
      <xdr:row>5</xdr:row>
      <xdr:rowOff>149924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7" y="111919"/>
          <a:ext cx="2744772" cy="110956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290512</xdr:colOff>
      <xdr:row>0</xdr:row>
      <xdr:rowOff>100013</xdr:rowOff>
    </xdr:from>
    <xdr:to>
      <xdr:col>1</xdr:col>
      <xdr:colOff>1987534</xdr:colOff>
      <xdr:row>5</xdr:row>
      <xdr:rowOff>138018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0512" y="100013"/>
          <a:ext cx="2744772" cy="110480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290512</xdr:colOff>
      <xdr:row>0</xdr:row>
      <xdr:rowOff>100013</xdr:rowOff>
    </xdr:from>
    <xdr:to>
      <xdr:col>1</xdr:col>
      <xdr:colOff>1987534</xdr:colOff>
      <xdr:row>5</xdr:row>
      <xdr:rowOff>138018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0512" y="100013"/>
          <a:ext cx="2744772" cy="110956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290512</xdr:colOff>
      <xdr:row>0</xdr:row>
      <xdr:rowOff>111919</xdr:rowOff>
    </xdr:from>
    <xdr:to>
      <xdr:col>1</xdr:col>
      <xdr:colOff>1987534</xdr:colOff>
      <xdr:row>5</xdr:row>
      <xdr:rowOff>149924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0512" y="111919"/>
          <a:ext cx="2744772" cy="110956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88107</xdr:rowOff>
    </xdr:from>
    <xdr:to>
      <xdr:col>0</xdr:col>
      <xdr:colOff>3011472</xdr:colOff>
      <xdr:row>5</xdr:row>
      <xdr:rowOff>126112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88107"/>
          <a:ext cx="2744772" cy="11095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88107</xdr:colOff>
      <xdr:row>0</xdr:row>
      <xdr:rowOff>111919</xdr:rowOff>
    </xdr:from>
    <xdr:to>
      <xdr:col>1</xdr:col>
      <xdr:colOff>1249348</xdr:colOff>
      <xdr:row>5</xdr:row>
      <xdr:rowOff>149924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7" y="111919"/>
          <a:ext cx="2742391" cy="11048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88107</xdr:colOff>
      <xdr:row>0</xdr:row>
      <xdr:rowOff>111919</xdr:rowOff>
    </xdr:from>
    <xdr:to>
      <xdr:col>1</xdr:col>
      <xdr:colOff>1249348</xdr:colOff>
      <xdr:row>5</xdr:row>
      <xdr:rowOff>149924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7" y="111919"/>
          <a:ext cx="2742391" cy="11048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88107</xdr:colOff>
      <xdr:row>0</xdr:row>
      <xdr:rowOff>111919</xdr:rowOff>
    </xdr:from>
    <xdr:to>
      <xdr:col>1</xdr:col>
      <xdr:colOff>1249348</xdr:colOff>
      <xdr:row>5</xdr:row>
      <xdr:rowOff>149924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7" y="111919"/>
          <a:ext cx="2742391" cy="110480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88107</xdr:colOff>
      <xdr:row>0</xdr:row>
      <xdr:rowOff>111919</xdr:rowOff>
    </xdr:from>
    <xdr:to>
      <xdr:col>1</xdr:col>
      <xdr:colOff>1249348</xdr:colOff>
      <xdr:row>5</xdr:row>
      <xdr:rowOff>149924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7" y="111919"/>
          <a:ext cx="2742391" cy="110480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88107</xdr:colOff>
      <xdr:row>0</xdr:row>
      <xdr:rowOff>111919</xdr:rowOff>
    </xdr:from>
    <xdr:to>
      <xdr:col>1</xdr:col>
      <xdr:colOff>1249348</xdr:colOff>
      <xdr:row>5</xdr:row>
      <xdr:rowOff>149924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7" y="111919"/>
          <a:ext cx="2742391" cy="110480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88107</xdr:colOff>
      <xdr:row>0</xdr:row>
      <xdr:rowOff>111919</xdr:rowOff>
    </xdr:from>
    <xdr:to>
      <xdr:col>1</xdr:col>
      <xdr:colOff>1249348</xdr:colOff>
      <xdr:row>5</xdr:row>
      <xdr:rowOff>149924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7" y="111919"/>
          <a:ext cx="2742391" cy="110480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88107</xdr:colOff>
      <xdr:row>0</xdr:row>
      <xdr:rowOff>111919</xdr:rowOff>
    </xdr:from>
    <xdr:to>
      <xdr:col>1</xdr:col>
      <xdr:colOff>1249348</xdr:colOff>
      <xdr:row>5</xdr:row>
      <xdr:rowOff>149924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7" y="111919"/>
          <a:ext cx="2742391" cy="110480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88107</xdr:colOff>
      <xdr:row>0</xdr:row>
      <xdr:rowOff>111919</xdr:rowOff>
    </xdr:from>
    <xdr:to>
      <xdr:col>1</xdr:col>
      <xdr:colOff>1249348</xdr:colOff>
      <xdr:row>5</xdr:row>
      <xdr:rowOff>149924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7" y="111919"/>
          <a:ext cx="2742391" cy="1104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4" tint="0.79998168889431442"/>
  </sheetPr>
  <dimension ref="A2:P177"/>
  <sheetViews>
    <sheetView showGridLines="0" tabSelected="1" zoomScale="55" zoomScaleNormal="55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O4" sqref="O4"/>
    </sheetView>
  </sheetViews>
  <sheetFormatPr baseColWidth="10" defaultRowHeight="14.4" outlineLevelCol="1" x14ac:dyDescent="0.3"/>
  <cols>
    <col min="1" max="1" width="23.6640625" customWidth="1"/>
    <col min="2" max="2" width="55.6640625" customWidth="1"/>
    <col min="3" max="3" width="15.6640625" customWidth="1"/>
    <col min="4" max="5" width="15.6640625" hidden="1" customWidth="1" outlineLevel="1"/>
    <col min="6" max="6" width="16.5546875" hidden="1" customWidth="1" outlineLevel="1"/>
    <col min="7" max="7" width="15.6640625" customWidth="1" collapsed="1"/>
    <col min="8" max="10" width="15.6640625" hidden="1" customWidth="1" outlineLevel="1"/>
    <col min="11" max="11" width="15.6640625" customWidth="1" collapsed="1"/>
    <col min="12" max="14" width="15.6640625" customWidth="1"/>
    <col min="15" max="15" width="13.88671875" bestFit="1" customWidth="1"/>
    <col min="16" max="16" width="12.6640625" bestFit="1" customWidth="1"/>
  </cols>
  <sheetData>
    <row r="2" spans="1:16" ht="18" x14ac:dyDescent="0.35">
      <c r="B2" s="108" t="s">
        <v>0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6" ht="18" x14ac:dyDescent="0.35">
      <c r="B3" s="108" t="s">
        <v>248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6" ht="15.6" x14ac:dyDescent="0.3">
      <c r="B4" s="109" t="s">
        <v>573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</row>
    <row r="5" spans="1:16" ht="15.6" x14ac:dyDescent="0.3">
      <c r="B5" s="109" t="s">
        <v>1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</row>
    <row r="6" spans="1:16" x14ac:dyDescent="0.3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6" x14ac:dyDescent="0.3">
      <c r="A7" s="28" t="s">
        <v>253</v>
      </c>
      <c r="E7" s="27"/>
      <c r="F7" s="27"/>
    </row>
    <row r="8" spans="1:16" ht="15.6" x14ac:dyDescent="0.3">
      <c r="A8" s="2"/>
      <c r="B8" s="3"/>
      <c r="C8" s="4" t="s">
        <v>2</v>
      </c>
      <c r="D8" s="5" t="s">
        <v>3</v>
      </c>
      <c r="E8" s="5" t="s">
        <v>377</v>
      </c>
      <c r="F8" s="5" t="s">
        <v>378</v>
      </c>
      <c r="G8" s="5" t="s">
        <v>4</v>
      </c>
      <c r="H8" s="86" t="s">
        <v>382</v>
      </c>
      <c r="I8" s="86" t="s">
        <v>383</v>
      </c>
      <c r="J8" s="86" t="s">
        <v>384</v>
      </c>
      <c r="K8" s="5" t="s">
        <v>5</v>
      </c>
      <c r="L8" s="5" t="s">
        <v>6</v>
      </c>
      <c r="M8" s="5" t="s">
        <v>7</v>
      </c>
      <c r="N8" s="5" t="s">
        <v>18</v>
      </c>
    </row>
    <row r="9" spans="1:16" ht="95.4" x14ac:dyDescent="0.3">
      <c r="A9" s="6" t="s">
        <v>8</v>
      </c>
      <c r="B9" s="7" t="s">
        <v>9</v>
      </c>
      <c r="C9" s="7" t="s">
        <v>10</v>
      </c>
      <c r="D9" s="6" t="s">
        <v>11</v>
      </c>
      <c r="E9" s="6" t="s">
        <v>379</v>
      </c>
      <c r="F9" s="6" t="s">
        <v>380</v>
      </c>
      <c r="G9" s="6" t="s">
        <v>12</v>
      </c>
      <c r="H9" s="87" t="s">
        <v>385</v>
      </c>
      <c r="I9" s="87" t="s">
        <v>386</v>
      </c>
      <c r="J9" s="87" t="s">
        <v>387</v>
      </c>
      <c r="K9" s="6" t="s">
        <v>13</v>
      </c>
      <c r="L9" s="8" t="s">
        <v>14</v>
      </c>
      <c r="M9" s="6" t="s">
        <v>15</v>
      </c>
      <c r="N9" s="6" t="s">
        <v>19</v>
      </c>
    </row>
    <row r="10" spans="1:16" ht="29.25" customHeight="1" x14ac:dyDescent="0.3">
      <c r="A10" s="1" t="s">
        <v>16</v>
      </c>
      <c r="B10" s="1" t="s">
        <v>17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6" x14ac:dyDescent="0.3">
      <c r="A11" s="9" t="s">
        <v>20</v>
      </c>
      <c r="B11" s="10" t="s">
        <v>21</v>
      </c>
      <c r="C11" s="35">
        <v>932.29993118739685</v>
      </c>
      <c r="D11" s="43">
        <v>0</v>
      </c>
      <c r="E11" s="37">
        <v>932.29993118739685</v>
      </c>
      <c r="F11" s="43">
        <v>0</v>
      </c>
      <c r="G11" s="35">
        <v>0</v>
      </c>
      <c r="H11" s="43">
        <v>0</v>
      </c>
      <c r="I11" s="37">
        <v>0</v>
      </c>
      <c r="J11" s="43">
        <v>0</v>
      </c>
      <c r="K11" s="35">
        <v>0</v>
      </c>
      <c r="L11" s="35">
        <v>6841.4876327872307</v>
      </c>
      <c r="M11" s="35">
        <v>0</v>
      </c>
      <c r="N11" s="38">
        <f t="shared" ref="N11:N74" si="0">+C11+G11+K11+L11+M11</f>
        <v>7773.7875639746271</v>
      </c>
      <c r="O11" s="33"/>
      <c r="P11" s="33"/>
    </row>
    <row r="12" spans="1:16" x14ac:dyDescent="0.3">
      <c r="A12" s="9" t="s">
        <v>22</v>
      </c>
      <c r="B12" s="10" t="s">
        <v>23</v>
      </c>
      <c r="C12" s="35">
        <v>171.31922370539218</v>
      </c>
      <c r="D12" s="36">
        <v>0</v>
      </c>
      <c r="E12" s="37">
        <v>171.31922370539218</v>
      </c>
      <c r="F12" s="36">
        <v>0</v>
      </c>
      <c r="G12" s="35">
        <v>0</v>
      </c>
      <c r="H12" s="36">
        <v>0</v>
      </c>
      <c r="I12" s="37">
        <v>0</v>
      </c>
      <c r="J12" s="36">
        <v>0</v>
      </c>
      <c r="K12" s="35">
        <v>0</v>
      </c>
      <c r="L12" s="35">
        <v>1292.2105903113716</v>
      </c>
      <c r="M12" s="35">
        <v>0</v>
      </c>
      <c r="N12" s="38">
        <f t="shared" si="0"/>
        <v>1463.5298140167638</v>
      </c>
      <c r="O12" s="33"/>
      <c r="P12" s="33"/>
    </row>
    <row r="13" spans="1:16" x14ac:dyDescent="0.3">
      <c r="A13" s="9" t="s">
        <v>24</v>
      </c>
      <c r="B13" s="10" t="s">
        <v>25</v>
      </c>
      <c r="C13" s="35">
        <v>2333.6116946602742</v>
      </c>
      <c r="D13" s="36">
        <v>0</v>
      </c>
      <c r="E13" s="37">
        <v>2333.6116946602742</v>
      </c>
      <c r="F13" s="36">
        <v>0</v>
      </c>
      <c r="G13" s="35">
        <v>0</v>
      </c>
      <c r="H13" s="36">
        <v>0</v>
      </c>
      <c r="I13" s="37">
        <v>0</v>
      </c>
      <c r="J13" s="36">
        <v>0</v>
      </c>
      <c r="K13" s="35">
        <v>0</v>
      </c>
      <c r="L13" s="35">
        <v>1233.4456654534001</v>
      </c>
      <c r="M13" s="35">
        <v>0</v>
      </c>
      <c r="N13" s="38">
        <f t="shared" si="0"/>
        <v>3567.0573601136743</v>
      </c>
      <c r="O13" s="33"/>
      <c r="P13" s="33"/>
    </row>
    <row r="14" spans="1:16" x14ac:dyDescent="0.3">
      <c r="A14" s="9" t="s">
        <v>26</v>
      </c>
      <c r="B14" s="10" t="s">
        <v>27</v>
      </c>
      <c r="C14" s="35">
        <v>28052.114780788408</v>
      </c>
      <c r="D14" s="36">
        <v>0</v>
      </c>
      <c r="E14" s="37">
        <v>28052.114780788408</v>
      </c>
      <c r="F14" s="36">
        <v>0</v>
      </c>
      <c r="G14" s="35">
        <v>0</v>
      </c>
      <c r="H14" s="36">
        <v>0</v>
      </c>
      <c r="I14" s="37">
        <v>0</v>
      </c>
      <c r="J14" s="36">
        <v>0</v>
      </c>
      <c r="K14" s="35">
        <v>0</v>
      </c>
      <c r="L14" s="35">
        <v>16169.815067867392</v>
      </c>
      <c r="M14" s="35">
        <v>0</v>
      </c>
      <c r="N14" s="38">
        <f t="shared" si="0"/>
        <v>44221.929848655796</v>
      </c>
      <c r="O14" s="33"/>
      <c r="P14" s="33"/>
    </row>
    <row r="15" spans="1:16" x14ac:dyDescent="0.3">
      <c r="A15" s="9" t="s">
        <v>28</v>
      </c>
      <c r="B15" s="10" t="s">
        <v>30</v>
      </c>
      <c r="C15" s="35">
        <v>36772.672539386484</v>
      </c>
      <c r="D15" s="36">
        <v>0</v>
      </c>
      <c r="E15" s="37">
        <v>19850.367786186482</v>
      </c>
      <c r="F15" s="36">
        <v>16922.304753200002</v>
      </c>
      <c r="G15" s="35">
        <v>0</v>
      </c>
      <c r="H15" s="36">
        <v>0</v>
      </c>
      <c r="I15" s="37">
        <v>0</v>
      </c>
      <c r="J15" s="36">
        <v>0</v>
      </c>
      <c r="K15" s="35">
        <v>0</v>
      </c>
      <c r="L15" s="35">
        <v>290.78537050864236</v>
      </c>
      <c r="M15" s="35">
        <v>0</v>
      </c>
      <c r="N15" s="38">
        <f t="shared" si="0"/>
        <v>37063.457909895129</v>
      </c>
      <c r="O15" s="33"/>
      <c r="P15" s="33"/>
    </row>
    <row r="16" spans="1:16" x14ac:dyDescent="0.3">
      <c r="A16" s="9" t="s">
        <v>29</v>
      </c>
      <c r="B16" s="10" t="s">
        <v>32</v>
      </c>
      <c r="C16" s="35">
        <v>2399.736868653426</v>
      </c>
      <c r="D16" s="36">
        <v>0</v>
      </c>
      <c r="E16" s="37">
        <v>2399.736868653426</v>
      </c>
      <c r="F16" s="36">
        <v>0</v>
      </c>
      <c r="G16" s="35">
        <v>0</v>
      </c>
      <c r="H16" s="36">
        <v>0</v>
      </c>
      <c r="I16" s="37">
        <v>0</v>
      </c>
      <c r="J16" s="36">
        <v>0</v>
      </c>
      <c r="K16" s="35">
        <v>0</v>
      </c>
      <c r="L16" s="35">
        <v>21021.545179850607</v>
      </c>
      <c r="M16" s="35">
        <v>0</v>
      </c>
      <c r="N16" s="38">
        <f t="shared" si="0"/>
        <v>23421.282048504032</v>
      </c>
      <c r="O16" s="33"/>
      <c r="P16" s="33"/>
    </row>
    <row r="17" spans="1:16" x14ac:dyDescent="0.3">
      <c r="A17" s="9" t="s">
        <v>31</v>
      </c>
      <c r="B17" s="10" t="s">
        <v>34</v>
      </c>
      <c r="C17" s="35">
        <v>10522.790873947122</v>
      </c>
      <c r="D17" s="36">
        <v>0</v>
      </c>
      <c r="E17" s="37">
        <v>10522.790873947122</v>
      </c>
      <c r="F17" s="36">
        <v>0</v>
      </c>
      <c r="G17" s="35">
        <v>0</v>
      </c>
      <c r="H17" s="36">
        <v>0</v>
      </c>
      <c r="I17" s="37">
        <v>0</v>
      </c>
      <c r="J17" s="36">
        <v>0</v>
      </c>
      <c r="K17" s="35">
        <v>0</v>
      </c>
      <c r="L17" s="35">
        <v>3359.0724860985829</v>
      </c>
      <c r="M17" s="35">
        <v>0</v>
      </c>
      <c r="N17" s="38">
        <f t="shared" si="0"/>
        <v>13881.863360045705</v>
      </c>
      <c r="O17" s="33"/>
      <c r="P17" s="33"/>
    </row>
    <row r="18" spans="1:16" x14ac:dyDescent="0.3">
      <c r="A18" s="9" t="s">
        <v>33</v>
      </c>
      <c r="B18" s="10" t="s">
        <v>36</v>
      </c>
      <c r="C18" s="35">
        <v>5885.8355192100353</v>
      </c>
      <c r="D18" s="36">
        <v>0</v>
      </c>
      <c r="E18" s="37">
        <v>5885.8355192100353</v>
      </c>
      <c r="F18" s="36">
        <v>0</v>
      </c>
      <c r="G18" s="35">
        <v>0</v>
      </c>
      <c r="H18" s="36">
        <v>0</v>
      </c>
      <c r="I18" s="37">
        <v>0</v>
      </c>
      <c r="J18" s="36">
        <v>0</v>
      </c>
      <c r="K18" s="35">
        <v>0</v>
      </c>
      <c r="L18" s="35">
        <v>34527.535048894082</v>
      </c>
      <c r="M18" s="35">
        <v>0</v>
      </c>
      <c r="N18" s="38">
        <f t="shared" si="0"/>
        <v>40413.370568104117</v>
      </c>
      <c r="O18" s="33"/>
      <c r="P18" s="33"/>
    </row>
    <row r="19" spans="1:16" x14ac:dyDescent="0.3">
      <c r="A19" s="9" t="s">
        <v>35</v>
      </c>
      <c r="B19" s="10" t="s">
        <v>277</v>
      </c>
      <c r="C19" s="35">
        <v>17228.510711432882</v>
      </c>
      <c r="D19" s="36">
        <v>0</v>
      </c>
      <c r="E19" s="37">
        <v>17228.510711432882</v>
      </c>
      <c r="F19" s="36">
        <v>0</v>
      </c>
      <c r="G19" s="35">
        <v>0</v>
      </c>
      <c r="H19" s="36">
        <v>0</v>
      </c>
      <c r="I19" s="37">
        <v>0</v>
      </c>
      <c r="J19" s="36">
        <v>0</v>
      </c>
      <c r="K19" s="35">
        <v>0</v>
      </c>
      <c r="L19" s="35">
        <v>76259.261563846288</v>
      </c>
      <c r="M19" s="35">
        <v>0</v>
      </c>
      <c r="N19" s="38">
        <f t="shared" si="0"/>
        <v>93487.772275279174</v>
      </c>
      <c r="O19" s="33"/>
      <c r="P19" s="33"/>
    </row>
    <row r="20" spans="1:16" x14ac:dyDescent="0.3">
      <c r="A20" s="9" t="s">
        <v>37</v>
      </c>
      <c r="B20" s="10" t="s">
        <v>278</v>
      </c>
      <c r="C20" s="35">
        <v>16895.592608440293</v>
      </c>
      <c r="D20" s="36">
        <v>0</v>
      </c>
      <c r="E20" s="37">
        <v>16895.592608440293</v>
      </c>
      <c r="F20" s="36">
        <v>0</v>
      </c>
      <c r="G20" s="35">
        <v>0</v>
      </c>
      <c r="H20" s="36">
        <v>0</v>
      </c>
      <c r="I20" s="37">
        <v>0</v>
      </c>
      <c r="J20" s="36">
        <v>0</v>
      </c>
      <c r="K20" s="35">
        <v>0</v>
      </c>
      <c r="L20" s="35">
        <v>48320.849538550698</v>
      </c>
      <c r="M20" s="35">
        <v>0</v>
      </c>
      <c r="N20" s="38">
        <f t="shared" si="0"/>
        <v>65216.442146990987</v>
      </c>
      <c r="O20" s="33"/>
      <c r="P20" s="33"/>
    </row>
    <row r="21" spans="1:16" x14ac:dyDescent="0.3">
      <c r="A21" s="9" t="s">
        <v>38</v>
      </c>
      <c r="B21" s="10" t="s">
        <v>39</v>
      </c>
      <c r="C21" s="35">
        <v>59743.719507305912</v>
      </c>
      <c r="D21" s="36">
        <v>0</v>
      </c>
      <c r="E21" s="37">
        <v>59743.719507305912</v>
      </c>
      <c r="F21" s="36">
        <v>0</v>
      </c>
      <c r="G21" s="35">
        <v>0</v>
      </c>
      <c r="H21" s="36">
        <v>0</v>
      </c>
      <c r="I21" s="37">
        <v>0</v>
      </c>
      <c r="J21" s="36">
        <v>0</v>
      </c>
      <c r="K21" s="35">
        <v>0</v>
      </c>
      <c r="L21" s="35">
        <v>12701.622146058458</v>
      </c>
      <c r="M21" s="35">
        <v>0</v>
      </c>
      <c r="N21" s="38">
        <f t="shared" si="0"/>
        <v>72445.341653364376</v>
      </c>
      <c r="O21" s="33"/>
      <c r="P21" s="33"/>
    </row>
    <row r="22" spans="1:16" x14ac:dyDescent="0.3">
      <c r="A22" s="9" t="s">
        <v>40</v>
      </c>
      <c r="B22" s="10" t="s">
        <v>41</v>
      </c>
      <c r="C22" s="35">
        <v>23305.377802110826</v>
      </c>
      <c r="D22" s="36">
        <v>0</v>
      </c>
      <c r="E22" s="37">
        <v>19635.032818169439</v>
      </c>
      <c r="F22" s="36">
        <v>3670.3449839413888</v>
      </c>
      <c r="G22" s="35">
        <v>0</v>
      </c>
      <c r="H22" s="36">
        <v>0</v>
      </c>
      <c r="I22" s="37">
        <v>0</v>
      </c>
      <c r="J22" s="36">
        <v>0</v>
      </c>
      <c r="K22" s="35">
        <v>0</v>
      </c>
      <c r="L22" s="35">
        <v>7394.9282369094726</v>
      </c>
      <c r="M22" s="35">
        <v>0</v>
      </c>
      <c r="N22" s="38">
        <f t="shared" si="0"/>
        <v>30700.306039020299</v>
      </c>
      <c r="O22" s="33"/>
      <c r="P22" s="33"/>
    </row>
    <row r="23" spans="1:16" x14ac:dyDescent="0.3">
      <c r="A23" s="9" t="s">
        <v>42</v>
      </c>
      <c r="B23" s="10" t="s">
        <v>43</v>
      </c>
      <c r="C23" s="35">
        <v>23062.791652980733</v>
      </c>
      <c r="D23" s="36">
        <v>0</v>
      </c>
      <c r="E23" s="37">
        <v>18981.918295809999</v>
      </c>
      <c r="F23" s="36">
        <v>4080.8733571707326</v>
      </c>
      <c r="G23" s="35">
        <v>0</v>
      </c>
      <c r="H23" s="36">
        <v>0</v>
      </c>
      <c r="I23" s="37">
        <v>0</v>
      </c>
      <c r="J23" s="36">
        <v>0</v>
      </c>
      <c r="K23" s="35">
        <v>0</v>
      </c>
      <c r="L23" s="35">
        <v>12384.267572134744</v>
      </c>
      <c r="M23" s="35">
        <v>0</v>
      </c>
      <c r="N23" s="38">
        <f t="shared" si="0"/>
        <v>35447.059225115474</v>
      </c>
      <c r="O23" s="33"/>
      <c r="P23" s="33"/>
    </row>
    <row r="24" spans="1:16" x14ac:dyDescent="0.3">
      <c r="A24" s="9" t="s">
        <v>44</v>
      </c>
      <c r="B24" s="10" t="s">
        <v>45</v>
      </c>
      <c r="C24" s="35">
        <v>612499.90781542729</v>
      </c>
      <c r="D24" s="36">
        <v>0</v>
      </c>
      <c r="E24" s="37">
        <v>250673.28176300327</v>
      </c>
      <c r="F24" s="36">
        <v>361826.62605242396</v>
      </c>
      <c r="G24" s="35">
        <v>0</v>
      </c>
      <c r="H24" s="36">
        <v>0</v>
      </c>
      <c r="I24" s="37">
        <v>0</v>
      </c>
      <c r="J24" s="36">
        <v>0</v>
      </c>
      <c r="K24" s="35">
        <v>0</v>
      </c>
      <c r="L24" s="35">
        <v>8782.3293602399372</v>
      </c>
      <c r="M24" s="35">
        <v>0</v>
      </c>
      <c r="N24" s="38">
        <f t="shared" si="0"/>
        <v>621282.23717566719</v>
      </c>
      <c r="O24" s="33"/>
      <c r="P24" s="33"/>
    </row>
    <row r="25" spans="1:16" x14ac:dyDescent="0.3">
      <c r="A25" s="9" t="s">
        <v>46</v>
      </c>
      <c r="B25" s="10" t="s">
        <v>47</v>
      </c>
      <c r="C25" s="35">
        <v>1480.001451257644</v>
      </c>
      <c r="D25" s="36">
        <v>0</v>
      </c>
      <c r="E25" s="37">
        <v>1480.001451257644</v>
      </c>
      <c r="F25" s="36">
        <v>0</v>
      </c>
      <c r="G25" s="35">
        <v>0</v>
      </c>
      <c r="H25" s="36">
        <v>0</v>
      </c>
      <c r="I25" s="37">
        <v>0</v>
      </c>
      <c r="J25" s="36">
        <v>0</v>
      </c>
      <c r="K25" s="35">
        <v>0</v>
      </c>
      <c r="L25" s="35">
        <v>26319.613437313783</v>
      </c>
      <c r="M25" s="35">
        <v>0</v>
      </c>
      <c r="N25" s="38">
        <f t="shared" si="0"/>
        <v>27799.614888571428</v>
      </c>
      <c r="O25" s="33"/>
      <c r="P25" s="33"/>
    </row>
    <row r="26" spans="1:16" x14ac:dyDescent="0.3">
      <c r="A26" s="9" t="s">
        <v>48</v>
      </c>
      <c r="B26" s="10" t="s">
        <v>49</v>
      </c>
      <c r="C26" s="35">
        <v>557604.46398367081</v>
      </c>
      <c r="D26" s="36">
        <v>0</v>
      </c>
      <c r="E26" s="37">
        <v>259523.09627166472</v>
      </c>
      <c r="F26" s="36">
        <v>298081.36771200615</v>
      </c>
      <c r="G26" s="35">
        <v>0</v>
      </c>
      <c r="H26" s="36">
        <v>0</v>
      </c>
      <c r="I26" s="37">
        <v>0</v>
      </c>
      <c r="J26" s="36">
        <v>0</v>
      </c>
      <c r="K26" s="35">
        <v>0</v>
      </c>
      <c r="L26" s="35">
        <v>57975.032026197805</v>
      </c>
      <c r="M26" s="35">
        <v>0</v>
      </c>
      <c r="N26" s="38">
        <f t="shared" si="0"/>
        <v>615579.49600986857</v>
      </c>
      <c r="O26" s="33"/>
      <c r="P26" s="33"/>
    </row>
    <row r="27" spans="1:16" x14ac:dyDescent="0.3">
      <c r="A27" s="9" t="s">
        <v>50</v>
      </c>
      <c r="B27" s="10" t="s">
        <v>51</v>
      </c>
      <c r="C27" s="35">
        <v>37161.013472080522</v>
      </c>
      <c r="D27" s="36">
        <v>0</v>
      </c>
      <c r="E27" s="37">
        <v>37161.013472080522</v>
      </c>
      <c r="F27" s="36">
        <v>0</v>
      </c>
      <c r="G27" s="35">
        <v>0</v>
      </c>
      <c r="H27" s="36">
        <v>0</v>
      </c>
      <c r="I27" s="37">
        <v>0</v>
      </c>
      <c r="J27" s="36">
        <v>0</v>
      </c>
      <c r="K27" s="35">
        <v>0</v>
      </c>
      <c r="L27" s="35">
        <v>24754.458913170667</v>
      </c>
      <c r="M27" s="35">
        <v>0</v>
      </c>
      <c r="N27" s="38">
        <f t="shared" si="0"/>
        <v>61915.472385251189</v>
      </c>
      <c r="O27" s="33"/>
      <c r="P27" s="33"/>
    </row>
    <row r="28" spans="1:16" x14ac:dyDescent="0.3">
      <c r="A28" s="9" t="s">
        <v>52</v>
      </c>
      <c r="B28" s="10" t="s">
        <v>53</v>
      </c>
      <c r="C28" s="35">
        <v>45149.932403866915</v>
      </c>
      <c r="D28" s="36">
        <v>0</v>
      </c>
      <c r="E28" s="37">
        <v>45149.932403866915</v>
      </c>
      <c r="F28" s="36">
        <v>0</v>
      </c>
      <c r="G28" s="35">
        <v>0</v>
      </c>
      <c r="H28" s="36">
        <v>0</v>
      </c>
      <c r="I28" s="37">
        <v>0</v>
      </c>
      <c r="J28" s="36">
        <v>0</v>
      </c>
      <c r="K28" s="35">
        <v>0</v>
      </c>
      <c r="L28" s="35">
        <v>125031.99018416635</v>
      </c>
      <c r="M28" s="35">
        <v>0</v>
      </c>
      <c r="N28" s="38">
        <f t="shared" si="0"/>
        <v>170181.92258803325</v>
      </c>
      <c r="O28" s="33"/>
      <c r="P28" s="33"/>
    </row>
    <row r="29" spans="1:16" x14ac:dyDescent="0.3">
      <c r="A29" s="9" t="s">
        <v>54</v>
      </c>
      <c r="B29" s="10" t="s">
        <v>55</v>
      </c>
      <c r="C29" s="35">
        <v>47788.184223802971</v>
      </c>
      <c r="D29" s="36">
        <v>0</v>
      </c>
      <c r="E29" s="37">
        <v>40766.887774553259</v>
      </c>
      <c r="F29" s="36">
        <v>7021.2964492497131</v>
      </c>
      <c r="G29" s="35">
        <v>0</v>
      </c>
      <c r="H29" s="36">
        <v>0</v>
      </c>
      <c r="I29" s="37">
        <v>0</v>
      </c>
      <c r="J29" s="36">
        <v>0</v>
      </c>
      <c r="K29" s="35">
        <v>0</v>
      </c>
      <c r="L29" s="35">
        <v>62486.356779173402</v>
      </c>
      <c r="M29" s="35">
        <v>0</v>
      </c>
      <c r="N29" s="38">
        <f t="shared" si="0"/>
        <v>110274.54100297637</v>
      </c>
      <c r="O29" s="33"/>
      <c r="P29" s="33"/>
    </row>
    <row r="30" spans="1:16" x14ac:dyDescent="0.3">
      <c r="A30" s="9" t="s">
        <v>56</v>
      </c>
      <c r="B30" s="10" t="s">
        <v>57</v>
      </c>
      <c r="C30" s="35">
        <v>1707.3286810606753</v>
      </c>
      <c r="D30" s="36">
        <v>0</v>
      </c>
      <c r="E30" s="37">
        <v>1707.3286810606753</v>
      </c>
      <c r="F30" s="36">
        <v>0</v>
      </c>
      <c r="G30" s="35">
        <v>0</v>
      </c>
      <c r="H30" s="36">
        <v>0</v>
      </c>
      <c r="I30" s="37">
        <v>0</v>
      </c>
      <c r="J30" s="36">
        <v>0</v>
      </c>
      <c r="K30" s="35">
        <v>0</v>
      </c>
      <c r="L30" s="35">
        <v>17157.593512669642</v>
      </c>
      <c r="M30" s="35">
        <v>0</v>
      </c>
      <c r="N30" s="38">
        <f t="shared" si="0"/>
        <v>18864.922193730319</v>
      </c>
      <c r="O30" s="33"/>
      <c r="P30" s="33"/>
    </row>
    <row r="31" spans="1:16" x14ac:dyDescent="0.3">
      <c r="A31" s="9" t="s">
        <v>58</v>
      </c>
      <c r="B31" s="10" t="s">
        <v>59</v>
      </c>
      <c r="C31" s="35">
        <v>33742.821960877169</v>
      </c>
      <c r="D31" s="36">
        <v>0</v>
      </c>
      <c r="E31" s="37">
        <v>22878.689392438093</v>
      </c>
      <c r="F31" s="36">
        <v>10864.132568439076</v>
      </c>
      <c r="G31" s="35">
        <v>0</v>
      </c>
      <c r="H31" s="36">
        <v>0</v>
      </c>
      <c r="I31" s="37">
        <v>0</v>
      </c>
      <c r="J31" s="36">
        <v>0</v>
      </c>
      <c r="K31" s="35">
        <v>0</v>
      </c>
      <c r="L31" s="35">
        <v>19649.693547989482</v>
      </c>
      <c r="M31" s="35">
        <v>0</v>
      </c>
      <c r="N31" s="38">
        <f t="shared" si="0"/>
        <v>53392.515508866651</v>
      </c>
      <c r="O31" s="33"/>
      <c r="P31" s="33"/>
    </row>
    <row r="32" spans="1:16" x14ac:dyDescent="0.3">
      <c r="A32" s="9" t="s">
        <v>60</v>
      </c>
      <c r="B32" s="10" t="s">
        <v>61</v>
      </c>
      <c r="C32" s="35">
        <v>251503.35099188215</v>
      </c>
      <c r="D32" s="36">
        <v>0</v>
      </c>
      <c r="E32" s="37">
        <v>251503.35099188215</v>
      </c>
      <c r="F32" s="36">
        <v>0</v>
      </c>
      <c r="G32" s="35">
        <v>0</v>
      </c>
      <c r="H32" s="36">
        <v>0</v>
      </c>
      <c r="I32" s="37">
        <v>0</v>
      </c>
      <c r="J32" s="36">
        <v>0</v>
      </c>
      <c r="K32" s="35">
        <v>0</v>
      </c>
      <c r="L32" s="35">
        <v>232638.2081818865</v>
      </c>
      <c r="M32" s="35">
        <v>0</v>
      </c>
      <c r="N32" s="38">
        <f t="shared" si="0"/>
        <v>484141.55917376862</v>
      </c>
      <c r="O32" s="33"/>
      <c r="P32" s="33"/>
    </row>
    <row r="33" spans="1:16" x14ac:dyDescent="0.3">
      <c r="A33" s="9" t="s">
        <v>62</v>
      </c>
      <c r="B33" s="10" t="s">
        <v>63</v>
      </c>
      <c r="C33" s="35">
        <v>59283.854401381468</v>
      </c>
      <c r="D33" s="36">
        <v>0</v>
      </c>
      <c r="E33" s="37">
        <v>59283.854401381468</v>
      </c>
      <c r="F33" s="36">
        <v>0</v>
      </c>
      <c r="G33" s="35">
        <v>0</v>
      </c>
      <c r="H33" s="36">
        <v>0</v>
      </c>
      <c r="I33" s="37">
        <v>0</v>
      </c>
      <c r="J33" s="36">
        <v>0</v>
      </c>
      <c r="K33" s="35">
        <v>0</v>
      </c>
      <c r="L33" s="35">
        <v>30684.657536469356</v>
      </c>
      <c r="M33" s="35">
        <v>0</v>
      </c>
      <c r="N33" s="38">
        <f t="shared" si="0"/>
        <v>89968.511937850824</v>
      </c>
      <c r="O33" s="33"/>
      <c r="P33" s="33"/>
    </row>
    <row r="34" spans="1:16" x14ac:dyDescent="0.3">
      <c r="A34" s="9" t="s">
        <v>64</v>
      </c>
      <c r="B34" s="10" t="s">
        <v>65</v>
      </c>
      <c r="C34" s="35">
        <v>186252.49692900194</v>
      </c>
      <c r="D34" s="36">
        <v>0</v>
      </c>
      <c r="E34" s="37">
        <v>186252.49692900194</v>
      </c>
      <c r="F34" s="36">
        <v>0</v>
      </c>
      <c r="G34" s="35">
        <v>0</v>
      </c>
      <c r="H34" s="36">
        <v>0</v>
      </c>
      <c r="I34" s="37">
        <v>0</v>
      </c>
      <c r="J34" s="36">
        <v>0</v>
      </c>
      <c r="K34" s="35">
        <v>0</v>
      </c>
      <c r="L34" s="35">
        <v>53131.92266833847</v>
      </c>
      <c r="M34" s="35">
        <v>0</v>
      </c>
      <c r="N34" s="38">
        <f t="shared" si="0"/>
        <v>239384.4195973404</v>
      </c>
      <c r="O34" s="33"/>
      <c r="P34" s="33"/>
    </row>
    <row r="35" spans="1:16" x14ac:dyDescent="0.3">
      <c r="A35" s="9" t="s">
        <v>66</v>
      </c>
      <c r="B35" s="10" t="s">
        <v>67</v>
      </c>
      <c r="C35" s="35">
        <v>10874.815492839587</v>
      </c>
      <c r="D35" s="36">
        <v>0</v>
      </c>
      <c r="E35" s="37">
        <v>10874.815492839587</v>
      </c>
      <c r="F35" s="36">
        <v>0</v>
      </c>
      <c r="G35" s="35">
        <v>0</v>
      </c>
      <c r="H35" s="36">
        <v>0</v>
      </c>
      <c r="I35" s="37">
        <v>0</v>
      </c>
      <c r="J35" s="36">
        <v>0</v>
      </c>
      <c r="K35" s="35">
        <v>0</v>
      </c>
      <c r="L35" s="35">
        <v>12032.990000509892</v>
      </c>
      <c r="M35" s="35">
        <v>0</v>
      </c>
      <c r="N35" s="38">
        <f t="shared" si="0"/>
        <v>22907.805493349479</v>
      </c>
      <c r="O35" s="33"/>
      <c r="P35" s="33"/>
    </row>
    <row r="36" spans="1:16" ht="28.8" x14ac:dyDescent="0.3">
      <c r="A36" s="9" t="s">
        <v>68</v>
      </c>
      <c r="B36" s="10" t="s">
        <v>69</v>
      </c>
      <c r="C36" s="35">
        <v>150873.29607851393</v>
      </c>
      <c r="D36" s="36">
        <v>0</v>
      </c>
      <c r="E36" s="37">
        <v>150873.29607851393</v>
      </c>
      <c r="F36" s="36">
        <v>0</v>
      </c>
      <c r="G36" s="35">
        <v>0</v>
      </c>
      <c r="H36" s="36">
        <v>0</v>
      </c>
      <c r="I36" s="37">
        <v>0</v>
      </c>
      <c r="J36" s="36">
        <v>0</v>
      </c>
      <c r="K36" s="35">
        <v>0</v>
      </c>
      <c r="L36" s="35">
        <v>50290.532197777706</v>
      </c>
      <c r="M36" s="35">
        <v>0</v>
      </c>
      <c r="N36" s="38">
        <f t="shared" si="0"/>
        <v>201163.82827629164</v>
      </c>
      <c r="O36" s="33"/>
      <c r="P36" s="33"/>
    </row>
    <row r="37" spans="1:16" x14ac:dyDescent="0.3">
      <c r="A37" s="9" t="s">
        <v>70</v>
      </c>
      <c r="B37" s="10" t="s">
        <v>71</v>
      </c>
      <c r="C37" s="35">
        <v>36196.717666662102</v>
      </c>
      <c r="D37" s="36">
        <v>0</v>
      </c>
      <c r="E37" s="37">
        <v>36196.717666662102</v>
      </c>
      <c r="F37" s="36">
        <v>0</v>
      </c>
      <c r="G37" s="35">
        <v>0</v>
      </c>
      <c r="H37" s="36">
        <v>0</v>
      </c>
      <c r="I37" s="37">
        <v>0</v>
      </c>
      <c r="J37" s="36">
        <v>0</v>
      </c>
      <c r="K37" s="35">
        <v>0</v>
      </c>
      <c r="L37" s="35">
        <v>11035.067671230492</v>
      </c>
      <c r="M37" s="35">
        <v>0</v>
      </c>
      <c r="N37" s="38">
        <f t="shared" si="0"/>
        <v>47231.785337892594</v>
      </c>
      <c r="O37" s="33"/>
      <c r="P37" s="33"/>
    </row>
    <row r="38" spans="1:16" x14ac:dyDescent="0.3">
      <c r="A38" s="9" t="s">
        <v>72</v>
      </c>
      <c r="B38" s="10" t="s">
        <v>73</v>
      </c>
      <c r="C38" s="35">
        <v>10255.071318331471</v>
      </c>
      <c r="D38" s="36">
        <v>0</v>
      </c>
      <c r="E38" s="37">
        <v>10255.071318331471</v>
      </c>
      <c r="F38" s="36">
        <v>0</v>
      </c>
      <c r="G38" s="35">
        <v>0</v>
      </c>
      <c r="H38" s="36">
        <v>0</v>
      </c>
      <c r="I38" s="37">
        <v>0</v>
      </c>
      <c r="J38" s="36">
        <v>0</v>
      </c>
      <c r="K38" s="35">
        <v>0</v>
      </c>
      <c r="L38" s="35">
        <v>20713.772647476602</v>
      </c>
      <c r="M38" s="35">
        <v>0</v>
      </c>
      <c r="N38" s="38">
        <f t="shared" si="0"/>
        <v>30968.843965808075</v>
      </c>
      <c r="O38" s="33"/>
      <c r="P38" s="33"/>
    </row>
    <row r="39" spans="1:16" x14ac:dyDescent="0.3">
      <c r="A39" s="9" t="s">
        <v>74</v>
      </c>
      <c r="B39" s="10" t="s">
        <v>75</v>
      </c>
      <c r="C39" s="35">
        <v>22967.145462510049</v>
      </c>
      <c r="D39" s="36">
        <v>0</v>
      </c>
      <c r="E39" s="37">
        <v>22967.145462510049</v>
      </c>
      <c r="F39" s="36">
        <v>0</v>
      </c>
      <c r="G39" s="35">
        <v>0</v>
      </c>
      <c r="H39" s="36">
        <v>0</v>
      </c>
      <c r="I39" s="37">
        <v>0</v>
      </c>
      <c r="J39" s="36">
        <v>0</v>
      </c>
      <c r="K39" s="35">
        <v>0</v>
      </c>
      <c r="L39" s="35">
        <v>6314.0158978580466</v>
      </c>
      <c r="M39" s="35">
        <v>0</v>
      </c>
      <c r="N39" s="38">
        <f t="shared" si="0"/>
        <v>29281.161360368096</v>
      </c>
      <c r="O39" s="33"/>
      <c r="P39" s="33"/>
    </row>
    <row r="40" spans="1:16" x14ac:dyDescent="0.3">
      <c r="A40" s="9" t="s">
        <v>76</v>
      </c>
      <c r="B40" s="10" t="s">
        <v>77</v>
      </c>
      <c r="C40" s="35">
        <v>145468.20251135802</v>
      </c>
      <c r="D40" s="36">
        <v>0</v>
      </c>
      <c r="E40" s="37">
        <v>145468.20251135802</v>
      </c>
      <c r="F40" s="36">
        <v>0</v>
      </c>
      <c r="G40" s="35">
        <v>0</v>
      </c>
      <c r="H40" s="36">
        <v>0</v>
      </c>
      <c r="I40" s="37">
        <v>0</v>
      </c>
      <c r="J40" s="36">
        <v>0</v>
      </c>
      <c r="K40" s="35">
        <v>0</v>
      </c>
      <c r="L40" s="35">
        <v>59369.270428189171</v>
      </c>
      <c r="M40" s="35">
        <v>0</v>
      </c>
      <c r="N40" s="38">
        <f t="shared" si="0"/>
        <v>204837.47293954718</v>
      </c>
      <c r="O40" s="33"/>
      <c r="P40" s="33"/>
    </row>
    <row r="41" spans="1:16" x14ac:dyDescent="0.3">
      <c r="A41" s="9" t="s">
        <v>78</v>
      </c>
      <c r="B41" s="10" t="s">
        <v>79</v>
      </c>
      <c r="C41" s="35">
        <v>0</v>
      </c>
      <c r="D41" s="36">
        <v>0</v>
      </c>
      <c r="E41" s="37">
        <v>0</v>
      </c>
      <c r="F41" s="36">
        <v>0</v>
      </c>
      <c r="G41" s="35">
        <v>0</v>
      </c>
      <c r="H41" s="36">
        <v>0</v>
      </c>
      <c r="I41" s="37">
        <v>0</v>
      </c>
      <c r="J41" s="36">
        <v>0</v>
      </c>
      <c r="K41" s="35">
        <v>0</v>
      </c>
      <c r="L41" s="35">
        <v>447.08835120379206</v>
      </c>
      <c r="M41" s="35">
        <v>0</v>
      </c>
      <c r="N41" s="38">
        <f t="shared" si="0"/>
        <v>447.08835120379206</v>
      </c>
      <c r="O41" s="33"/>
      <c r="P41" s="33"/>
    </row>
    <row r="42" spans="1:16" x14ac:dyDescent="0.3">
      <c r="A42" s="9" t="s">
        <v>80</v>
      </c>
      <c r="B42" s="10" t="s">
        <v>81</v>
      </c>
      <c r="C42" s="35">
        <v>6130.4828267514331</v>
      </c>
      <c r="D42" s="36">
        <v>0</v>
      </c>
      <c r="E42" s="37">
        <v>1120.6193302428733</v>
      </c>
      <c r="F42" s="36">
        <v>5009.8634965085603</v>
      </c>
      <c r="G42" s="35">
        <v>0</v>
      </c>
      <c r="H42" s="36">
        <v>0</v>
      </c>
      <c r="I42" s="37">
        <v>0</v>
      </c>
      <c r="J42" s="36">
        <v>0</v>
      </c>
      <c r="K42" s="35">
        <v>0</v>
      </c>
      <c r="L42" s="35">
        <v>5677.4368159202668</v>
      </c>
      <c r="M42" s="35">
        <v>0</v>
      </c>
      <c r="N42" s="38">
        <f t="shared" si="0"/>
        <v>11807.919642671699</v>
      </c>
      <c r="O42" s="33"/>
      <c r="P42" s="33"/>
    </row>
    <row r="43" spans="1:16" ht="43.2" x14ac:dyDescent="0.3">
      <c r="A43" s="9" t="s">
        <v>347</v>
      </c>
      <c r="B43" s="10" t="s">
        <v>348</v>
      </c>
      <c r="C43" s="35">
        <v>1090484.8928404953</v>
      </c>
      <c r="D43" s="36">
        <v>0</v>
      </c>
      <c r="E43" s="37">
        <v>526876.3147368246</v>
      </c>
      <c r="F43" s="36">
        <v>563608.57810367073</v>
      </c>
      <c r="G43" s="35">
        <v>0</v>
      </c>
      <c r="H43" s="36">
        <v>0</v>
      </c>
      <c r="I43" s="37">
        <v>0</v>
      </c>
      <c r="J43" s="36">
        <v>0</v>
      </c>
      <c r="K43" s="35">
        <v>0</v>
      </c>
      <c r="L43" s="35">
        <v>52397.391013664077</v>
      </c>
      <c r="M43" s="35">
        <v>0</v>
      </c>
      <c r="N43" s="38">
        <f t="shared" si="0"/>
        <v>1142882.2838541595</v>
      </c>
      <c r="O43" s="33"/>
      <c r="P43" s="33"/>
    </row>
    <row r="44" spans="1:16" ht="28.8" x14ac:dyDescent="0.3">
      <c r="A44" s="9" t="s">
        <v>82</v>
      </c>
      <c r="B44" s="10" t="s">
        <v>83</v>
      </c>
      <c r="C44" s="35">
        <v>146928.23480823217</v>
      </c>
      <c r="D44" s="36">
        <v>0</v>
      </c>
      <c r="E44" s="37">
        <v>98984.482299512179</v>
      </c>
      <c r="F44" s="36">
        <v>47943.752508719997</v>
      </c>
      <c r="G44" s="35">
        <v>0</v>
      </c>
      <c r="H44" s="36">
        <v>0</v>
      </c>
      <c r="I44" s="37">
        <v>0</v>
      </c>
      <c r="J44" s="36">
        <v>0</v>
      </c>
      <c r="K44" s="35">
        <v>0</v>
      </c>
      <c r="L44" s="35">
        <v>0</v>
      </c>
      <c r="M44" s="35">
        <v>0</v>
      </c>
      <c r="N44" s="38">
        <f t="shared" si="0"/>
        <v>146928.23480823217</v>
      </c>
      <c r="O44" s="33"/>
      <c r="P44" s="33"/>
    </row>
    <row r="45" spans="1:16" x14ac:dyDescent="0.3">
      <c r="A45" s="9" t="s">
        <v>84</v>
      </c>
      <c r="B45" s="10" t="s">
        <v>85</v>
      </c>
      <c r="C45" s="35">
        <v>368583.60786696</v>
      </c>
      <c r="D45" s="36">
        <v>0</v>
      </c>
      <c r="E45" s="37">
        <v>100340.08191842858</v>
      </c>
      <c r="F45" s="36">
        <v>268243.5259485314</v>
      </c>
      <c r="G45" s="35">
        <v>0</v>
      </c>
      <c r="H45" s="36">
        <v>0</v>
      </c>
      <c r="I45" s="37">
        <v>0</v>
      </c>
      <c r="J45" s="36">
        <v>0</v>
      </c>
      <c r="K45" s="35">
        <v>0</v>
      </c>
      <c r="L45" s="35">
        <v>24562.961851568274</v>
      </c>
      <c r="M45" s="35">
        <v>0</v>
      </c>
      <c r="N45" s="38">
        <f t="shared" si="0"/>
        <v>393146.56971852825</v>
      </c>
      <c r="O45" s="33"/>
      <c r="P45" s="33"/>
    </row>
    <row r="46" spans="1:16" x14ac:dyDescent="0.3">
      <c r="A46" s="9" t="s">
        <v>86</v>
      </c>
      <c r="B46" s="10" t="s">
        <v>87</v>
      </c>
      <c r="C46" s="35">
        <v>323972.48312407261</v>
      </c>
      <c r="D46" s="36">
        <v>0</v>
      </c>
      <c r="E46" s="37">
        <v>36091.359706066083</v>
      </c>
      <c r="F46" s="36">
        <v>287881.12341800652</v>
      </c>
      <c r="G46" s="35">
        <v>0</v>
      </c>
      <c r="H46" s="36">
        <v>0</v>
      </c>
      <c r="I46" s="37">
        <v>0</v>
      </c>
      <c r="J46" s="36">
        <v>0</v>
      </c>
      <c r="K46" s="35">
        <v>0</v>
      </c>
      <c r="L46" s="35">
        <v>1302.2190777277176</v>
      </c>
      <c r="M46" s="35">
        <v>0</v>
      </c>
      <c r="N46" s="38">
        <f t="shared" si="0"/>
        <v>325274.7022018003</v>
      </c>
      <c r="O46" s="33"/>
      <c r="P46" s="33"/>
    </row>
    <row r="47" spans="1:16" x14ac:dyDescent="0.3">
      <c r="A47" s="9" t="s">
        <v>88</v>
      </c>
      <c r="B47" s="10" t="s">
        <v>89</v>
      </c>
      <c r="C47" s="35">
        <v>612757.38406526495</v>
      </c>
      <c r="D47" s="36">
        <v>0</v>
      </c>
      <c r="E47" s="37">
        <v>515011.62177776173</v>
      </c>
      <c r="F47" s="36">
        <v>97745.762287503268</v>
      </c>
      <c r="G47" s="35">
        <v>0</v>
      </c>
      <c r="H47" s="36">
        <v>0</v>
      </c>
      <c r="I47" s="37">
        <v>0</v>
      </c>
      <c r="J47" s="36">
        <v>0</v>
      </c>
      <c r="K47" s="35">
        <v>0</v>
      </c>
      <c r="L47" s="35">
        <v>28937.440963345402</v>
      </c>
      <c r="M47" s="35">
        <v>0</v>
      </c>
      <c r="N47" s="38">
        <f t="shared" si="0"/>
        <v>641694.8250286103</v>
      </c>
      <c r="O47" s="33"/>
      <c r="P47" s="33"/>
    </row>
    <row r="48" spans="1:16" x14ac:dyDescent="0.3">
      <c r="A48" s="9" t="s">
        <v>90</v>
      </c>
      <c r="B48" s="34" t="s">
        <v>91</v>
      </c>
      <c r="C48" s="35">
        <v>126341.74924050944</v>
      </c>
      <c r="D48" s="36">
        <v>0</v>
      </c>
      <c r="E48" s="37">
        <v>90548.183129119323</v>
      </c>
      <c r="F48" s="36">
        <v>35793.566111390108</v>
      </c>
      <c r="G48" s="35">
        <v>0</v>
      </c>
      <c r="H48" s="36">
        <v>0</v>
      </c>
      <c r="I48" s="37">
        <v>0</v>
      </c>
      <c r="J48" s="36">
        <v>0</v>
      </c>
      <c r="K48" s="35">
        <v>0</v>
      </c>
      <c r="L48" s="35">
        <v>0</v>
      </c>
      <c r="M48" s="35">
        <v>0</v>
      </c>
      <c r="N48" s="38">
        <f t="shared" si="0"/>
        <v>126341.74924050944</v>
      </c>
      <c r="O48" s="33"/>
      <c r="P48" s="33"/>
    </row>
    <row r="49" spans="1:16" ht="43.2" x14ac:dyDescent="0.3">
      <c r="A49" s="9" t="s">
        <v>350</v>
      </c>
      <c r="B49" s="10" t="s">
        <v>349</v>
      </c>
      <c r="C49" s="35">
        <v>268843.70964575728</v>
      </c>
      <c r="D49" s="36">
        <v>0</v>
      </c>
      <c r="E49" s="37">
        <v>156930.68026147468</v>
      </c>
      <c r="F49" s="36">
        <v>111913.02938428259</v>
      </c>
      <c r="G49" s="35">
        <v>0</v>
      </c>
      <c r="H49" s="36">
        <v>0</v>
      </c>
      <c r="I49" s="37">
        <v>0</v>
      </c>
      <c r="J49" s="36">
        <v>0</v>
      </c>
      <c r="K49" s="35">
        <v>0</v>
      </c>
      <c r="L49" s="35">
        <v>69.795910243057847</v>
      </c>
      <c r="M49" s="35">
        <v>0</v>
      </c>
      <c r="N49" s="38">
        <f t="shared" si="0"/>
        <v>268913.50555600034</v>
      </c>
      <c r="O49" s="33"/>
      <c r="P49" s="33"/>
    </row>
    <row r="50" spans="1:16" x14ac:dyDescent="0.3">
      <c r="A50" s="9" t="s">
        <v>92</v>
      </c>
      <c r="B50" s="10" t="s">
        <v>93</v>
      </c>
      <c r="C50" s="35">
        <v>379323.41003881488</v>
      </c>
      <c r="D50" s="36">
        <v>0</v>
      </c>
      <c r="E50" s="37">
        <v>229430.08646759178</v>
      </c>
      <c r="F50" s="36">
        <v>149893.3235712231</v>
      </c>
      <c r="G50" s="35">
        <v>0</v>
      </c>
      <c r="H50" s="36">
        <v>0</v>
      </c>
      <c r="I50" s="37">
        <v>0</v>
      </c>
      <c r="J50" s="36">
        <v>0</v>
      </c>
      <c r="K50" s="35">
        <v>0</v>
      </c>
      <c r="L50" s="35">
        <v>68462.872110823417</v>
      </c>
      <c r="M50" s="35">
        <v>0</v>
      </c>
      <c r="N50" s="38">
        <f t="shared" si="0"/>
        <v>447786.28214963828</v>
      </c>
      <c r="O50" s="33"/>
      <c r="P50" s="33"/>
    </row>
    <row r="51" spans="1:16" x14ac:dyDescent="0.3">
      <c r="A51" s="9" t="s">
        <v>94</v>
      </c>
      <c r="B51" s="10" t="s">
        <v>95</v>
      </c>
      <c r="C51" s="35">
        <v>220946.38145199054</v>
      </c>
      <c r="D51" s="36">
        <v>0</v>
      </c>
      <c r="E51" s="37">
        <v>135439.10743158151</v>
      </c>
      <c r="F51" s="36">
        <v>85507.274020409037</v>
      </c>
      <c r="G51" s="35">
        <v>0</v>
      </c>
      <c r="H51" s="36">
        <v>0</v>
      </c>
      <c r="I51" s="37">
        <v>0</v>
      </c>
      <c r="J51" s="36">
        <v>0</v>
      </c>
      <c r="K51" s="35">
        <v>0</v>
      </c>
      <c r="L51" s="35">
        <v>1220.8637845594742</v>
      </c>
      <c r="M51" s="35">
        <v>0</v>
      </c>
      <c r="N51" s="38">
        <f t="shared" si="0"/>
        <v>222167.24523655002</v>
      </c>
      <c r="O51" s="33"/>
      <c r="P51" s="33"/>
    </row>
    <row r="52" spans="1:16" x14ac:dyDescent="0.3">
      <c r="A52" s="9" t="s">
        <v>96</v>
      </c>
      <c r="B52" s="10" t="s">
        <v>97</v>
      </c>
      <c r="C52" s="35">
        <v>29494.523344157711</v>
      </c>
      <c r="D52" s="36">
        <v>0</v>
      </c>
      <c r="E52" s="37">
        <v>4600.647459270167</v>
      </c>
      <c r="F52" s="36">
        <v>24893.875884887544</v>
      </c>
      <c r="G52" s="35">
        <v>0</v>
      </c>
      <c r="H52" s="36">
        <v>0</v>
      </c>
      <c r="I52" s="37">
        <v>0</v>
      </c>
      <c r="J52" s="36">
        <v>0</v>
      </c>
      <c r="K52" s="35">
        <v>0</v>
      </c>
      <c r="L52" s="35">
        <v>2034.7179676534465</v>
      </c>
      <c r="M52" s="35">
        <v>0</v>
      </c>
      <c r="N52" s="38">
        <f t="shared" si="0"/>
        <v>31529.241311811158</v>
      </c>
      <c r="O52" s="33"/>
      <c r="P52" s="33"/>
    </row>
    <row r="53" spans="1:16" x14ac:dyDescent="0.3">
      <c r="A53" s="9" t="s">
        <v>98</v>
      </c>
      <c r="B53" s="10" t="s">
        <v>99</v>
      </c>
      <c r="C53" s="35">
        <v>246653.46411560354</v>
      </c>
      <c r="D53" s="36">
        <v>0</v>
      </c>
      <c r="E53" s="37">
        <v>170017.66930008781</v>
      </c>
      <c r="F53" s="36">
        <v>76635.794815515736</v>
      </c>
      <c r="G53" s="35">
        <v>0</v>
      </c>
      <c r="H53" s="36">
        <v>0</v>
      </c>
      <c r="I53" s="37">
        <v>0</v>
      </c>
      <c r="J53" s="36">
        <v>0</v>
      </c>
      <c r="K53" s="35">
        <v>0</v>
      </c>
      <c r="L53" s="35">
        <v>0</v>
      </c>
      <c r="M53" s="35">
        <v>0</v>
      </c>
      <c r="N53" s="38">
        <f t="shared" si="0"/>
        <v>246653.46411560354</v>
      </c>
      <c r="O53" s="33"/>
      <c r="P53" s="33"/>
    </row>
    <row r="54" spans="1:16" x14ac:dyDescent="0.3">
      <c r="A54" s="9" t="s">
        <v>100</v>
      </c>
      <c r="B54" s="10" t="s">
        <v>101</v>
      </c>
      <c r="C54" s="35">
        <v>69326.453435167437</v>
      </c>
      <c r="D54" s="36">
        <v>0</v>
      </c>
      <c r="E54" s="37">
        <v>28691.957685803078</v>
      </c>
      <c r="F54" s="36">
        <v>40634.495749364352</v>
      </c>
      <c r="G54" s="35">
        <v>0</v>
      </c>
      <c r="H54" s="36">
        <v>0</v>
      </c>
      <c r="I54" s="37">
        <v>0</v>
      </c>
      <c r="J54" s="36">
        <v>0</v>
      </c>
      <c r="K54" s="35">
        <v>0</v>
      </c>
      <c r="L54" s="35">
        <v>0</v>
      </c>
      <c r="M54" s="35">
        <v>0</v>
      </c>
      <c r="N54" s="38">
        <f t="shared" si="0"/>
        <v>69326.453435167437</v>
      </c>
      <c r="O54" s="33"/>
      <c r="P54" s="33"/>
    </row>
    <row r="55" spans="1:16" ht="28.8" x14ac:dyDescent="0.3">
      <c r="A55" s="9" t="s">
        <v>102</v>
      </c>
      <c r="B55" s="34" t="s">
        <v>103</v>
      </c>
      <c r="C55" s="35">
        <v>510747.78537782223</v>
      </c>
      <c r="D55" s="36">
        <v>0</v>
      </c>
      <c r="E55" s="37">
        <v>126250.88580898679</v>
      </c>
      <c r="F55" s="36">
        <v>384496.89956883545</v>
      </c>
      <c r="G55" s="35">
        <v>0</v>
      </c>
      <c r="H55" s="36">
        <v>0</v>
      </c>
      <c r="I55" s="37">
        <v>0</v>
      </c>
      <c r="J55" s="36">
        <v>0</v>
      </c>
      <c r="K55" s="35">
        <v>0</v>
      </c>
      <c r="L55" s="35">
        <v>13242.353844607429</v>
      </c>
      <c r="M55" s="35">
        <v>0</v>
      </c>
      <c r="N55" s="38">
        <f t="shared" si="0"/>
        <v>523990.13922242966</v>
      </c>
      <c r="O55" s="33"/>
      <c r="P55" s="33"/>
    </row>
    <row r="56" spans="1:16" x14ac:dyDescent="0.3">
      <c r="A56" s="9" t="s">
        <v>104</v>
      </c>
      <c r="B56" s="10" t="s">
        <v>105</v>
      </c>
      <c r="C56" s="35">
        <v>180650.29546919634</v>
      </c>
      <c r="D56" s="36">
        <v>0</v>
      </c>
      <c r="E56" s="37">
        <v>163947.56238001463</v>
      </c>
      <c r="F56" s="36">
        <v>16702.7330891817</v>
      </c>
      <c r="G56" s="35">
        <v>0</v>
      </c>
      <c r="H56" s="36">
        <v>0</v>
      </c>
      <c r="I56" s="37">
        <v>0</v>
      </c>
      <c r="J56" s="36">
        <v>0</v>
      </c>
      <c r="K56" s="35">
        <v>0</v>
      </c>
      <c r="L56" s="35">
        <v>579.49112002838012</v>
      </c>
      <c r="M56" s="35">
        <v>0</v>
      </c>
      <c r="N56" s="38">
        <f t="shared" si="0"/>
        <v>181229.78658922471</v>
      </c>
      <c r="O56" s="33"/>
      <c r="P56" s="33"/>
    </row>
    <row r="57" spans="1:16" ht="57.6" x14ac:dyDescent="0.3">
      <c r="A57" s="9" t="s">
        <v>351</v>
      </c>
      <c r="B57" s="10" t="s">
        <v>352</v>
      </c>
      <c r="C57" s="35">
        <v>419110.96434477839</v>
      </c>
      <c r="D57" s="36">
        <v>14787.091573130001</v>
      </c>
      <c r="E57" s="37">
        <v>130876.18708244215</v>
      </c>
      <c r="F57" s="36">
        <v>273447.68568920618</v>
      </c>
      <c r="G57" s="35">
        <v>0</v>
      </c>
      <c r="H57" s="36">
        <v>0</v>
      </c>
      <c r="I57" s="37">
        <v>0</v>
      </c>
      <c r="J57" s="36">
        <v>0</v>
      </c>
      <c r="K57" s="35">
        <v>0</v>
      </c>
      <c r="L57" s="35">
        <v>50.780355061401352</v>
      </c>
      <c r="M57" s="35">
        <v>0</v>
      </c>
      <c r="N57" s="38">
        <f t="shared" si="0"/>
        <v>419161.74469983979</v>
      </c>
      <c r="O57" s="33"/>
      <c r="P57" s="33"/>
    </row>
    <row r="58" spans="1:16" x14ac:dyDescent="0.3">
      <c r="A58" s="9" t="s">
        <v>106</v>
      </c>
      <c r="B58" s="10" t="s">
        <v>107</v>
      </c>
      <c r="C58" s="35">
        <v>77822.625452821667</v>
      </c>
      <c r="D58" s="36">
        <v>0</v>
      </c>
      <c r="E58" s="37">
        <v>39703.823100001682</v>
      </c>
      <c r="F58" s="36">
        <v>38118.802352819992</v>
      </c>
      <c r="G58" s="35">
        <v>0</v>
      </c>
      <c r="H58" s="36">
        <v>0</v>
      </c>
      <c r="I58" s="37">
        <v>0</v>
      </c>
      <c r="J58" s="36">
        <v>0</v>
      </c>
      <c r="K58" s="35">
        <v>0</v>
      </c>
      <c r="L58" s="35">
        <v>24389.924402240627</v>
      </c>
      <c r="M58" s="35">
        <v>0</v>
      </c>
      <c r="N58" s="38">
        <f t="shared" si="0"/>
        <v>102212.5498550623</v>
      </c>
      <c r="O58" s="33"/>
      <c r="P58" s="33"/>
    </row>
    <row r="59" spans="1:16" x14ac:dyDescent="0.3">
      <c r="A59" s="9" t="s">
        <v>108</v>
      </c>
      <c r="B59" s="10" t="s">
        <v>109</v>
      </c>
      <c r="C59" s="35">
        <v>54086.555808445795</v>
      </c>
      <c r="D59" s="36">
        <v>0</v>
      </c>
      <c r="E59" s="37">
        <v>46974.768157688202</v>
      </c>
      <c r="F59" s="36">
        <v>7111.7876507575947</v>
      </c>
      <c r="G59" s="35">
        <v>0</v>
      </c>
      <c r="H59" s="36">
        <v>0</v>
      </c>
      <c r="I59" s="37">
        <v>0</v>
      </c>
      <c r="J59" s="36">
        <v>0</v>
      </c>
      <c r="K59" s="35">
        <v>0</v>
      </c>
      <c r="L59" s="35">
        <v>62662.591397429751</v>
      </c>
      <c r="M59" s="35">
        <v>0</v>
      </c>
      <c r="N59" s="38">
        <f t="shared" si="0"/>
        <v>116749.14720587555</v>
      </c>
      <c r="O59" s="33"/>
      <c r="P59" s="33"/>
    </row>
    <row r="60" spans="1:16" x14ac:dyDescent="0.3">
      <c r="A60" s="9" t="s">
        <v>110</v>
      </c>
      <c r="B60" s="10" t="s">
        <v>111</v>
      </c>
      <c r="C60" s="35">
        <v>6544.5630055458823</v>
      </c>
      <c r="D60" s="36">
        <v>0</v>
      </c>
      <c r="E60" s="37">
        <v>2482.4362766745899</v>
      </c>
      <c r="F60" s="36">
        <v>4062.1267288712929</v>
      </c>
      <c r="G60" s="35">
        <v>0</v>
      </c>
      <c r="H60" s="36">
        <v>0</v>
      </c>
      <c r="I60" s="37">
        <v>0</v>
      </c>
      <c r="J60" s="36">
        <v>0</v>
      </c>
      <c r="K60" s="35">
        <v>0</v>
      </c>
      <c r="L60" s="35">
        <v>3799.9900933505396</v>
      </c>
      <c r="M60" s="35">
        <v>0</v>
      </c>
      <c r="N60" s="38">
        <f t="shared" si="0"/>
        <v>10344.553098896422</v>
      </c>
      <c r="O60" s="33"/>
      <c r="P60" s="33"/>
    </row>
    <row r="61" spans="1:16" x14ac:dyDescent="0.3">
      <c r="A61" s="9" t="s">
        <v>112</v>
      </c>
      <c r="B61" s="34" t="s">
        <v>113</v>
      </c>
      <c r="C61" s="35">
        <v>3469.9865528280084</v>
      </c>
      <c r="D61" s="36">
        <v>0</v>
      </c>
      <c r="E61" s="37">
        <v>3469.9865528280084</v>
      </c>
      <c r="F61" s="36">
        <v>0</v>
      </c>
      <c r="G61" s="35">
        <v>0</v>
      </c>
      <c r="H61" s="36">
        <v>0</v>
      </c>
      <c r="I61" s="37">
        <v>0</v>
      </c>
      <c r="J61" s="36">
        <v>0</v>
      </c>
      <c r="K61" s="35">
        <v>0</v>
      </c>
      <c r="L61" s="35">
        <v>6243.5544775752733</v>
      </c>
      <c r="M61" s="35">
        <v>0</v>
      </c>
      <c r="N61" s="38">
        <f t="shared" si="0"/>
        <v>9713.5410304032812</v>
      </c>
      <c r="O61" s="33"/>
      <c r="P61" s="33"/>
    </row>
    <row r="62" spans="1:16" ht="43.2" x14ac:dyDescent="0.3">
      <c r="A62" s="9" t="s">
        <v>114</v>
      </c>
      <c r="B62" s="34" t="s">
        <v>115</v>
      </c>
      <c r="C62" s="35">
        <v>94935.177744875473</v>
      </c>
      <c r="D62" s="36">
        <v>0</v>
      </c>
      <c r="E62" s="37">
        <v>75406.9322763784</v>
      </c>
      <c r="F62" s="36">
        <v>19528.245468497069</v>
      </c>
      <c r="G62" s="35">
        <v>0</v>
      </c>
      <c r="H62" s="36">
        <v>0</v>
      </c>
      <c r="I62" s="37">
        <v>0</v>
      </c>
      <c r="J62" s="36">
        <v>0</v>
      </c>
      <c r="K62" s="35">
        <v>0</v>
      </c>
      <c r="L62" s="35">
        <v>18573.02918983595</v>
      </c>
      <c r="M62" s="35">
        <v>0</v>
      </c>
      <c r="N62" s="38">
        <f t="shared" si="0"/>
        <v>113508.20693471143</v>
      </c>
      <c r="O62" s="33"/>
      <c r="P62" s="33"/>
    </row>
    <row r="63" spans="1:16" x14ac:dyDescent="0.3">
      <c r="A63" s="9" t="s">
        <v>116</v>
      </c>
      <c r="B63" s="10" t="s">
        <v>117</v>
      </c>
      <c r="C63" s="35">
        <v>383169.0928119325</v>
      </c>
      <c r="D63" s="36">
        <v>0</v>
      </c>
      <c r="E63" s="37">
        <v>88211.93106607045</v>
      </c>
      <c r="F63" s="36">
        <v>294957.16174586205</v>
      </c>
      <c r="G63" s="35">
        <v>0</v>
      </c>
      <c r="H63" s="36">
        <v>0</v>
      </c>
      <c r="I63" s="37">
        <v>0</v>
      </c>
      <c r="J63" s="36">
        <v>0</v>
      </c>
      <c r="K63" s="35">
        <v>0</v>
      </c>
      <c r="L63" s="35">
        <v>4113.3520804081218</v>
      </c>
      <c r="M63" s="35">
        <v>0</v>
      </c>
      <c r="N63" s="38">
        <f t="shared" si="0"/>
        <v>387282.44489234063</v>
      </c>
      <c r="O63" s="33"/>
      <c r="P63" s="33"/>
    </row>
    <row r="64" spans="1:16" ht="28.8" x14ac:dyDescent="0.3">
      <c r="A64" s="9" t="s">
        <v>118</v>
      </c>
      <c r="B64" s="10" t="s">
        <v>119</v>
      </c>
      <c r="C64" s="35">
        <v>97713.445928214089</v>
      </c>
      <c r="D64" s="36">
        <v>3528.3627336300001</v>
      </c>
      <c r="E64" s="37">
        <v>84243.230063434865</v>
      </c>
      <c r="F64" s="36">
        <v>9941.8531311492188</v>
      </c>
      <c r="G64" s="35">
        <v>0</v>
      </c>
      <c r="H64" s="36">
        <v>0</v>
      </c>
      <c r="I64" s="37">
        <v>0</v>
      </c>
      <c r="J64" s="36">
        <v>0</v>
      </c>
      <c r="K64" s="35">
        <v>0</v>
      </c>
      <c r="L64" s="35">
        <v>49196.339357165416</v>
      </c>
      <c r="M64" s="35">
        <v>0</v>
      </c>
      <c r="N64" s="38">
        <f t="shared" si="0"/>
        <v>146909.7852853795</v>
      </c>
      <c r="O64" s="33"/>
      <c r="P64" s="33"/>
    </row>
    <row r="65" spans="1:16" ht="28.8" x14ac:dyDescent="0.3">
      <c r="A65" s="9" t="s">
        <v>303</v>
      </c>
      <c r="B65" s="10" t="s">
        <v>280</v>
      </c>
      <c r="C65" s="35">
        <v>0</v>
      </c>
      <c r="D65" s="36">
        <v>0</v>
      </c>
      <c r="E65" s="37">
        <v>0</v>
      </c>
      <c r="F65" s="36">
        <v>0</v>
      </c>
      <c r="G65" s="35">
        <v>0</v>
      </c>
      <c r="H65" s="36">
        <v>0</v>
      </c>
      <c r="I65" s="37">
        <v>0</v>
      </c>
      <c r="J65" s="36">
        <v>0</v>
      </c>
      <c r="K65" s="35">
        <v>0</v>
      </c>
      <c r="L65" s="35">
        <v>0</v>
      </c>
      <c r="M65" s="35">
        <v>0</v>
      </c>
      <c r="N65" s="38">
        <f t="shared" si="0"/>
        <v>0</v>
      </c>
      <c r="O65" s="33"/>
      <c r="P65" s="33"/>
    </row>
    <row r="66" spans="1:16" ht="43.2" x14ac:dyDescent="0.3">
      <c r="A66" s="9" t="s">
        <v>304</v>
      </c>
      <c r="B66" s="10" t="s">
        <v>281</v>
      </c>
      <c r="C66" s="35">
        <v>286962.7092661222</v>
      </c>
      <c r="D66" s="36">
        <v>0</v>
      </c>
      <c r="E66" s="37">
        <v>118961.44252075032</v>
      </c>
      <c r="F66" s="36">
        <v>168001.26674537189</v>
      </c>
      <c r="G66" s="35">
        <v>0</v>
      </c>
      <c r="H66" s="36">
        <v>0</v>
      </c>
      <c r="I66" s="37">
        <v>0</v>
      </c>
      <c r="J66" s="36">
        <v>0</v>
      </c>
      <c r="K66" s="35">
        <v>0</v>
      </c>
      <c r="L66" s="35">
        <v>0</v>
      </c>
      <c r="M66" s="35">
        <v>0</v>
      </c>
      <c r="N66" s="38">
        <f t="shared" si="0"/>
        <v>286962.7092661222</v>
      </c>
      <c r="O66" s="33"/>
      <c r="P66" s="33"/>
    </row>
    <row r="67" spans="1:16" ht="28.8" x14ac:dyDescent="0.3">
      <c r="A67" s="9" t="s">
        <v>353</v>
      </c>
      <c r="B67" s="10" t="s">
        <v>354</v>
      </c>
      <c r="C67" s="35">
        <v>444791.95657148579</v>
      </c>
      <c r="D67" s="36">
        <v>0</v>
      </c>
      <c r="E67" s="37">
        <v>166037.7879296921</v>
      </c>
      <c r="F67" s="36">
        <v>278754.16864179372</v>
      </c>
      <c r="G67" s="35">
        <v>0</v>
      </c>
      <c r="H67" s="36">
        <v>0</v>
      </c>
      <c r="I67" s="37">
        <v>0</v>
      </c>
      <c r="J67" s="36">
        <v>0</v>
      </c>
      <c r="K67" s="35">
        <v>0</v>
      </c>
      <c r="L67" s="35">
        <v>87.907226812547819</v>
      </c>
      <c r="M67" s="35">
        <v>0</v>
      </c>
      <c r="N67" s="38">
        <f t="shared" si="0"/>
        <v>444879.86379829835</v>
      </c>
      <c r="O67" s="33"/>
      <c r="P67" s="33"/>
    </row>
    <row r="68" spans="1:16" ht="28.8" x14ac:dyDescent="0.3">
      <c r="A68" s="9" t="s">
        <v>120</v>
      </c>
      <c r="B68" s="10" t="s">
        <v>122</v>
      </c>
      <c r="C68" s="35">
        <v>171736.47471562334</v>
      </c>
      <c r="D68" s="36">
        <v>0</v>
      </c>
      <c r="E68" s="37">
        <v>122123.19732719303</v>
      </c>
      <c r="F68" s="36">
        <v>49613.27738843031</v>
      </c>
      <c r="G68" s="35">
        <v>0</v>
      </c>
      <c r="H68" s="36">
        <v>0</v>
      </c>
      <c r="I68" s="37">
        <v>0</v>
      </c>
      <c r="J68" s="36">
        <v>0</v>
      </c>
      <c r="K68" s="35">
        <v>0</v>
      </c>
      <c r="L68" s="35">
        <v>0</v>
      </c>
      <c r="M68" s="35">
        <v>0</v>
      </c>
      <c r="N68" s="38">
        <f t="shared" si="0"/>
        <v>171736.47471562334</v>
      </c>
      <c r="O68" s="33"/>
      <c r="P68" s="33"/>
    </row>
    <row r="69" spans="1:16" ht="28.8" x14ac:dyDescent="0.3">
      <c r="A69" s="9" t="s">
        <v>121</v>
      </c>
      <c r="B69" s="10" t="s">
        <v>124</v>
      </c>
      <c r="C69" s="35">
        <v>167298.1085416289</v>
      </c>
      <c r="D69" s="36">
        <v>0</v>
      </c>
      <c r="E69" s="37">
        <v>146255.65213788656</v>
      </c>
      <c r="F69" s="36">
        <v>21042.456403742352</v>
      </c>
      <c r="G69" s="35">
        <v>0</v>
      </c>
      <c r="H69" s="36">
        <v>0</v>
      </c>
      <c r="I69" s="37">
        <v>0</v>
      </c>
      <c r="J69" s="36">
        <v>0</v>
      </c>
      <c r="K69" s="35">
        <v>0</v>
      </c>
      <c r="L69" s="35">
        <v>11904.172064648974</v>
      </c>
      <c r="M69" s="35">
        <v>0</v>
      </c>
      <c r="N69" s="38">
        <f t="shared" si="0"/>
        <v>179202.28060627787</v>
      </c>
      <c r="O69" s="33"/>
      <c r="P69" s="33"/>
    </row>
    <row r="70" spans="1:16" ht="28.8" x14ac:dyDescent="0.3">
      <c r="A70" s="9" t="s">
        <v>123</v>
      </c>
      <c r="B70" s="10" t="s">
        <v>282</v>
      </c>
      <c r="C70" s="35">
        <v>22378.120754920179</v>
      </c>
      <c r="D70" s="36">
        <v>0</v>
      </c>
      <c r="E70" s="37">
        <v>9414.1798669435993</v>
      </c>
      <c r="F70" s="36">
        <v>12963.940887976582</v>
      </c>
      <c r="G70" s="35">
        <v>0</v>
      </c>
      <c r="H70" s="36">
        <v>0</v>
      </c>
      <c r="I70" s="37">
        <v>0</v>
      </c>
      <c r="J70" s="36">
        <v>0</v>
      </c>
      <c r="K70" s="35">
        <v>0</v>
      </c>
      <c r="L70" s="35">
        <v>0</v>
      </c>
      <c r="M70" s="35">
        <v>0</v>
      </c>
      <c r="N70" s="38">
        <f t="shared" si="0"/>
        <v>22378.120754920179</v>
      </c>
      <c r="O70" s="33"/>
      <c r="P70" s="33"/>
    </row>
    <row r="71" spans="1:16" ht="28.8" x14ac:dyDescent="0.3">
      <c r="A71" s="9" t="s">
        <v>305</v>
      </c>
      <c r="B71" s="10" t="s">
        <v>126</v>
      </c>
      <c r="C71" s="35">
        <v>172360.09209210315</v>
      </c>
      <c r="D71" s="36">
        <v>0</v>
      </c>
      <c r="E71" s="37">
        <v>141493.93505175953</v>
      </c>
      <c r="F71" s="36">
        <v>30866.157040343631</v>
      </c>
      <c r="G71" s="35">
        <v>0</v>
      </c>
      <c r="H71" s="36">
        <v>0</v>
      </c>
      <c r="I71" s="37">
        <v>0</v>
      </c>
      <c r="J71" s="36">
        <v>0</v>
      </c>
      <c r="K71" s="35">
        <v>0</v>
      </c>
      <c r="L71" s="35">
        <v>0</v>
      </c>
      <c r="M71" s="35">
        <v>0</v>
      </c>
      <c r="N71" s="38">
        <f t="shared" si="0"/>
        <v>172360.09209210315</v>
      </c>
      <c r="O71" s="33"/>
      <c r="P71" s="33"/>
    </row>
    <row r="72" spans="1:16" x14ac:dyDescent="0.3">
      <c r="A72" s="9" t="s">
        <v>125</v>
      </c>
      <c r="B72" s="10" t="s">
        <v>127</v>
      </c>
      <c r="C72" s="35">
        <v>182672.73998054978</v>
      </c>
      <c r="D72" s="36">
        <v>0</v>
      </c>
      <c r="E72" s="37">
        <v>11820.632702399856</v>
      </c>
      <c r="F72" s="36">
        <v>170852.10727814992</v>
      </c>
      <c r="G72" s="35">
        <v>0</v>
      </c>
      <c r="H72" s="36">
        <v>0</v>
      </c>
      <c r="I72" s="37">
        <v>0</v>
      </c>
      <c r="J72" s="36">
        <v>0</v>
      </c>
      <c r="K72" s="35">
        <v>0</v>
      </c>
      <c r="L72" s="35">
        <v>1552.3731834886398</v>
      </c>
      <c r="M72" s="35">
        <v>0</v>
      </c>
      <c r="N72" s="38">
        <f t="shared" si="0"/>
        <v>184225.11316403843</v>
      </c>
      <c r="O72" s="33"/>
      <c r="P72" s="33"/>
    </row>
    <row r="73" spans="1:16" x14ac:dyDescent="0.3">
      <c r="A73" s="9" t="s">
        <v>306</v>
      </c>
      <c r="B73" s="10" t="s">
        <v>129</v>
      </c>
      <c r="C73" s="35">
        <v>74264.656715183926</v>
      </c>
      <c r="D73" s="36">
        <v>0</v>
      </c>
      <c r="E73" s="37">
        <v>1266.1098001907976</v>
      </c>
      <c r="F73" s="36">
        <v>72998.54691499313</v>
      </c>
      <c r="G73" s="35">
        <v>0</v>
      </c>
      <c r="H73" s="36">
        <v>0</v>
      </c>
      <c r="I73" s="37">
        <v>0</v>
      </c>
      <c r="J73" s="36">
        <v>0</v>
      </c>
      <c r="K73" s="35">
        <v>0</v>
      </c>
      <c r="L73" s="35">
        <v>0</v>
      </c>
      <c r="M73" s="35">
        <v>0</v>
      </c>
      <c r="N73" s="38">
        <f t="shared" si="0"/>
        <v>74264.656715183926</v>
      </c>
      <c r="O73" s="33"/>
      <c r="P73" s="33"/>
    </row>
    <row r="74" spans="1:16" ht="28.8" x14ac:dyDescent="0.3">
      <c r="A74" s="9" t="s">
        <v>128</v>
      </c>
      <c r="B74" s="10" t="s">
        <v>131</v>
      </c>
      <c r="C74" s="35">
        <v>36931.326349755778</v>
      </c>
      <c r="D74" s="36">
        <v>0</v>
      </c>
      <c r="E74" s="37">
        <v>36931.326349755778</v>
      </c>
      <c r="F74" s="36">
        <v>0</v>
      </c>
      <c r="G74" s="35">
        <v>0</v>
      </c>
      <c r="H74" s="36">
        <v>0</v>
      </c>
      <c r="I74" s="37">
        <v>0</v>
      </c>
      <c r="J74" s="36">
        <v>0</v>
      </c>
      <c r="K74" s="35">
        <v>0</v>
      </c>
      <c r="L74" s="35">
        <v>2354.8511221816188</v>
      </c>
      <c r="M74" s="35">
        <v>0</v>
      </c>
      <c r="N74" s="38">
        <f t="shared" si="0"/>
        <v>39286.177471937393</v>
      </c>
      <c r="O74" s="33"/>
      <c r="P74" s="33"/>
    </row>
    <row r="75" spans="1:16" ht="28.8" x14ac:dyDescent="0.3">
      <c r="A75" s="9" t="s">
        <v>130</v>
      </c>
      <c r="B75" s="10" t="s">
        <v>133</v>
      </c>
      <c r="C75" s="35">
        <v>302808.69712843071</v>
      </c>
      <c r="D75" s="36">
        <v>0</v>
      </c>
      <c r="E75" s="37">
        <v>80148.797468488207</v>
      </c>
      <c r="F75" s="36">
        <v>222659.89965994252</v>
      </c>
      <c r="G75" s="35">
        <v>0</v>
      </c>
      <c r="H75" s="36">
        <v>0</v>
      </c>
      <c r="I75" s="37">
        <v>0</v>
      </c>
      <c r="J75" s="36">
        <v>0</v>
      </c>
      <c r="K75" s="35">
        <v>0</v>
      </c>
      <c r="L75" s="35">
        <v>354.14465114911326</v>
      </c>
      <c r="M75" s="35">
        <v>0</v>
      </c>
      <c r="N75" s="38">
        <f t="shared" ref="N75:N137" si="1">+C75+G75+K75+L75+M75</f>
        <v>303162.84177957982</v>
      </c>
      <c r="O75" s="33"/>
      <c r="P75" s="33"/>
    </row>
    <row r="76" spans="1:16" x14ac:dyDescent="0.3">
      <c r="A76" s="9" t="s">
        <v>132</v>
      </c>
      <c r="B76" s="10" t="s">
        <v>135</v>
      </c>
      <c r="C76" s="35">
        <v>234691.45878443003</v>
      </c>
      <c r="D76" s="36">
        <v>0</v>
      </c>
      <c r="E76" s="37">
        <v>68562.495723185217</v>
      </c>
      <c r="F76" s="36">
        <v>166128.96306124481</v>
      </c>
      <c r="G76" s="35">
        <v>0</v>
      </c>
      <c r="H76" s="36">
        <v>0</v>
      </c>
      <c r="I76" s="37">
        <v>0</v>
      </c>
      <c r="J76" s="36">
        <v>0</v>
      </c>
      <c r="K76" s="35">
        <v>0</v>
      </c>
      <c r="L76" s="35">
        <v>0</v>
      </c>
      <c r="M76" s="35">
        <v>0</v>
      </c>
      <c r="N76" s="38">
        <f t="shared" si="1"/>
        <v>234691.45878443003</v>
      </c>
      <c r="O76" s="33"/>
      <c r="P76" s="33"/>
    </row>
    <row r="77" spans="1:16" ht="28.8" x14ac:dyDescent="0.3">
      <c r="A77" s="9" t="s">
        <v>134</v>
      </c>
      <c r="B77" s="10" t="s">
        <v>137</v>
      </c>
      <c r="C77" s="35">
        <v>236337.59253689411</v>
      </c>
      <c r="D77" s="36">
        <v>0</v>
      </c>
      <c r="E77" s="37">
        <v>132810.13489237096</v>
      </c>
      <c r="F77" s="36">
        <v>103527.45764452315</v>
      </c>
      <c r="G77" s="35">
        <v>0</v>
      </c>
      <c r="H77" s="36">
        <v>0</v>
      </c>
      <c r="I77" s="37">
        <v>0</v>
      </c>
      <c r="J77" s="36">
        <v>0</v>
      </c>
      <c r="K77" s="35">
        <v>0</v>
      </c>
      <c r="L77" s="35">
        <v>19187.826854248917</v>
      </c>
      <c r="M77" s="35">
        <v>0</v>
      </c>
      <c r="N77" s="38">
        <f t="shared" si="1"/>
        <v>255525.41939114302</v>
      </c>
      <c r="O77" s="33"/>
      <c r="P77" s="33"/>
    </row>
    <row r="78" spans="1:16" ht="28.8" x14ac:dyDescent="0.3">
      <c r="A78" s="9" t="s">
        <v>136</v>
      </c>
      <c r="B78" s="10" t="s">
        <v>139</v>
      </c>
      <c r="C78" s="35">
        <v>32496.434094323282</v>
      </c>
      <c r="D78" s="36">
        <v>0</v>
      </c>
      <c r="E78" s="37">
        <v>3622.624666163284</v>
      </c>
      <c r="F78" s="36">
        <v>28873.809428159999</v>
      </c>
      <c r="G78" s="35">
        <v>0</v>
      </c>
      <c r="H78" s="36">
        <v>0</v>
      </c>
      <c r="I78" s="37">
        <v>0</v>
      </c>
      <c r="J78" s="36">
        <v>0</v>
      </c>
      <c r="K78" s="35">
        <v>0</v>
      </c>
      <c r="L78" s="35">
        <v>0</v>
      </c>
      <c r="M78" s="35">
        <v>0</v>
      </c>
      <c r="N78" s="38">
        <f t="shared" si="1"/>
        <v>32496.434094323282</v>
      </c>
      <c r="O78" s="33"/>
      <c r="P78" s="33"/>
    </row>
    <row r="79" spans="1:16" x14ac:dyDescent="0.3">
      <c r="A79" s="9" t="s">
        <v>138</v>
      </c>
      <c r="B79" s="10" t="s">
        <v>141</v>
      </c>
      <c r="C79" s="35">
        <v>60553.732810973524</v>
      </c>
      <c r="D79" s="36">
        <v>0</v>
      </c>
      <c r="E79" s="37">
        <v>5324.7220917835266</v>
      </c>
      <c r="F79" s="36">
        <v>55229.010719189995</v>
      </c>
      <c r="G79" s="35">
        <v>0</v>
      </c>
      <c r="H79" s="36">
        <v>0</v>
      </c>
      <c r="I79" s="37">
        <v>0</v>
      </c>
      <c r="J79" s="36">
        <v>0</v>
      </c>
      <c r="K79" s="35">
        <v>0</v>
      </c>
      <c r="L79" s="35">
        <v>0</v>
      </c>
      <c r="M79" s="35">
        <v>0</v>
      </c>
      <c r="N79" s="38">
        <f t="shared" si="1"/>
        <v>60553.732810973524</v>
      </c>
      <c r="O79" s="33"/>
      <c r="P79" s="33"/>
    </row>
    <row r="80" spans="1:16" x14ac:dyDescent="0.3">
      <c r="A80" s="9" t="s">
        <v>140</v>
      </c>
      <c r="B80" s="10" t="s">
        <v>142</v>
      </c>
      <c r="C80" s="35">
        <v>337283.14869840362</v>
      </c>
      <c r="D80" s="36">
        <v>0</v>
      </c>
      <c r="E80" s="37">
        <v>62187.45459138017</v>
      </c>
      <c r="F80" s="36">
        <v>275095.69410702342</v>
      </c>
      <c r="G80" s="35">
        <v>0</v>
      </c>
      <c r="H80" s="36">
        <v>0</v>
      </c>
      <c r="I80" s="37">
        <v>0</v>
      </c>
      <c r="J80" s="36">
        <v>0</v>
      </c>
      <c r="K80" s="35">
        <v>0</v>
      </c>
      <c r="L80" s="35">
        <v>0</v>
      </c>
      <c r="M80" s="35">
        <v>0</v>
      </c>
      <c r="N80" s="38">
        <f t="shared" si="1"/>
        <v>337283.14869840362</v>
      </c>
      <c r="O80" s="33"/>
      <c r="P80" s="33"/>
    </row>
    <row r="81" spans="1:16" ht="43.2" x14ac:dyDescent="0.3">
      <c r="A81" s="9" t="s">
        <v>355</v>
      </c>
      <c r="B81" s="10" t="s">
        <v>356</v>
      </c>
      <c r="C81" s="35">
        <v>29825.48425981418</v>
      </c>
      <c r="D81" s="36">
        <v>0</v>
      </c>
      <c r="E81" s="37">
        <v>12792.276217482105</v>
      </c>
      <c r="F81" s="36">
        <v>17033.208042332077</v>
      </c>
      <c r="G81" s="35">
        <v>0</v>
      </c>
      <c r="H81" s="36">
        <v>0</v>
      </c>
      <c r="I81" s="37">
        <v>0</v>
      </c>
      <c r="J81" s="36">
        <v>0</v>
      </c>
      <c r="K81" s="35">
        <v>0</v>
      </c>
      <c r="L81" s="35">
        <v>0</v>
      </c>
      <c r="M81" s="35">
        <v>0</v>
      </c>
      <c r="N81" s="38">
        <f t="shared" si="1"/>
        <v>29825.48425981418</v>
      </c>
      <c r="O81" s="33"/>
      <c r="P81" s="33"/>
    </row>
    <row r="82" spans="1:16" x14ac:dyDescent="0.3">
      <c r="A82" s="9" t="s">
        <v>307</v>
      </c>
      <c r="B82" s="10" t="s">
        <v>144</v>
      </c>
      <c r="C82" s="35">
        <v>100872.74700690997</v>
      </c>
      <c r="D82" s="36">
        <v>0</v>
      </c>
      <c r="E82" s="37">
        <v>79201.434516752168</v>
      </c>
      <c r="F82" s="36">
        <v>21671.312490157794</v>
      </c>
      <c r="G82" s="35">
        <v>0</v>
      </c>
      <c r="H82" s="36">
        <v>0</v>
      </c>
      <c r="I82" s="37">
        <v>0</v>
      </c>
      <c r="J82" s="36">
        <v>0</v>
      </c>
      <c r="K82" s="35">
        <v>0</v>
      </c>
      <c r="L82" s="35">
        <v>69185.366466364794</v>
      </c>
      <c r="M82" s="35">
        <v>0</v>
      </c>
      <c r="N82" s="38">
        <f t="shared" si="1"/>
        <v>170058.11347327475</v>
      </c>
      <c r="O82" s="33"/>
      <c r="P82" s="33"/>
    </row>
    <row r="83" spans="1:16" x14ac:dyDescent="0.3">
      <c r="A83" s="9" t="s">
        <v>143</v>
      </c>
      <c r="B83" s="10" t="s">
        <v>146</v>
      </c>
      <c r="C83" s="35">
        <v>2299909.7162302458</v>
      </c>
      <c r="D83" s="36">
        <v>0</v>
      </c>
      <c r="E83" s="37">
        <v>39352.153288600588</v>
      </c>
      <c r="F83" s="36">
        <v>2260557.5629416453</v>
      </c>
      <c r="G83" s="35">
        <v>0</v>
      </c>
      <c r="H83" s="36">
        <v>0</v>
      </c>
      <c r="I83" s="37">
        <v>0</v>
      </c>
      <c r="J83" s="36">
        <v>0</v>
      </c>
      <c r="K83" s="35">
        <v>0</v>
      </c>
      <c r="L83" s="35">
        <v>0</v>
      </c>
      <c r="M83" s="35">
        <v>0</v>
      </c>
      <c r="N83" s="38">
        <f t="shared" si="1"/>
        <v>2299909.7162302458</v>
      </c>
      <c r="O83" s="33"/>
      <c r="P83" s="33"/>
    </row>
    <row r="84" spans="1:16" x14ac:dyDescent="0.3">
      <c r="A84" s="9" t="s">
        <v>145</v>
      </c>
      <c r="B84" s="10" t="s">
        <v>148</v>
      </c>
      <c r="C84" s="35">
        <v>92280.189407037775</v>
      </c>
      <c r="D84" s="36">
        <v>0</v>
      </c>
      <c r="E84" s="37">
        <v>75892.224692244999</v>
      </c>
      <c r="F84" s="36">
        <v>16387.964714792775</v>
      </c>
      <c r="G84" s="35">
        <v>0</v>
      </c>
      <c r="H84" s="36">
        <v>0</v>
      </c>
      <c r="I84" s="37">
        <v>0</v>
      </c>
      <c r="J84" s="36">
        <v>0</v>
      </c>
      <c r="K84" s="35">
        <v>0</v>
      </c>
      <c r="L84" s="35">
        <v>76127.641443780012</v>
      </c>
      <c r="M84" s="35">
        <v>0</v>
      </c>
      <c r="N84" s="38">
        <f t="shared" si="1"/>
        <v>168407.83085081779</v>
      </c>
      <c r="O84" s="33"/>
      <c r="P84" s="33"/>
    </row>
    <row r="85" spans="1:16" x14ac:dyDescent="0.3">
      <c r="A85" s="9" t="s">
        <v>147</v>
      </c>
      <c r="B85" s="10" t="s">
        <v>150</v>
      </c>
      <c r="C85" s="35">
        <v>308677.22655165929</v>
      </c>
      <c r="D85" s="36">
        <v>0</v>
      </c>
      <c r="E85" s="37">
        <v>303018.16792576126</v>
      </c>
      <c r="F85" s="36">
        <v>5659.0586258980047</v>
      </c>
      <c r="G85" s="35">
        <v>0</v>
      </c>
      <c r="H85" s="36">
        <v>0</v>
      </c>
      <c r="I85" s="37">
        <v>0</v>
      </c>
      <c r="J85" s="36">
        <v>0</v>
      </c>
      <c r="K85" s="35">
        <v>0</v>
      </c>
      <c r="L85" s="35">
        <v>26294.78682782286</v>
      </c>
      <c r="M85" s="35">
        <v>0</v>
      </c>
      <c r="N85" s="38">
        <f t="shared" si="1"/>
        <v>334972.01337948214</v>
      </c>
      <c r="O85" s="33"/>
      <c r="P85" s="33"/>
    </row>
    <row r="86" spans="1:16" x14ac:dyDescent="0.3">
      <c r="A86" s="9" t="s">
        <v>149</v>
      </c>
      <c r="B86" s="10" t="s">
        <v>152</v>
      </c>
      <c r="C86" s="35">
        <v>1094397.5215214277</v>
      </c>
      <c r="D86" s="36">
        <v>740709.78126880003</v>
      </c>
      <c r="E86" s="37">
        <v>249050.84786023767</v>
      </c>
      <c r="F86" s="36">
        <v>104636.89239238988</v>
      </c>
      <c r="G86" s="35">
        <v>0</v>
      </c>
      <c r="H86" s="36">
        <v>0</v>
      </c>
      <c r="I86" s="37">
        <v>0</v>
      </c>
      <c r="J86" s="36">
        <v>0</v>
      </c>
      <c r="K86" s="35">
        <v>0</v>
      </c>
      <c r="L86" s="35">
        <v>2134.8367702110468</v>
      </c>
      <c r="M86" s="35">
        <v>0</v>
      </c>
      <c r="N86" s="38">
        <f t="shared" si="1"/>
        <v>1096532.3582916388</v>
      </c>
      <c r="O86" s="33"/>
      <c r="P86" s="33"/>
    </row>
    <row r="87" spans="1:16" x14ac:dyDescent="0.3">
      <c r="A87" s="9" t="s">
        <v>151</v>
      </c>
      <c r="B87" s="10" t="s">
        <v>283</v>
      </c>
      <c r="C87" s="35">
        <v>190164.18637867839</v>
      </c>
      <c r="D87" s="36">
        <v>136527.17557079167</v>
      </c>
      <c r="E87" s="37">
        <v>53637.01080788672</v>
      </c>
      <c r="F87" s="36">
        <v>0</v>
      </c>
      <c r="G87" s="35">
        <v>0</v>
      </c>
      <c r="H87" s="36">
        <v>0</v>
      </c>
      <c r="I87" s="37">
        <v>0</v>
      </c>
      <c r="J87" s="36">
        <v>0</v>
      </c>
      <c r="K87" s="35">
        <v>0</v>
      </c>
      <c r="L87" s="35">
        <v>0</v>
      </c>
      <c r="M87" s="35">
        <v>0</v>
      </c>
      <c r="N87" s="38">
        <f t="shared" si="1"/>
        <v>190164.18637867839</v>
      </c>
      <c r="O87" s="33"/>
      <c r="P87" s="33"/>
    </row>
    <row r="88" spans="1:16" x14ac:dyDescent="0.3">
      <c r="A88" s="9" t="s">
        <v>153</v>
      </c>
      <c r="B88" s="10" t="s">
        <v>284</v>
      </c>
      <c r="C88" s="35">
        <v>42430.682390331523</v>
      </c>
      <c r="D88" s="36">
        <v>39532.018785048363</v>
      </c>
      <c r="E88" s="37">
        <v>2898.6636052831577</v>
      </c>
      <c r="F88" s="36">
        <v>0</v>
      </c>
      <c r="G88" s="35">
        <v>0</v>
      </c>
      <c r="H88" s="36">
        <v>0</v>
      </c>
      <c r="I88" s="37">
        <v>0</v>
      </c>
      <c r="J88" s="36">
        <v>0</v>
      </c>
      <c r="K88" s="35">
        <v>0</v>
      </c>
      <c r="L88" s="35">
        <v>30122.006998249715</v>
      </c>
      <c r="M88" s="35">
        <v>0</v>
      </c>
      <c r="N88" s="38">
        <f t="shared" si="1"/>
        <v>72552.689388581231</v>
      </c>
      <c r="O88" s="33"/>
      <c r="P88" s="33"/>
    </row>
    <row r="89" spans="1:16" x14ac:dyDescent="0.3">
      <c r="A89" s="9" t="s">
        <v>154</v>
      </c>
      <c r="B89" s="10" t="s">
        <v>285</v>
      </c>
      <c r="C89" s="35">
        <v>189066.99631647696</v>
      </c>
      <c r="D89" s="36">
        <v>282.68781014000001</v>
      </c>
      <c r="E89" s="37">
        <v>187051.37360333698</v>
      </c>
      <c r="F89" s="36">
        <v>1732.9349029999998</v>
      </c>
      <c r="G89" s="35">
        <v>0</v>
      </c>
      <c r="H89" s="36">
        <v>0</v>
      </c>
      <c r="I89" s="37">
        <v>0</v>
      </c>
      <c r="J89" s="36">
        <v>0</v>
      </c>
      <c r="K89" s="35">
        <v>0</v>
      </c>
      <c r="L89" s="35">
        <v>3675.7946532839769</v>
      </c>
      <c r="M89" s="35">
        <v>0</v>
      </c>
      <c r="N89" s="38">
        <f t="shared" si="1"/>
        <v>192742.79096976094</v>
      </c>
      <c r="O89" s="33"/>
      <c r="P89" s="33"/>
    </row>
    <row r="90" spans="1:16" x14ac:dyDescent="0.3">
      <c r="A90" s="9" t="s">
        <v>155</v>
      </c>
      <c r="B90" s="10" t="s">
        <v>286</v>
      </c>
      <c r="C90" s="35">
        <v>1008159.6526359834</v>
      </c>
      <c r="D90" s="36">
        <v>0</v>
      </c>
      <c r="E90" s="37">
        <v>1008159.6526359834</v>
      </c>
      <c r="F90" s="36">
        <v>0</v>
      </c>
      <c r="G90" s="35">
        <v>0</v>
      </c>
      <c r="H90" s="36">
        <v>0</v>
      </c>
      <c r="I90" s="37">
        <v>0</v>
      </c>
      <c r="J90" s="36">
        <v>0</v>
      </c>
      <c r="K90" s="35">
        <v>0</v>
      </c>
      <c r="L90" s="35">
        <v>175523.09361809478</v>
      </c>
      <c r="M90" s="35">
        <v>0</v>
      </c>
      <c r="N90" s="38">
        <f t="shared" si="1"/>
        <v>1183682.7462540781</v>
      </c>
      <c r="O90" s="33"/>
      <c r="P90" s="33"/>
    </row>
    <row r="91" spans="1:16" x14ac:dyDescent="0.3">
      <c r="A91" s="9" t="s">
        <v>156</v>
      </c>
      <c r="B91" s="10" t="s">
        <v>287</v>
      </c>
      <c r="C91" s="35">
        <v>1009897.5586286027</v>
      </c>
      <c r="D91" s="36">
        <v>0</v>
      </c>
      <c r="E91" s="37">
        <v>1009897.5586286027</v>
      </c>
      <c r="F91" s="36">
        <v>0</v>
      </c>
      <c r="G91" s="35">
        <v>0</v>
      </c>
      <c r="H91" s="36">
        <v>0</v>
      </c>
      <c r="I91" s="37">
        <v>0</v>
      </c>
      <c r="J91" s="36">
        <v>0</v>
      </c>
      <c r="K91" s="35">
        <v>0</v>
      </c>
      <c r="L91" s="35">
        <v>80278.69251120431</v>
      </c>
      <c r="M91" s="35">
        <v>0</v>
      </c>
      <c r="N91" s="38">
        <f t="shared" si="1"/>
        <v>1090176.251139807</v>
      </c>
      <c r="O91" s="33"/>
      <c r="P91" s="33"/>
    </row>
    <row r="92" spans="1:16" x14ac:dyDescent="0.3">
      <c r="A92" s="9" t="s">
        <v>158</v>
      </c>
      <c r="B92" s="10" t="s">
        <v>157</v>
      </c>
      <c r="C92" s="35">
        <v>311378.44890695001</v>
      </c>
      <c r="D92" s="36">
        <v>0</v>
      </c>
      <c r="E92" s="37">
        <v>311378.44890695001</v>
      </c>
      <c r="F92" s="36">
        <v>0</v>
      </c>
      <c r="G92" s="35">
        <v>0</v>
      </c>
      <c r="H92" s="36">
        <v>0</v>
      </c>
      <c r="I92" s="37">
        <v>0</v>
      </c>
      <c r="J92" s="36">
        <v>0</v>
      </c>
      <c r="K92" s="35">
        <v>0</v>
      </c>
      <c r="L92" s="35">
        <v>0</v>
      </c>
      <c r="M92" s="35">
        <v>0</v>
      </c>
      <c r="N92" s="38">
        <f t="shared" si="1"/>
        <v>311378.44890695001</v>
      </c>
      <c r="O92" s="33"/>
      <c r="P92" s="33"/>
    </row>
    <row r="93" spans="1:16" ht="28.8" x14ac:dyDescent="0.3">
      <c r="A93" s="9" t="s">
        <v>308</v>
      </c>
      <c r="B93" s="10" t="s">
        <v>159</v>
      </c>
      <c r="C93" s="35">
        <v>325016.99263129535</v>
      </c>
      <c r="D93" s="36">
        <v>0</v>
      </c>
      <c r="E93" s="37">
        <v>252116.75440769631</v>
      </c>
      <c r="F93" s="36">
        <v>72900.238223599008</v>
      </c>
      <c r="G93" s="35">
        <v>0</v>
      </c>
      <c r="H93" s="36">
        <v>0</v>
      </c>
      <c r="I93" s="37">
        <v>0</v>
      </c>
      <c r="J93" s="36">
        <v>0</v>
      </c>
      <c r="K93" s="35">
        <v>0</v>
      </c>
      <c r="L93" s="35">
        <v>0</v>
      </c>
      <c r="M93" s="35">
        <v>0</v>
      </c>
      <c r="N93" s="38">
        <f t="shared" si="1"/>
        <v>325016.99263129535</v>
      </c>
      <c r="O93" s="33"/>
      <c r="P93" s="33"/>
    </row>
    <row r="94" spans="1:16" x14ac:dyDescent="0.3">
      <c r="A94" s="9" t="s">
        <v>161</v>
      </c>
      <c r="B94" s="10" t="s">
        <v>160</v>
      </c>
      <c r="C94" s="35">
        <v>868807.10049017041</v>
      </c>
      <c r="D94" s="36">
        <v>0</v>
      </c>
      <c r="E94" s="37">
        <v>853423.49884573044</v>
      </c>
      <c r="F94" s="36">
        <v>15383.601644439999</v>
      </c>
      <c r="G94" s="35">
        <v>0</v>
      </c>
      <c r="H94" s="36">
        <v>0</v>
      </c>
      <c r="I94" s="37">
        <v>0</v>
      </c>
      <c r="J94" s="36">
        <v>0</v>
      </c>
      <c r="K94" s="35">
        <v>5622.7680347936193</v>
      </c>
      <c r="L94" s="35">
        <v>191743.26955551197</v>
      </c>
      <c r="M94" s="35">
        <v>0</v>
      </c>
      <c r="N94" s="38">
        <f t="shared" si="1"/>
        <v>1066173.1380804761</v>
      </c>
      <c r="O94" s="33"/>
      <c r="P94" s="33"/>
    </row>
    <row r="95" spans="1:16" x14ac:dyDescent="0.3">
      <c r="A95" s="9" t="s">
        <v>163</v>
      </c>
      <c r="B95" s="10" t="s">
        <v>162</v>
      </c>
      <c r="C95" s="35">
        <v>4126473.3564235782</v>
      </c>
      <c r="D95" s="36">
        <v>177099.41949692281</v>
      </c>
      <c r="E95" s="37">
        <v>2450021.1165537513</v>
      </c>
      <c r="F95" s="36">
        <v>1499352.8203729044</v>
      </c>
      <c r="G95" s="35">
        <v>0</v>
      </c>
      <c r="H95" s="36">
        <v>0</v>
      </c>
      <c r="I95" s="37">
        <v>0</v>
      </c>
      <c r="J95" s="36">
        <v>0</v>
      </c>
      <c r="K95" s="35">
        <v>0</v>
      </c>
      <c r="L95" s="35">
        <v>637926.9207035373</v>
      </c>
      <c r="M95" s="35">
        <v>0</v>
      </c>
      <c r="N95" s="38">
        <f t="shared" si="1"/>
        <v>4764400.2771271151</v>
      </c>
      <c r="O95" s="33"/>
      <c r="P95" s="33"/>
    </row>
    <row r="96" spans="1:16" x14ac:dyDescent="0.3">
      <c r="A96" s="9" t="s">
        <v>165</v>
      </c>
      <c r="B96" s="10" t="s">
        <v>164</v>
      </c>
      <c r="C96" s="35">
        <v>171696.98459046107</v>
      </c>
      <c r="D96" s="36">
        <v>0</v>
      </c>
      <c r="E96" s="37">
        <v>170632.26066615395</v>
      </c>
      <c r="F96" s="36">
        <v>1064.7239243071185</v>
      </c>
      <c r="G96" s="35">
        <v>0</v>
      </c>
      <c r="H96" s="36">
        <v>0</v>
      </c>
      <c r="I96" s="37">
        <v>0</v>
      </c>
      <c r="J96" s="36">
        <v>0</v>
      </c>
      <c r="K96" s="35">
        <v>0</v>
      </c>
      <c r="L96" s="35">
        <v>442897.22432961239</v>
      </c>
      <c r="M96" s="35">
        <v>0</v>
      </c>
      <c r="N96" s="38">
        <f t="shared" si="1"/>
        <v>614594.20892007346</v>
      </c>
      <c r="O96" s="33"/>
      <c r="P96" s="33"/>
    </row>
    <row r="97" spans="1:16" x14ac:dyDescent="0.3">
      <c r="A97" s="9" t="s">
        <v>168</v>
      </c>
      <c r="B97" s="10" t="s">
        <v>167</v>
      </c>
      <c r="C97" s="35">
        <v>468740.58114039595</v>
      </c>
      <c r="D97" s="36">
        <v>0</v>
      </c>
      <c r="E97" s="37">
        <v>468740.58114039595</v>
      </c>
      <c r="F97" s="36">
        <v>0</v>
      </c>
      <c r="G97" s="35">
        <v>0</v>
      </c>
      <c r="H97" s="36">
        <v>0</v>
      </c>
      <c r="I97" s="37">
        <v>0</v>
      </c>
      <c r="J97" s="36">
        <v>0</v>
      </c>
      <c r="K97" s="35">
        <v>0</v>
      </c>
      <c r="L97" s="35">
        <v>149993.75351356552</v>
      </c>
      <c r="M97" s="35">
        <v>0</v>
      </c>
      <c r="N97" s="38">
        <f t="shared" si="1"/>
        <v>618734.33465396147</v>
      </c>
      <c r="O97" s="33"/>
      <c r="P97" s="33"/>
    </row>
    <row r="98" spans="1:16" x14ac:dyDescent="0.3">
      <c r="A98" s="9" t="s">
        <v>170</v>
      </c>
      <c r="B98" s="10" t="s">
        <v>169</v>
      </c>
      <c r="C98" s="35">
        <v>203.82071997674907</v>
      </c>
      <c r="D98" s="36">
        <v>0</v>
      </c>
      <c r="E98" s="37">
        <v>203.82071997674907</v>
      </c>
      <c r="F98" s="36">
        <v>0</v>
      </c>
      <c r="G98" s="35">
        <v>0</v>
      </c>
      <c r="H98" s="36">
        <v>0</v>
      </c>
      <c r="I98" s="37">
        <v>0</v>
      </c>
      <c r="J98" s="36">
        <v>0</v>
      </c>
      <c r="K98" s="35">
        <v>0</v>
      </c>
      <c r="L98" s="35">
        <v>615113.55687099986</v>
      </c>
      <c r="M98" s="35">
        <v>0</v>
      </c>
      <c r="N98" s="38">
        <f t="shared" si="1"/>
        <v>615317.37759097666</v>
      </c>
      <c r="O98" s="33"/>
      <c r="P98" s="33"/>
    </row>
    <row r="99" spans="1:16" x14ac:dyDescent="0.3">
      <c r="A99" s="9" t="s">
        <v>171</v>
      </c>
      <c r="B99" s="10" t="s">
        <v>288</v>
      </c>
      <c r="C99" s="35">
        <v>486893.71831775777</v>
      </c>
      <c r="D99" s="36">
        <v>0</v>
      </c>
      <c r="E99" s="37">
        <v>450619.05014975555</v>
      </c>
      <c r="F99" s="36">
        <v>36274.668168002201</v>
      </c>
      <c r="G99" s="35">
        <v>0</v>
      </c>
      <c r="H99" s="36">
        <v>0</v>
      </c>
      <c r="I99" s="37">
        <v>0</v>
      </c>
      <c r="J99" s="36">
        <v>0</v>
      </c>
      <c r="K99" s="35">
        <v>0</v>
      </c>
      <c r="L99" s="35">
        <v>303902.76763376722</v>
      </c>
      <c r="M99" s="35">
        <v>0</v>
      </c>
      <c r="N99" s="38">
        <f t="shared" si="1"/>
        <v>790796.48595152493</v>
      </c>
      <c r="O99" s="33"/>
      <c r="P99" s="33"/>
    </row>
    <row r="100" spans="1:16" x14ac:dyDescent="0.3">
      <c r="A100" s="9" t="s">
        <v>173</v>
      </c>
      <c r="B100" s="10" t="s">
        <v>289</v>
      </c>
      <c r="C100" s="35">
        <v>214869.5020376766</v>
      </c>
      <c r="D100" s="36">
        <v>0</v>
      </c>
      <c r="E100" s="37">
        <v>53909.119429002894</v>
      </c>
      <c r="F100" s="36">
        <v>160960.38260867371</v>
      </c>
      <c r="G100" s="35">
        <v>0</v>
      </c>
      <c r="H100" s="36">
        <v>0</v>
      </c>
      <c r="I100" s="37">
        <v>0</v>
      </c>
      <c r="J100" s="36">
        <v>0</v>
      </c>
      <c r="K100" s="35">
        <v>0</v>
      </c>
      <c r="L100" s="35">
        <v>2107.5288245909023</v>
      </c>
      <c r="M100" s="35">
        <v>0</v>
      </c>
      <c r="N100" s="38">
        <f t="shared" si="1"/>
        <v>216977.03086226751</v>
      </c>
      <c r="O100" s="33"/>
      <c r="P100" s="33"/>
    </row>
    <row r="101" spans="1:16" x14ac:dyDescent="0.3">
      <c r="A101" s="9" t="s">
        <v>174</v>
      </c>
      <c r="B101" s="10" t="s">
        <v>172</v>
      </c>
      <c r="C101" s="35">
        <v>87202.084693362383</v>
      </c>
      <c r="D101" s="36">
        <v>0</v>
      </c>
      <c r="E101" s="37">
        <v>58707.605404749287</v>
      </c>
      <c r="F101" s="36">
        <v>28494.479288613104</v>
      </c>
      <c r="G101" s="35">
        <v>0</v>
      </c>
      <c r="H101" s="36">
        <v>0</v>
      </c>
      <c r="I101" s="37">
        <v>0</v>
      </c>
      <c r="J101" s="36">
        <v>0</v>
      </c>
      <c r="K101" s="35">
        <v>0</v>
      </c>
      <c r="L101" s="35">
        <v>0</v>
      </c>
      <c r="M101" s="35">
        <v>0</v>
      </c>
      <c r="N101" s="38">
        <f t="shared" si="1"/>
        <v>87202.084693362383</v>
      </c>
      <c r="O101" s="33"/>
      <c r="P101" s="33"/>
    </row>
    <row r="102" spans="1:16" x14ac:dyDescent="0.3">
      <c r="A102" s="9" t="s">
        <v>175</v>
      </c>
      <c r="B102" s="10" t="s">
        <v>290</v>
      </c>
      <c r="C102" s="35">
        <v>701669.31946009002</v>
      </c>
      <c r="D102" s="36">
        <v>49051.680075570002</v>
      </c>
      <c r="E102" s="37">
        <v>327838.39373900346</v>
      </c>
      <c r="F102" s="36">
        <v>324779.24564551655</v>
      </c>
      <c r="G102" s="35">
        <v>0</v>
      </c>
      <c r="H102" s="36">
        <v>0</v>
      </c>
      <c r="I102" s="37">
        <v>0</v>
      </c>
      <c r="J102" s="36">
        <v>0</v>
      </c>
      <c r="K102" s="35">
        <v>0</v>
      </c>
      <c r="L102" s="35">
        <v>8954.5997608456037</v>
      </c>
      <c r="M102" s="35">
        <v>0</v>
      </c>
      <c r="N102" s="38">
        <f t="shared" si="1"/>
        <v>710623.91922093567</v>
      </c>
      <c r="O102" s="33"/>
      <c r="P102" s="33"/>
    </row>
    <row r="103" spans="1:16" x14ac:dyDescent="0.3">
      <c r="A103" s="9" t="s">
        <v>177</v>
      </c>
      <c r="B103" s="10" t="s">
        <v>176</v>
      </c>
      <c r="C103" s="35">
        <v>162716.4613461383</v>
      </c>
      <c r="D103" s="36">
        <v>25908.13184677999</v>
      </c>
      <c r="E103" s="37">
        <v>66217.115594618328</v>
      </c>
      <c r="F103" s="36">
        <v>70591.213904739998</v>
      </c>
      <c r="G103" s="35">
        <v>0</v>
      </c>
      <c r="H103" s="36">
        <v>0</v>
      </c>
      <c r="I103" s="37">
        <v>0</v>
      </c>
      <c r="J103" s="36">
        <v>0</v>
      </c>
      <c r="K103" s="35">
        <v>0</v>
      </c>
      <c r="L103" s="35">
        <v>16747.895366844328</v>
      </c>
      <c r="M103" s="35">
        <v>0</v>
      </c>
      <c r="N103" s="38">
        <f t="shared" si="1"/>
        <v>179464.35671298264</v>
      </c>
      <c r="O103" s="33"/>
      <c r="P103" s="33"/>
    </row>
    <row r="104" spans="1:16" x14ac:dyDescent="0.3">
      <c r="A104" s="9" t="s">
        <v>179</v>
      </c>
      <c r="B104" s="10" t="s">
        <v>178</v>
      </c>
      <c r="C104" s="35">
        <v>924171.52784440387</v>
      </c>
      <c r="D104" s="36">
        <v>0</v>
      </c>
      <c r="E104" s="37">
        <v>575266.52030526544</v>
      </c>
      <c r="F104" s="36">
        <v>348905.00753913843</v>
      </c>
      <c r="G104" s="35">
        <v>0</v>
      </c>
      <c r="H104" s="36">
        <v>0</v>
      </c>
      <c r="I104" s="37">
        <v>0</v>
      </c>
      <c r="J104" s="36">
        <v>0</v>
      </c>
      <c r="K104" s="35">
        <v>0</v>
      </c>
      <c r="L104" s="35">
        <v>36046.374912031599</v>
      </c>
      <c r="M104" s="35">
        <v>0</v>
      </c>
      <c r="N104" s="38">
        <f t="shared" si="1"/>
        <v>960217.90275643545</v>
      </c>
      <c r="O104" s="33"/>
      <c r="P104" s="33"/>
    </row>
    <row r="105" spans="1:16" x14ac:dyDescent="0.3">
      <c r="A105" s="9" t="s">
        <v>181</v>
      </c>
      <c r="B105" s="10" t="s">
        <v>180</v>
      </c>
      <c r="C105" s="35">
        <v>1160617.5877027947</v>
      </c>
      <c r="D105" s="36">
        <v>0</v>
      </c>
      <c r="E105" s="37">
        <v>1003769.3842302929</v>
      </c>
      <c r="F105" s="36">
        <v>156848.20347250177</v>
      </c>
      <c r="G105" s="35">
        <v>0</v>
      </c>
      <c r="H105" s="36">
        <v>0</v>
      </c>
      <c r="I105" s="37">
        <v>0</v>
      </c>
      <c r="J105" s="36">
        <v>0</v>
      </c>
      <c r="K105" s="35">
        <v>0</v>
      </c>
      <c r="L105" s="35">
        <v>579431.54660460062</v>
      </c>
      <c r="M105" s="35">
        <v>0</v>
      </c>
      <c r="N105" s="38">
        <f t="shared" si="1"/>
        <v>1740049.1343073952</v>
      </c>
      <c r="O105" s="33"/>
      <c r="P105" s="33"/>
    </row>
    <row r="106" spans="1:16" ht="43.2" x14ac:dyDescent="0.3">
      <c r="A106" s="9" t="s">
        <v>183</v>
      </c>
      <c r="B106" s="10" t="s">
        <v>182</v>
      </c>
      <c r="C106" s="35">
        <v>258730.96570650511</v>
      </c>
      <c r="D106" s="36">
        <v>0</v>
      </c>
      <c r="E106" s="37">
        <v>179467.6488170411</v>
      </c>
      <c r="F106" s="36">
        <v>79263.316889463997</v>
      </c>
      <c r="G106" s="35">
        <v>0</v>
      </c>
      <c r="H106" s="36">
        <v>0</v>
      </c>
      <c r="I106" s="37">
        <v>0</v>
      </c>
      <c r="J106" s="36">
        <v>0</v>
      </c>
      <c r="K106" s="35">
        <v>0</v>
      </c>
      <c r="L106" s="35">
        <v>696.9513852463615</v>
      </c>
      <c r="M106" s="35">
        <v>0</v>
      </c>
      <c r="N106" s="38">
        <f t="shared" si="1"/>
        <v>259427.91709175147</v>
      </c>
      <c r="O106" s="33"/>
      <c r="P106" s="33"/>
    </row>
    <row r="107" spans="1:16" x14ac:dyDescent="0.3">
      <c r="A107" s="9" t="s">
        <v>185</v>
      </c>
      <c r="B107" s="10" t="s">
        <v>184</v>
      </c>
      <c r="C107" s="35">
        <v>1113600.7736371958</v>
      </c>
      <c r="D107" s="36">
        <v>525653.02161367889</v>
      </c>
      <c r="E107" s="37">
        <v>165148.67706213368</v>
      </c>
      <c r="F107" s="36">
        <v>422799.07496138319</v>
      </c>
      <c r="G107" s="35">
        <v>0</v>
      </c>
      <c r="H107" s="36">
        <v>0</v>
      </c>
      <c r="I107" s="37">
        <v>0</v>
      </c>
      <c r="J107" s="36">
        <v>0</v>
      </c>
      <c r="K107" s="35">
        <v>0</v>
      </c>
      <c r="L107" s="35">
        <v>0</v>
      </c>
      <c r="M107" s="35">
        <v>0</v>
      </c>
      <c r="N107" s="38">
        <f t="shared" si="1"/>
        <v>1113600.7736371958</v>
      </c>
      <c r="O107" s="33"/>
      <c r="P107" s="33"/>
    </row>
    <row r="108" spans="1:16" ht="28.8" x14ac:dyDescent="0.3">
      <c r="A108" s="9" t="s">
        <v>187</v>
      </c>
      <c r="B108" s="10" t="s">
        <v>186</v>
      </c>
      <c r="C108" s="35">
        <v>1060585.9454339908</v>
      </c>
      <c r="D108" s="36">
        <v>0</v>
      </c>
      <c r="E108" s="37">
        <v>481572.08181543165</v>
      </c>
      <c r="F108" s="36">
        <v>579013.86361855909</v>
      </c>
      <c r="G108" s="35">
        <v>0</v>
      </c>
      <c r="H108" s="36">
        <v>0</v>
      </c>
      <c r="I108" s="37">
        <v>0</v>
      </c>
      <c r="J108" s="36">
        <v>0</v>
      </c>
      <c r="K108" s="35">
        <v>0</v>
      </c>
      <c r="L108" s="35">
        <v>154902.90861458614</v>
      </c>
      <c r="M108" s="35">
        <v>0</v>
      </c>
      <c r="N108" s="38">
        <f t="shared" si="1"/>
        <v>1215488.8540485769</v>
      </c>
      <c r="O108" s="33"/>
      <c r="P108" s="33"/>
    </row>
    <row r="109" spans="1:16" x14ac:dyDescent="0.3">
      <c r="A109" s="9" t="s">
        <v>188</v>
      </c>
      <c r="B109" s="10" t="s">
        <v>291</v>
      </c>
      <c r="C109" s="35">
        <v>0</v>
      </c>
      <c r="D109" s="36">
        <v>0</v>
      </c>
      <c r="E109" s="37">
        <v>0</v>
      </c>
      <c r="F109" s="36">
        <v>0</v>
      </c>
      <c r="G109" s="35">
        <v>56720.322506240198</v>
      </c>
      <c r="H109" s="36">
        <v>56720.322506240198</v>
      </c>
      <c r="I109" s="37">
        <v>0</v>
      </c>
      <c r="J109" s="36">
        <v>0</v>
      </c>
      <c r="K109" s="35">
        <v>0</v>
      </c>
      <c r="L109" s="35">
        <v>0</v>
      </c>
      <c r="M109" s="35">
        <v>0</v>
      </c>
      <c r="N109" s="38">
        <f t="shared" si="1"/>
        <v>56720.322506240198</v>
      </c>
      <c r="O109" s="33"/>
      <c r="P109" s="33"/>
    </row>
    <row r="110" spans="1:16" x14ac:dyDescent="0.3">
      <c r="A110" s="9" t="s">
        <v>190</v>
      </c>
      <c r="B110" s="10" t="s">
        <v>292</v>
      </c>
      <c r="C110" s="35">
        <v>0</v>
      </c>
      <c r="D110" s="36">
        <v>0</v>
      </c>
      <c r="E110" s="37">
        <v>0</v>
      </c>
      <c r="F110" s="36">
        <v>0</v>
      </c>
      <c r="G110" s="35">
        <v>2160113.4368304871</v>
      </c>
      <c r="H110" s="36">
        <v>824808.72026554553</v>
      </c>
      <c r="I110" s="37">
        <v>363181.67176783539</v>
      </c>
      <c r="J110" s="36">
        <v>972123.0447971063</v>
      </c>
      <c r="K110" s="35">
        <v>0</v>
      </c>
      <c r="L110" s="35">
        <v>0</v>
      </c>
      <c r="M110" s="35">
        <v>0</v>
      </c>
      <c r="N110" s="38">
        <f t="shared" si="1"/>
        <v>2160113.4368304871</v>
      </c>
      <c r="O110" s="33"/>
      <c r="P110" s="33"/>
    </row>
    <row r="111" spans="1:16" ht="28.8" x14ac:dyDescent="0.3">
      <c r="A111" s="9" t="s">
        <v>192</v>
      </c>
      <c r="B111" s="10" t="s">
        <v>189</v>
      </c>
      <c r="C111" s="35">
        <v>0</v>
      </c>
      <c r="D111" s="36">
        <v>0</v>
      </c>
      <c r="E111" s="37">
        <v>0</v>
      </c>
      <c r="F111" s="36">
        <v>0</v>
      </c>
      <c r="G111" s="35">
        <v>437999.38088132394</v>
      </c>
      <c r="H111" s="36">
        <v>6048.199426318577</v>
      </c>
      <c r="I111" s="37">
        <v>186994.03367733592</v>
      </c>
      <c r="J111" s="36">
        <v>244957.14777766954</v>
      </c>
      <c r="K111" s="35">
        <v>0</v>
      </c>
      <c r="L111" s="35">
        <v>0</v>
      </c>
      <c r="M111" s="35">
        <v>1759.1954525538185</v>
      </c>
      <c r="N111" s="38">
        <f t="shared" si="1"/>
        <v>439758.57633387775</v>
      </c>
      <c r="O111" s="33"/>
      <c r="P111" s="33"/>
    </row>
    <row r="112" spans="1:16" ht="28.8" x14ac:dyDescent="0.3">
      <c r="A112" s="9" t="s">
        <v>309</v>
      </c>
      <c r="B112" s="10" t="s">
        <v>191</v>
      </c>
      <c r="C112" s="35">
        <v>0</v>
      </c>
      <c r="D112" s="36">
        <v>0</v>
      </c>
      <c r="E112" s="37">
        <v>0</v>
      </c>
      <c r="F112" s="36">
        <v>0</v>
      </c>
      <c r="G112" s="35">
        <v>552791.14326108282</v>
      </c>
      <c r="H112" s="36">
        <v>389793.90048078756</v>
      </c>
      <c r="I112" s="37">
        <v>34749.835689500098</v>
      </c>
      <c r="J112" s="36">
        <v>128247.40709079515</v>
      </c>
      <c r="K112" s="35">
        <v>0</v>
      </c>
      <c r="L112" s="35">
        <v>0</v>
      </c>
      <c r="M112" s="35">
        <v>0</v>
      </c>
      <c r="N112" s="38">
        <f t="shared" si="1"/>
        <v>552791.14326108282</v>
      </c>
      <c r="O112" s="33"/>
      <c r="P112" s="33"/>
    </row>
    <row r="113" spans="1:16" ht="28.8" x14ac:dyDescent="0.3">
      <c r="A113" s="9" t="s">
        <v>194</v>
      </c>
      <c r="B113" s="10" t="s">
        <v>193</v>
      </c>
      <c r="C113" s="35">
        <v>0</v>
      </c>
      <c r="D113" s="36">
        <v>0</v>
      </c>
      <c r="E113" s="37">
        <v>0</v>
      </c>
      <c r="F113" s="36">
        <v>0</v>
      </c>
      <c r="G113" s="35">
        <v>292061.63670642767</v>
      </c>
      <c r="H113" s="36">
        <v>143362.60812937154</v>
      </c>
      <c r="I113" s="37">
        <v>84515.680839599998</v>
      </c>
      <c r="J113" s="36">
        <v>64183.34773745609</v>
      </c>
      <c r="K113" s="35">
        <v>0</v>
      </c>
      <c r="L113" s="35">
        <v>35907.926665679784</v>
      </c>
      <c r="M113" s="35">
        <v>0</v>
      </c>
      <c r="N113" s="38">
        <f t="shared" si="1"/>
        <v>327969.56337210746</v>
      </c>
      <c r="O113" s="33"/>
      <c r="P113" s="33"/>
    </row>
    <row r="114" spans="1:16" x14ac:dyDescent="0.3">
      <c r="A114" s="9" t="s">
        <v>310</v>
      </c>
      <c r="B114" s="10" t="s">
        <v>293</v>
      </c>
      <c r="C114" s="35">
        <v>909218.04864839127</v>
      </c>
      <c r="D114" s="36">
        <v>0</v>
      </c>
      <c r="E114" s="37">
        <v>820660.52664097899</v>
      </c>
      <c r="F114" s="36">
        <v>88557.522007412248</v>
      </c>
      <c r="G114" s="35">
        <v>0</v>
      </c>
      <c r="H114" s="36">
        <v>0</v>
      </c>
      <c r="I114" s="37">
        <v>0</v>
      </c>
      <c r="J114" s="36">
        <v>0</v>
      </c>
      <c r="K114" s="35">
        <v>0</v>
      </c>
      <c r="L114" s="35">
        <v>760785.26512774592</v>
      </c>
      <c r="M114" s="35">
        <v>0</v>
      </c>
      <c r="N114" s="38">
        <f t="shared" si="1"/>
        <v>1670003.3137761373</v>
      </c>
      <c r="O114" s="33"/>
      <c r="P114" s="33"/>
    </row>
    <row r="115" spans="1:16" x14ac:dyDescent="0.3">
      <c r="A115" s="9" t="s">
        <v>197</v>
      </c>
      <c r="B115" s="10" t="s">
        <v>195</v>
      </c>
      <c r="C115" s="35">
        <v>155384.27705415786</v>
      </c>
      <c r="D115" s="36">
        <v>0</v>
      </c>
      <c r="E115" s="37">
        <v>130080.87369347368</v>
      </c>
      <c r="F115" s="36">
        <v>25303.403360684199</v>
      </c>
      <c r="G115" s="35">
        <v>0</v>
      </c>
      <c r="H115" s="36">
        <v>0</v>
      </c>
      <c r="I115" s="37">
        <v>0</v>
      </c>
      <c r="J115" s="36">
        <v>0</v>
      </c>
      <c r="K115" s="35">
        <v>0</v>
      </c>
      <c r="L115" s="35">
        <v>122191.73284864714</v>
      </c>
      <c r="M115" s="35">
        <v>0</v>
      </c>
      <c r="N115" s="38">
        <f t="shared" si="1"/>
        <v>277576.00990280497</v>
      </c>
      <c r="O115" s="33"/>
      <c r="P115" s="33"/>
    </row>
    <row r="116" spans="1:16" ht="28.8" x14ac:dyDescent="0.3">
      <c r="A116" s="9" t="s">
        <v>198</v>
      </c>
      <c r="B116" s="10" t="s">
        <v>196</v>
      </c>
      <c r="C116" s="35">
        <v>192916.3562599422</v>
      </c>
      <c r="D116" s="36">
        <v>0</v>
      </c>
      <c r="E116" s="37">
        <v>177507.315542998</v>
      </c>
      <c r="F116" s="36">
        <v>15409.040716944201</v>
      </c>
      <c r="G116" s="35">
        <v>0</v>
      </c>
      <c r="H116" s="36">
        <v>0</v>
      </c>
      <c r="I116" s="37">
        <v>0</v>
      </c>
      <c r="J116" s="36">
        <v>0</v>
      </c>
      <c r="K116" s="35">
        <v>0</v>
      </c>
      <c r="L116" s="35">
        <v>79636.060020904013</v>
      </c>
      <c r="M116" s="35">
        <v>0</v>
      </c>
      <c r="N116" s="38">
        <f t="shared" si="1"/>
        <v>272552.41628084623</v>
      </c>
      <c r="O116" s="33"/>
      <c r="P116" s="33"/>
    </row>
    <row r="117" spans="1:16" ht="28.8" x14ac:dyDescent="0.3">
      <c r="A117" s="9" t="s">
        <v>311</v>
      </c>
      <c r="B117" s="10" t="s">
        <v>294</v>
      </c>
      <c r="C117" s="35">
        <v>1729288.7809462757</v>
      </c>
      <c r="D117" s="36">
        <v>0</v>
      </c>
      <c r="E117" s="37">
        <v>204460.44761249365</v>
      </c>
      <c r="F117" s="36">
        <v>1524828.3333337822</v>
      </c>
      <c r="G117" s="35">
        <v>0</v>
      </c>
      <c r="H117" s="36">
        <v>0</v>
      </c>
      <c r="I117" s="37">
        <v>0</v>
      </c>
      <c r="J117" s="36">
        <v>0</v>
      </c>
      <c r="K117" s="35">
        <v>0</v>
      </c>
      <c r="L117" s="35">
        <v>5231.9195063600091</v>
      </c>
      <c r="M117" s="35">
        <v>0</v>
      </c>
      <c r="N117" s="38">
        <f t="shared" si="1"/>
        <v>1734520.7004526358</v>
      </c>
      <c r="O117" s="33"/>
      <c r="P117" s="33"/>
    </row>
    <row r="118" spans="1:16" ht="28.8" x14ac:dyDescent="0.3">
      <c r="A118" s="9" t="s">
        <v>201</v>
      </c>
      <c r="B118" s="10" t="s">
        <v>199</v>
      </c>
      <c r="C118" s="35">
        <v>329642.5102060982</v>
      </c>
      <c r="D118" s="36">
        <v>0</v>
      </c>
      <c r="E118" s="37">
        <v>280007.35234203545</v>
      </c>
      <c r="F118" s="36">
        <v>49635.157864062727</v>
      </c>
      <c r="G118" s="35">
        <v>0</v>
      </c>
      <c r="H118" s="36">
        <v>0</v>
      </c>
      <c r="I118" s="37">
        <v>0</v>
      </c>
      <c r="J118" s="36">
        <v>0</v>
      </c>
      <c r="K118" s="35">
        <v>0</v>
      </c>
      <c r="L118" s="35">
        <v>140195.660671811</v>
      </c>
      <c r="M118" s="35">
        <v>0</v>
      </c>
      <c r="N118" s="38">
        <f t="shared" si="1"/>
        <v>469838.17087790917</v>
      </c>
      <c r="O118" s="33"/>
      <c r="P118" s="33"/>
    </row>
    <row r="119" spans="1:16" x14ac:dyDescent="0.3">
      <c r="A119" s="9" t="s">
        <v>312</v>
      </c>
      <c r="B119" s="10" t="s">
        <v>200</v>
      </c>
      <c r="C119" s="35">
        <v>264466.58830318309</v>
      </c>
      <c r="D119" s="36">
        <v>0</v>
      </c>
      <c r="E119" s="37">
        <v>105114.99195852931</v>
      </c>
      <c r="F119" s="36">
        <v>159351.59634465378</v>
      </c>
      <c r="G119" s="35">
        <v>0</v>
      </c>
      <c r="H119" s="36">
        <v>0</v>
      </c>
      <c r="I119" s="37">
        <v>0</v>
      </c>
      <c r="J119" s="36">
        <v>0</v>
      </c>
      <c r="K119" s="35">
        <v>0</v>
      </c>
      <c r="L119" s="35">
        <v>3009.1042878095927</v>
      </c>
      <c r="M119" s="35">
        <v>0</v>
      </c>
      <c r="N119" s="38">
        <f t="shared" si="1"/>
        <v>267475.69259099266</v>
      </c>
      <c r="O119" s="33"/>
      <c r="P119" s="33"/>
    </row>
    <row r="120" spans="1:16" x14ac:dyDescent="0.3">
      <c r="A120" s="9" t="s">
        <v>204</v>
      </c>
      <c r="B120" s="10" t="s">
        <v>202</v>
      </c>
      <c r="C120" s="35">
        <v>540345.69841013802</v>
      </c>
      <c r="D120" s="36">
        <v>0</v>
      </c>
      <c r="E120" s="37">
        <v>451787.01577672688</v>
      </c>
      <c r="F120" s="36">
        <v>88558.682633411096</v>
      </c>
      <c r="G120" s="35">
        <v>0</v>
      </c>
      <c r="H120" s="36">
        <v>0</v>
      </c>
      <c r="I120" s="37">
        <v>0</v>
      </c>
      <c r="J120" s="36">
        <v>0</v>
      </c>
      <c r="K120" s="35">
        <v>0</v>
      </c>
      <c r="L120" s="35">
        <v>81881.597601971531</v>
      </c>
      <c r="M120" s="35">
        <v>0</v>
      </c>
      <c r="N120" s="38">
        <f t="shared" si="1"/>
        <v>622227.29601210961</v>
      </c>
      <c r="O120" s="33"/>
      <c r="P120" s="33"/>
    </row>
    <row r="121" spans="1:16" x14ac:dyDescent="0.3">
      <c r="A121" s="9" t="s">
        <v>206</v>
      </c>
      <c r="B121" s="10" t="s">
        <v>203</v>
      </c>
      <c r="C121" s="35">
        <v>298734.2902836554</v>
      </c>
      <c r="D121" s="36">
        <v>0</v>
      </c>
      <c r="E121" s="37">
        <v>86621.627278960106</v>
      </c>
      <c r="F121" s="36">
        <v>212112.66300469529</v>
      </c>
      <c r="G121" s="35">
        <v>0</v>
      </c>
      <c r="H121" s="36">
        <v>0</v>
      </c>
      <c r="I121" s="37">
        <v>0</v>
      </c>
      <c r="J121" s="36">
        <v>0</v>
      </c>
      <c r="K121" s="35">
        <v>0</v>
      </c>
      <c r="L121" s="35">
        <v>141050.70177795703</v>
      </c>
      <c r="M121" s="35">
        <v>0</v>
      </c>
      <c r="N121" s="38">
        <f t="shared" si="1"/>
        <v>439784.99206161243</v>
      </c>
      <c r="O121" s="33"/>
      <c r="P121" s="33"/>
    </row>
    <row r="122" spans="1:16" x14ac:dyDescent="0.3">
      <c r="A122" s="9" t="s">
        <v>207</v>
      </c>
      <c r="B122" s="10" t="s">
        <v>205</v>
      </c>
      <c r="C122" s="35">
        <v>41711.63490177221</v>
      </c>
      <c r="D122" s="36">
        <v>0</v>
      </c>
      <c r="E122" s="37">
        <v>41711.63490177221</v>
      </c>
      <c r="F122" s="36">
        <v>0</v>
      </c>
      <c r="G122" s="35">
        <v>0</v>
      </c>
      <c r="H122" s="36">
        <v>0</v>
      </c>
      <c r="I122" s="37">
        <v>0</v>
      </c>
      <c r="J122" s="36">
        <v>0</v>
      </c>
      <c r="K122" s="35">
        <v>0</v>
      </c>
      <c r="L122" s="35">
        <v>19895.229589862054</v>
      </c>
      <c r="M122" s="35">
        <v>0</v>
      </c>
      <c r="N122" s="38">
        <f t="shared" si="1"/>
        <v>61606.86449163426</v>
      </c>
      <c r="O122" s="33"/>
      <c r="P122" s="33"/>
    </row>
    <row r="123" spans="1:16" x14ac:dyDescent="0.3">
      <c r="A123" s="9" t="s">
        <v>209</v>
      </c>
      <c r="B123" s="10" t="s">
        <v>295</v>
      </c>
      <c r="C123" s="35">
        <v>196075.50927563733</v>
      </c>
      <c r="D123" s="36">
        <v>0</v>
      </c>
      <c r="E123" s="37">
        <v>177668.09343190523</v>
      </c>
      <c r="F123" s="36">
        <v>18407.415843732102</v>
      </c>
      <c r="G123" s="35">
        <v>0</v>
      </c>
      <c r="H123" s="36">
        <v>0</v>
      </c>
      <c r="I123" s="37">
        <v>0</v>
      </c>
      <c r="J123" s="36">
        <v>0</v>
      </c>
      <c r="K123" s="35">
        <v>0</v>
      </c>
      <c r="L123" s="35">
        <v>27838.544346226499</v>
      </c>
      <c r="M123" s="35">
        <v>0</v>
      </c>
      <c r="N123" s="38">
        <f t="shared" si="1"/>
        <v>223914.05362186383</v>
      </c>
      <c r="O123" s="33"/>
      <c r="P123" s="33"/>
    </row>
    <row r="124" spans="1:16" ht="28.8" x14ac:dyDescent="0.3">
      <c r="A124" s="9" t="s">
        <v>211</v>
      </c>
      <c r="B124" s="10" t="s">
        <v>296</v>
      </c>
      <c r="C124" s="35">
        <v>49150.89914866507</v>
      </c>
      <c r="D124" s="36">
        <v>0</v>
      </c>
      <c r="E124" s="37">
        <v>49150.89914866507</v>
      </c>
      <c r="F124" s="36">
        <v>0</v>
      </c>
      <c r="G124" s="35">
        <v>0</v>
      </c>
      <c r="H124" s="36">
        <v>0</v>
      </c>
      <c r="I124" s="37">
        <v>0</v>
      </c>
      <c r="J124" s="36">
        <v>0</v>
      </c>
      <c r="K124" s="35">
        <v>0</v>
      </c>
      <c r="L124" s="35">
        <v>23536.523358075294</v>
      </c>
      <c r="M124" s="35">
        <v>0</v>
      </c>
      <c r="N124" s="38">
        <f t="shared" si="1"/>
        <v>72687.42250674036</v>
      </c>
      <c r="O124" s="33"/>
      <c r="P124" s="33"/>
    </row>
    <row r="125" spans="1:16" ht="28.8" x14ac:dyDescent="0.3">
      <c r="A125" s="9" t="s">
        <v>213</v>
      </c>
      <c r="B125" s="10" t="s">
        <v>297</v>
      </c>
      <c r="C125" s="35">
        <v>232416.4590890439</v>
      </c>
      <c r="D125" s="36">
        <v>7527.7974793899994</v>
      </c>
      <c r="E125" s="37">
        <v>213206.42795094001</v>
      </c>
      <c r="F125" s="36">
        <v>11682.2336587139</v>
      </c>
      <c r="G125" s="35">
        <v>0</v>
      </c>
      <c r="H125" s="36">
        <v>0</v>
      </c>
      <c r="I125" s="37">
        <v>0</v>
      </c>
      <c r="J125" s="36">
        <v>0</v>
      </c>
      <c r="K125" s="35">
        <v>0</v>
      </c>
      <c r="L125" s="35">
        <v>66072.683218975333</v>
      </c>
      <c r="M125" s="35">
        <v>0</v>
      </c>
      <c r="N125" s="38">
        <f t="shared" si="1"/>
        <v>298489.14230801922</v>
      </c>
      <c r="O125" s="33"/>
      <c r="P125" s="33"/>
    </row>
    <row r="126" spans="1:16" ht="43.2" x14ac:dyDescent="0.3">
      <c r="A126" s="9" t="s">
        <v>215</v>
      </c>
      <c r="B126" s="10" t="s">
        <v>298</v>
      </c>
      <c r="C126" s="35">
        <v>2967.8980333708973</v>
      </c>
      <c r="D126" s="36">
        <v>0</v>
      </c>
      <c r="E126" s="37">
        <v>2967.8980333708973</v>
      </c>
      <c r="F126" s="36">
        <v>0</v>
      </c>
      <c r="G126" s="35">
        <v>0</v>
      </c>
      <c r="H126" s="36">
        <v>0</v>
      </c>
      <c r="I126" s="37">
        <v>0</v>
      </c>
      <c r="J126" s="36">
        <v>0</v>
      </c>
      <c r="K126" s="35">
        <v>0</v>
      </c>
      <c r="L126" s="35">
        <v>0</v>
      </c>
      <c r="M126" s="35">
        <v>0</v>
      </c>
      <c r="N126" s="38">
        <f t="shared" si="1"/>
        <v>2967.8980333708973</v>
      </c>
      <c r="O126" s="33"/>
      <c r="P126" s="33"/>
    </row>
    <row r="127" spans="1:16" x14ac:dyDescent="0.3">
      <c r="A127" s="9" t="s">
        <v>239</v>
      </c>
      <c r="B127" s="10" t="s">
        <v>208</v>
      </c>
      <c r="C127" s="35">
        <v>180364.63957997126</v>
      </c>
      <c r="D127" s="36">
        <v>0</v>
      </c>
      <c r="E127" s="37">
        <v>144898.95141433127</v>
      </c>
      <c r="F127" s="36">
        <v>35465.68816564</v>
      </c>
      <c r="G127" s="35">
        <v>0</v>
      </c>
      <c r="H127" s="36">
        <v>0</v>
      </c>
      <c r="I127" s="37">
        <v>0</v>
      </c>
      <c r="J127" s="36">
        <v>0</v>
      </c>
      <c r="K127" s="35">
        <v>0</v>
      </c>
      <c r="L127" s="35">
        <v>0</v>
      </c>
      <c r="M127" s="35">
        <v>0</v>
      </c>
      <c r="N127" s="38">
        <f t="shared" si="1"/>
        <v>180364.63957997126</v>
      </c>
      <c r="O127" s="33"/>
      <c r="P127" s="33"/>
    </row>
    <row r="128" spans="1:16" ht="28.8" x14ac:dyDescent="0.3">
      <c r="A128" s="9" t="s">
        <v>241</v>
      </c>
      <c r="B128" s="10" t="s">
        <v>210</v>
      </c>
      <c r="C128" s="35">
        <v>237687.47449531691</v>
      </c>
      <c r="D128" s="36">
        <v>0</v>
      </c>
      <c r="E128" s="37">
        <v>212755.8465496446</v>
      </c>
      <c r="F128" s="36">
        <v>24931.627945672299</v>
      </c>
      <c r="G128" s="35">
        <v>0</v>
      </c>
      <c r="H128" s="36">
        <v>0</v>
      </c>
      <c r="I128" s="37">
        <v>0</v>
      </c>
      <c r="J128" s="36">
        <v>0</v>
      </c>
      <c r="K128" s="35">
        <v>0</v>
      </c>
      <c r="L128" s="35">
        <v>25772.390206276887</v>
      </c>
      <c r="M128" s="35">
        <v>0</v>
      </c>
      <c r="N128" s="38">
        <f t="shared" si="1"/>
        <v>263459.86470159382</v>
      </c>
      <c r="O128" s="33"/>
      <c r="P128" s="33"/>
    </row>
    <row r="129" spans="1:16" x14ac:dyDescent="0.3">
      <c r="A129" s="9" t="s">
        <v>243</v>
      </c>
      <c r="B129" s="10" t="s">
        <v>212</v>
      </c>
      <c r="C129" s="35">
        <v>391842.77334189508</v>
      </c>
      <c r="D129" s="36">
        <v>0</v>
      </c>
      <c r="E129" s="37">
        <v>351166.14287975506</v>
      </c>
      <c r="F129" s="36">
        <v>40676.630462139998</v>
      </c>
      <c r="G129" s="35">
        <v>0</v>
      </c>
      <c r="H129" s="36">
        <v>0</v>
      </c>
      <c r="I129" s="37">
        <v>0</v>
      </c>
      <c r="J129" s="36">
        <v>0</v>
      </c>
      <c r="K129" s="35">
        <v>0</v>
      </c>
      <c r="L129" s="35">
        <v>8157.2879477521856</v>
      </c>
      <c r="M129" s="35">
        <v>0</v>
      </c>
      <c r="N129" s="38">
        <f t="shared" si="1"/>
        <v>400000.06128964724</v>
      </c>
      <c r="O129" s="33"/>
      <c r="P129" s="33"/>
    </row>
    <row r="130" spans="1:16" x14ac:dyDescent="0.3">
      <c r="A130" s="9" t="s">
        <v>313</v>
      </c>
      <c r="B130" s="10" t="s">
        <v>214</v>
      </c>
      <c r="C130" s="35">
        <v>173071.13924109095</v>
      </c>
      <c r="D130" s="36">
        <v>0</v>
      </c>
      <c r="E130" s="37">
        <v>151059.52934588815</v>
      </c>
      <c r="F130" s="36">
        <v>22011.609895202801</v>
      </c>
      <c r="G130" s="35">
        <v>0</v>
      </c>
      <c r="H130" s="36">
        <v>0</v>
      </c>
      <c r="I130" s="37">
        <v>0</v>
      </c>
      <c r="J130" s="36">
        <v>0</v>
      </c>
      <c r="K130" s="35">
        <v>0</v>
      </c>
      <c r="L130" s="35">
        <v>42026.790717095442</v>
      </c>
      <c r="M130" s="35">
        <v>0</v>
      </c>
      <c r="N130" s="38">
        <f t="shared" si="1"/>
        <v>215097.9299581864</v>
      </c>
      <c r="O130" s="33"/>
      <c r="P130" s="33"/>
    </row>
    <row r="131" spans="1:16" ht="28.8" x14ac:dyDescent="0.3">
      <c r="A131" s="9" t="s">
        <v>314</v>
      </c>
      <c r="B131" s="10" t="s">
        <v>216</v>
      </c>
      <c r="C131" s="35">
        <v>848460.26799024479</v>
      </c>
      <c r="D131" s="36">
        <v>22098.663458000003</v>
      </c>
      <c r="E131" s="37">
        <v>395388.74029259052</v>
      </c>
      <c r="F131" s="36">
        <v>430972.86423965421</v>
      </c>
      <c r="G131" s="35">
        <v>0</v>
      </c>
      <c r="H131" s="36">
        <v>0</v>
      </c>
      <c r="I131" s="37">
        <v>0</v>
      </c>
      <c r="J131" s="36">
        <v>0</v>
      </c>
      <c r="K131" s="35">
        <v>0</v>
      </c>
      <c r="L131" s="35">
        <v>78627.737770935579</v>
      </c>
      <c r="M131" s="35">
        <v>0</v>
      </c>
      <c r="N131" s="38">
        <f t="shared" si="1"/>
        <v>927088.00576118031</v>
      </c>
      <c r="O131" s="33"/>
      <c r="P131" s="33"/>
    </row>
    <row r="132" spans="1:16" x14ac:dyDescent="0.3">
      <c r="A132" s="9" t="s">
        <v>315</v>
      </c>
      <c r="B132" s="10" t="s">
        <v>217</v>
      </c>
      <c r="C132" s="35">
        <v>737281.61492496205</v>
      </c>
      <c r="D132" s="36">
        <v>0</v>
      </c>
      <c r="E132" s="37">
        <v>671344.49088472209</v>
      </c>
      <c r="F132" s="36">
        <v>65937.12404024</v>
      </c>
      <c r="G132" s="35">
        <v>0</v>
      </c>
      <c r="H132" s="36">
        <v>0</v>
      </c>
      <c r="I132" s="37">
        <v>0</v>
      </c>
      <c r="J132" s="36">
        <v>0</v>
      </c>
      <c r="K132" s="35">
        <v>0</v>
      </c>
      <c r="L132" s="35">
        <v>467472.45277160924</v>
      </c>
      <c r="M132" s="35">
        <v>0</v>
      </c>
      <c r="N132" s="38">
        <f t="shared" si="1"/>
        <v>1204754.0676965714</v>
      </c>
      <c r="O132" s="33"/>
      <c r="P132" s="33"/>
    </row>
    <row r="133" spans="1:16" x14ac:dyDescent="0.3">
      <c r="A133" s="9" t="s">
        <v>316</v>
      </c>
      <c r="B133" s="10" t="s">
        <v>218</v>
      </c>
      <c r="C133" s="35">
        <v>707850.95190154505</v>
      </c>
      <c r="D133" s="36">
        <v>37319.898516357447</v>
      </c>
      <c r="E133" s="37">
        <v>582766.13657849177</v>
      </c>
      <c r="F133" s="36">
        <v>87764.91680669591</v>
      </c>
      <c r="G133" s="35">
        <v>20013.578955805206</v>
      </c>
      <c r="H133" s="36">
        <v>20013.578955805206</v>
      </c>
      <c r="I133" s="37">
        <v>0</v>
      </c>
      <c r="J133" s="36">
        <v>0</v>
      </c>
      <c r="K133" s="35">
        <v>0</v>
      </c>
      <c r="L133" s="35">
        <v>574786.3965145211</v>
      </c>
      <c r="M133" s="35">
        <v>0</v>
      </c>
      <c r="N133" s="38">
        <f t="shared" si="1"/>
        <v>1302650.9273718712</v>
      </c>
      <c r="O133" s="33"/>
      <c r="P133" s="33"/>
    </row>
    <row r="134" spans="1:16" x14ac:dyDescent="0.3">
      <c r="A134" s="9" t="s">
        <v>225</v>
      </c>
      <c r="B134" s="10" t="s">
        <v>299</v>
      </c>
      <c r="C134" s="35">
        <v>43223.973301280501</v>
      </c>
      <c r="D134" s="36">
        <v>0</v>
      </c>
      <c r="E134" s="37">
        <v>43223.973301280501</v>
      </c>
      <c r="F134" s="36">
        <v>0</v>
      </c>
      <c r="G134" s="35">
        <v>0</v>
      </c>
      <c r="H134" s="36">
        <v>0</v>
      </c>
      <c r="I134" s="37">
        <v>0</v>
      </c>
      <c r="J134" s="36">
        <v>0</v>
      </c>
      <c r="K134" s="35">
        <v>0</v>
      </c>
      <c r="L134" s="35">
        <v>47569.56988679096</v>
      </c>
      <c r="M134" s="35">
        <v>0</v>
      </c>
      <c r="N134" s="38">
        <f t="shared" si="1"/>
        <v>90793.54318807146</v>
      </c>
      <c r="O134" s="33"/>
      <c r="P134" s="33"/>
    </row>
    <row r="135" spans="1:16" ht="28.8" x14ac:dyDescent="0.3">
      <c r="A135" s="9" t="s">
        <v>227</v>
      </c>
      <c r="B135" s="10" t="s">
        <v>300</v>
      </c>
      <c r="C135" s="35">
        <v>56372.55599662818</v>
      </c>
      <c r="D135" s="36">
        <v>0</v>
      </c>
      <c r="E135" s="37">
        <v>55697.294503595273</v>
      </c>
      <c r="F135" s="36">
        <v>675.26149303290947</v>
      </c>
      <c r="G135" s="35">
        <v>0</v>
      </c>
      <c r="H135" s="36">
        <v>0</v>
      </c>
      <c r="I135" s="37">
        <v>0</v>
      </c>
      <c r="J135" s="36">
        <v>0</v>
      </c>
      <c r="K135" s="35">
        <v>0</v>
      </c>
      <c r="L135" s="35">
        <v>444.02283711915055</v>
      </c>
      <c r="M135" s="35">
        <v>0</v>
      </c>
      <c r="N135" s="38">
        <f t="shared" si="1"/>
        <v>56816.578833747328</v>
      </c>
      <c r="O135" s="33"/>
      <c r="P135" s="33"/>
    </row>
    <row r="136" spans="1:16" x14ac:dyDescent="0.3">
      <c r="A136" s="9" t="s">
        <v>234</v>
      </c>
      <c r="B136" s="10" t="s">
        <v>301</v>
      </c>
      <c r="C136" s="35">
        <v>168747.17935160283</v>
      </c>
      <c r="D136" s="36">
        <v>72993.892863913221</v>
      </c>
      <c r="E136" s="37">
        <v>79355.711878837799</v>
      </c>
      <c r="F136" s="36">
        <v>16397.574608851803</v>
      </c>
      <c r="G136" s="35">
        <v>0</v>
      </c>
      <c r="H136" s="36">
        <v>0</v>
      </c>
      <c r="I136" s="37">
        <v>0</v>
      </c>
      <c r="J136" s="36">
        <v>0</v>
      </c>
      <c r="K136" s="35">
        <v>0</v>
      </c>
      <c r="L136" s="35">
        <v>10524.486455938824</v>
      </c>
      <c r="M136" s="35">
        <v>0</v>
      </c>
      <c r="N136" s="38">
        <f t="shared" si="1"/>
        <v>179271.66580754166</v>
      </c>
      <c r="O136" s="33"/>
      <c r="P136" s="33"/>
    </row>
    <row r="137" spans="1:16" x14ac:dyDescent="0.3">
      <c r="A137" s="9" t="s">
        <v>317</v>
      </c>
      <c r="B137" s="10" t="s">
        <v>302</v>
      </c>
      <c r="C137" s="35">
        <v>208334.75843754917</v>
      </c>
      <c r="D137" s="36">
        <v>0</v>
      </c>
      <c r="E137" s="37">
        <v>187103.57248086558</v>
      </c>
      <c r="F137" s="36">
        <v>21231.185956683603</v>
      </c>
      <c r="G137" s="35">
        <v>0</v>
      </c>
      <c r="H137" s="36">
        <v>0</v>
      </c>
      <c r="I137" s="37">
        <v>0</v>
      </c>
      <c r="J137" s="36">
        <v>0</v>
      </c>
      <c r="K137" s="35">
        <v>0</v>
      </c>
      <c r="L137" s="35">
        <v>57138.915317827261</v>
      </c>
      <c r="M137" s="35">
        <v>0</v>
      </c>
      <c r="N137" s="38">
        <f t="shared" si="1"/>
        <v>265473.67375537643</v>
      </c>
      <c r="O137" s="33"/>
      <c r="P137" s="33"/>
    </row>
    <row r="138" spans="1:16" x14ac:dyDescent="0.3">
      <c r="A138" s="9" t="s">
        <v>318</v>
      </c>
      <c r="B138" s="10" t="s">
        <v>220</v>
      </c>
      <c r="C138" s="35">
        <v>56316.11275829238</v>
      </c>
      <c r="D138" s="36">
        <v>0</v>
      </c>
      <c r="E138" s="37">
        <v>56316.11275829238</v>
      </c>
      <c r="F138" s="36">
        <v>0</v>
      </c>
      <c r="G138" s="35">
        <v>2625.6610776897155</v>
      </c>
      <c r="H138" s="36">
        <v>0</v>
      </c>
      <c r="I138" s="37">
        <v>2625.6610776897155</v>
      </c>
      <c r="J138" s="36">
        <v>0</v>
      </c>
      <c r="K138" s="35">
        <v>0</v>
      </c>
      <c r="L138" s="35">
        <v>0</v>
      </c>
      <c r="M138" s="35">
        <v>0</v>
      </c>
      <c r="N138" s="38">
        <f t="shared" ref="N138:N143" si="2">+C138+G138+K138+L138+M138</f>
        <v>58941.773835982094</v>
      </c>
      <c r="O138" s="33"/>
      <c r="P138" s="33"/>
    </row>
    <row r="139" spans="1:16" ht="28.8" x14ac:dyDescent="0.3">
      <c r="A139" s="9" t="s">
        <v>319</v>
      </c>
      <c r="B139" s="10" t="s">
        <v>222</v>
      </c>
      <c r="C139" s="35">
        <v>102244.73388155136</v>
      </c>
      <c r="D139" s="36">
        <v>0</v>
      </c>
      <c r="E139" s="37">
        <v>71651.929346086283</v>
      </c>
      <c r="F139" s="36">
        <v>30592.804535465075</v>
      </c>
      <c r="G139" s="35">
        <v>0</v>
      </c>
      <c r="H139" s="36">
        <v>0</v>
      </c>
      <c r="I139" s="37">
        <v>0</v>
      </c>
      <c r="J139" s="36">
        <v>0</v>
      </c>
      <c r="K139" s="35">
        <v>0</v>
      </c>
      <c r="L139" s="35">
        <v>73188.194947300464</v>
      </c>
      <c r="M139" s="35">
        <v>0</v>
      </c>
      <c r="N139" s="38">
        <f t="shared" si="2"/>
        <v>175432.92882885184</v>
      </c>
      <c r="O139" s="33"/>
      <c r="P139" s="33"/>
    </row>
    <row r="140" spans="1:16" ht="28.8" x14ac:dyDescent="0.3">
      <c r="A140" s="9" t="s">
        <v>320</v>
      </c>
      <c r="B140" s="10" t="s">
        <v>223</v>
      </c>
      <c r="C140" s="35">
        <v>19902.6099966724</v>
      </c>
      <c r="D140" s="36">
        <v>0</v>
      </c>
      <c r="E140" s="37">
        <v>16250.225458832401</v>
      </c>
      <c r="F140" s="36">
        <v>3652.3845378400001</v>
      </c>
      <c r="G140" s="35">
        <v>0</v>
      </c>
      <c r="H140" s="36">
        <v>0</v>
      </c>
      <c r="I140" s="37">
        <v>0</v>
      </c>
      <c r="J140" s="36">
        <v>0</v>
      </c>
      <c r="K140" s="35">
        <v>0</v>
      </c>
      <c r="L140" s="35">
        <v>328.0765487985737</v>
      </c>
      <c r="M140" s="35">
        <v>0</v>
      </c>
      <c r="N140" s="38">
        <f t="shared" si="2"/>
        <v>20230.686545470973</v>
      </c>
      <c r="O140" s="33"/>
      <c r="P140" s="33"/>
    </row>
    <row r="141" spans="1:16" x14ac:dyDescent="0.3">
      <c r="A141" s="9" t="s">
        <v>321</v>
      </c>
      <c r="B141" s="10" t="s">
        <v>224</v>
      </c>
      <c r="C141" s="35">
        <v>96832.965322206204</v>
      </c>
      <c r="D141" s="36">
        <v>0</v>
      </c>
      <c r="E141" s="37">
        <v>96832.965322206204</v>
      </c>
      <c r="F141" s="36">
        <v>0</v>
      </c>
      <c r="G141" s="35">
        <v>0</v>
      </c>
      <c r="H141" s="36">
        <v>0</v>
      </c>
      <c r="I141" s="37">
        <v>0</v>
      </c>
      <c r="J141" s="36">
        <v>0</v>
      </c>
      <c r="K141" s="35">
        <v>0</v>
      </c>
      <c r="L141" s="35">
        <v>153325.22832758981</v>
      </c>
      <c r="M141" s="35">
        <v>0</v>
      </c>
      <c r="N141" s="38">
        <f t="shared" si="2"/>
        <v>250158.19364979601</v>
      </c>
      <c r="O141" s="33"/>
      <c r="P141" s="33"/>
    </row>
    <row r="142" spans="1:16" x14ac:dyDescent="0.3">
      <c r="A142" s="9" t="s">
        <v>322</v>
      </c>
      <c r="B142" s="10" t="s">
        <v>226</v>
      </c>
      <c r="C142" s="35">
        <v>18845.668509322557</v>
      </c>
      <c r="D142" s="36">
        <v>0</v>
      </c>
      <c r="E142" s="37">
        <v>18845.668509322557</v>
      </c>
      <c r="F142" s="36">
        <v>0</v>
      </c>
      <c r="G142" s="35">
        <v>0</v>
      </c>
      <c r="H142" s="36">
        <v>0</v>
      </c>
      <c r="I142" s="37">
        <v>0</v>
      </c>
      <c r="J142" s="36">
        <v>0</v>
      </c>
      <c r="K142" s="35">
        <v>0</v>
      </c>
      <c r="L142" s="35">
        <v>0</v>
      </c>
      <c r="M142" s="35">
        <v>0</v>
      </c>
      <c r="N142" s="38">
        <f t="shared" si="2"/>
        <v>18845.668509322557</v>
      </c>
      <c r="O142" s="33"/>
      <c r="P142" s="33"/>
    </row>
    <row r="143" spans="1:16" ht="14.25" customHeight="1" x14ac:dyDescent="0.3">
      <c r="A143" s="9" t="s">
        <v>323</v>
      </c>
      <c r="B143" s="10" t="s">
        <v>228</v>
      </c>
      <c r="C143" s="35">
        <v>17169.224953439199</v>
      </c>
      <c r="D143" s="36">
        <v>0</v>
      </c>
      <c r="E143" s="82">
        <v>17169.224953439199</v>
      </c>
      <c r="F143" s="36">
        <v>0</v>
      </c>
      <c r="G143" s="35">
        <v>0</v>
      </c>
      <c r="H143" s="36">
        <v>0</v>
      </c>
      <c r="I143" s="82">
        <v>0</v>
      </c>
      <c r="J143" s="36">
        <v>0</v>
      </c>
      <c r="K143" s="35">
        <v>0</v>
      </c>
      <c r="L143" s="35">
        <v>37450.446465120054</v>
      </c>
      <c r="M143" s="35">
        <v>0</v>
      </c>
      <c r="N143" s="38">
        <f t="shared" si="2"/>
        <v>54619.671418559257</v>
      </c>
      <c r="O143" s="33"/>
      <c r="P143" s="33"/>
    </row>
    <row r="144" spans="1:16" x14ac:dyDescent="0.3">
      <c r="A144" s="9"/>
      <c r="B144" s="10"/>
      <c r="C144" s="35"/>
      <c r="D144" s="44"/>
      <c r="E144" s="82"/>
      <c r="F144" s="36"/>
      <c r="G144" s="84"/>
      <c r="H144" s="44"/>
      <c r="I144" s="82"/>
      <c r="J144" s="36"/>
      <c r="K144" s="35"/>
      <c r="L144" s="35"/>
      <c r="M144" s="35"/>
      <c r="N144" s="38"/>
      <c r="O144" s="33"/>
      <c r="P144" s="33"/>
    </row>
    <row r="145" spans="1:16" x14ac:dyDescent="0.3">
      <c r="A145" s="11"/>
      <c r="B145" s="12" t="s">
        <v>229</v>
      </c>
      <c r="C145" s="45">
        <f t="shared" ref="C145:M145" si="3">SUM(C11:C144)</f>
        <v>38735644.223853208</v>
      </c>
      <c r="D145" s="45">
        <f t="shared" si="3"/>
        <v>1853019.6230921522</v>
      </c>
      <c r="E145" s="83">
        <f t="shared" si="3"/>
        <v>22481014.142411284</v>
      </c>
      <c r="F145" s="45">
        <f t="shared" si="3"/>
        <v>14401610.458349779</v>
      </c>
      <c r="G145" s="45">
        <f t="shared" si="3"/>
        <v>3522325.160219057</v>
      </c>
      <c r="H145" s="45">
        <f t="shared" si="3"/>
        <v>1440747.3297640684</v>
      </c>
      <c r="I145" s="83">
        <f t="shared" si="3"/>
        <v>672066.88305196119</v>
      </c>
      <c r="J145" s="45">
        <f t="shared" si="3"/>
        <v>1409510.9474030272</v>
      </c>
      <c r="K145" s="45">
        <f t="shared" si="3"/>
        <v>5622.7680347936193</v>
      </c>
      <c r="L145" s="45">
        <f t="shared" si="3"/>
        <v>8151422.2634583209</v>
      </c>
      <c r="M145" s="45">
        <f t="shared" si="3"/>
        <v>1759.1954525538185</v>
      </c>
      <c r="N145" s="45">
        <f t="shared" ref="N145" si="4">+C145+G145+K145+L145+M145</f>
        <v>50416773.611017935</v>
      </c>
      <c r="O145" s="33"/>
      <c r="P145" s="33"/>
    </row>
    <row r="146" spans="1:16" x14ac:dyDescent="0.3">
      <c r="A146" s="13" t="s">
        <v>230</v>
      </c>
      <c r="B146" s="14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33"/>
      <c r="P146" s="33"/>
    </row>
    <row r="147" spans="1:16" x14ac:dyDescent="0.3">
      <c r="A147" s="9" t="s">
        <v>231</v>
      </c>
      <c r="B147" s="15" t="s">
        <v>286</v>
      </c>
      <c r="C147" s="35">
        <v>0</v>
      </c>
      <c r="D147" s="40">
        <v>0</v>
      </c>
      <c r="E147" s="36">
        <v>0</v>
      </c>
      <c r="F147" s="36">
        <v>0</v>
      </c>
      <c r="G147" s="35">
        <v>0</v>
      </c>
      <c r="H147" s="40">
        <v>0</v>
      </c>
      <c r="I147" s="36">
        <v>0</v>
      </c>
      <c r="J147" s="36">
        <v>0</v>
      </c>
      <c r="K147" s="35">
        <v>0</v>
      </c>
      <c r="L147" s="35">
        <v>9780.378037658782</v>
      </c>
      <c r="M147" s="35">
        <v>0</v>
      </c>
      <c r="N147" s="38">
        <f t="shared" ref="N147" si="5">+C147+G147+K147+L147+M147</f>
        <v>9780.378037658782</v>
      </c>
      <c r="O147" s="33"/>
      <c r="P147" s="33"/>
    </row>
    <row r="148" spans="1:16" x14ac:dyDescent="0.3">
      <c r="A148" s="9" t="s">
        <v>232</v>
      </c>
      <c r="B148" s="15" t="s">
        <v>287</v>
      </c>
      <c r="C148" s="35">
        <v>0</v>
      </c>
      <c r="D148" s="40">
        <v>0</v>
      </c>
      <c r="E148" s="36">
        <v>0</v>
      </c>
      <c r="F148" s="36">
        <v>0</v>
      </c>
      <c r="G148" s="35">
        <v>0</v>
      </c>
      <c r="H148" s="40">
        <v>0</v>
      </c>
      <c r="I148" s="36">
        <v>0</v>
      </c>
      <c r="J148" s="36">
        <v>0</v>
      </c>
      <c r="K148" s="35">
        <v>0</v>
      </c>
      <c r="L148" s="35">
        <v>0</v>
      </c>
      <c r="M148" s="35">
        <v>0</v>
      </c>
      <c r="N148" s="38">
        <f t="shared" ref="N148:N153" si="6">+C148+G148+K148+L148+M148</f>
        <v>0</v>
      </c>
      <c r="O148" s="33"/>
      <c r="P148" s="33"/>
    </row>
    <row r="149" spans="1:16" x14ac:dyDescent="0.3">
      <c r="A149" s="9" t="s">
        <v>233</v>
      </c>
      <c r="B149" s="15" t="s">
        <v>157</v>
      </c>
      <c r="C149" s="35">
        <v>0</v>
      </c>
      <c r="D149" s="40">
        <v>0</v>
      </c>
      <c r="E149" s="36">
        <v>0</v>
      </c>
      <c r="F149" s="36">
        <v>0</v>
      </c>
      <c r="G149" s="35">
        <v>0</v>
      </c>
      <c r="H149" s="40">
        <v>0</v>
      </c>
      <c r="I149" s="36">
        <v>0</v>
      </c>
      <c r="J149" s="36">
        <v>0</v>
      </c>
      <c r="K149" s="35">
        <v>81764.273642276428</v>
      </c>
      <c r="L149" s="35">
        <v>0</v>
      </c>
      <c r="M149" s="35">
        <v>0</v>
      </c>
      <c r="N149" s="38">
        <f t="shared" si="6"/>
        <v>81764.273642276428</v>
      </c>
      <c r="O149" s="33"/>
      <c r="P149" s="33"/>
    </row>
    <row r="150" spans="1:16" x14ac:dyDescent="0.3">
      <c r="A150" s="9" t="s">
        <v>324</v>
      </c>
      <c r="B150" s="16" t="s">
        <v>159</v>
      </c>
      <c r="C150" s="35">
        <v>236452.24010003533</v>
      </c>
      <c r="D150" s="40">
        <v>236452.24010003533</v>
      </c>
      <c r="E150" s="36">
        <v>0</v>
      </c>
      <c r="F150" s="36">
        <v>0</v>
      </c>
      <c r="G150" s="35">
        <v>0</v>
      </c>
      <c r="H150" s="40">
        <v>0</v>
      </c>
      <c r="I150" s="36">
        <v>0</v>
      </c>
      <c r="J150" s="36">
        <v>0</v>
      </c>
      <c r="K150" s="35">
        <v>20612.467246861241</v>
      </c>
      <c r="L150" s="35">
        <v>0</v>
      </c>
      <c r="M150" s="35">
        <v>0</v>
      </c>
      <c r="N150" s="38">
        <f t="shared" si="6"/>
        <v>257064.70734689658</v>
      </c>
      <c r="O150" s="33"/>
      <c r="P150" s="33"/>
    </row>
    <row r="151" spans="1:16" x14ac:dyDescent="0.3">
      <c r="A151" s="9" t="s">
        <v>325</v>
      </c>
      <c r="B151" s="15" t="s">
        <v>293</v>
      </c>
      <c r="C151" s="35">
        <v>0</v>
      </c>
      <c r="D151" s="40">
        <v>0</v>
      </c>
      <c r="E151" s="36">
        <v>0</v>
      </c>
      <c r="F151" s="36">
        <v>0</v>
      </c>
      <c r="G151" s="35">
        <v>0</v>
      </c>
      <c r="H151" s="40">
        <v>0</v>
      </c>
      <c r="I151" s="36">
        <v>0</v>
      </c>
      <c r="J151" s="36">
        <v>0</v>
      </c>
      <c r="K151" s="35">
        <v>0</v>
      </c>
      <c r="L151" s="35">
        <v>2098440.9722619131</v>
      </c>
      <c r="M151" s="35">
        <v>0</v>
      </c>
      <c r="N151" s="38">
        <f t="shared" si="6"/>
        <v>2098440.9722619131</v>
      </c>
      <c r="O151" s="33"/>
      <c r="P151" s="33"/>
    </row>
    <row r="152" spans="1:16" x14ac:dyDescent="0.3">
      <c r="A152" s="9" t="s">
        <v>326</v>
      </c>
      <c r="B152" s="17" t="s">
        <v>200</v>
      </c>
      <c r="C152" s="35">
        <v>0</v>
      </c>
      <c r="D152" s="40">
        <v>0</v>
      </c>
      <c r="E152" s="36">
        <v>0</v>
      </c>
      <c r="F152" s="36">
        <v>0</v>
      </c>
      <c r="G152" s="35">
        <v>0</v>
      </c>
      <c r="H152" s="40">
        <v>0</v>
      </c>
      <c r="I152" s="36">
        <v>0</v>
      </c>
      <c r="J152" s="36">
        <v>0</v>
      </c>
      <c r="K152" s="35">
        <v>44188.237439602672</v>
      </c>
      <c r="L152" s="35">
        <v>0</v>
      </c>
      <c r="M152" s="35">
        <v>0</v>
      </c>
      <c r="N152" s="38">
        <f t="shared" si="6"/>
        <v>44188.237439602672</v>
      </c>
      <c r="O152" s="33"/>
      <c r="P152" s="33"/>
    </row>
    <row r="153" spans="1:16" ht="28.8" x14ac:dyDescent="0.3">
      <c r="A153" s="9" t="s">
        <v>327</v>
      </c>
      <c r="B153" s="18" t="s">
        <v>235</v>
      </c>
      <c r="C153" s="35">
        <v>0</v>
      </c>
      <c r="D153" s="40">
        <v>0</v>
      </c>
      <c r="E153" s="36">
        <v>0</v>
      </c>
      <c r="F153" s="36">
        <v>0</v>
      </c>
      <c r="G153" s="35">
        <v>0</v>
      </c>
      <c r="H153" s="40">
        <v>0</v>
      </c>
      <c r="I153" s="36">
        <v>0</v>
      </c>
      <c r="J153" s="36">
        <v>0</v>
      </c>
      <c r="K153" s="35">
        <v>0</v>
      </c>
      <c r="L153" s="35">
        <v>474474.38963122293</v>
      </c>
      <c r="M153" s="35">
        <v>0</v>
      </c>
      <c r="N153" s="38">
        <f t="shared" si="6"/>
        <v>474474.38963122293</v>
      </c>
      <c r="O153" s="33"/>
      <c r="P153" s="33"/>
    </row>
    <row r="154" spans="1:16" x14ac:dyDescent="0.3">
      <c r="A154" s="9"/>
      <c r="B154" s="18"/>
      <c r="C154" s="35"/>
      <c r="D154" s="40"/>
      <c r="E154" s="36"/>
      <c r="F154" s="36"/>
      <c r="G154" s="35"/>
      <c r="H154" s="40"/>
      <c r="I154" s="36"/>
      <c r="J154" s="36"/>
      <c r="K154" s="35"/>
      <c r="L154" s="35"/>
      <c r="M154" s="35"/>
      <c r="N154" s="38"/>
      <c r="O154" s="33"/>
      <c r="P154" s="33"/>
    </row>
    <row r="155" spans="1:16" x14ac:dyDescent="0.3">
      <c r="A155" s="11"/>
      <c r="B155" s="12" t="s">
        <v>236</v>
      </c>
      <c r="C155" s="46">
        <f>SUM(C147:C154)</f>
        <v>236452.24010003533</v>
      </c>
      <c r="D155" s="46">
        <f t="shared" ref="D155:N155" si="7">SUM(D147:D154)</f>
        <v>236452.24010003533</v>
      </c>
      <c r="E155" s="46">
        <f t="shared" si="7"/>
        <v>0</v>
      </c>
      <c r="F155" s="46">
        <f t="shared" si="7"/>
        <v>0</v>
      </c>
      <c r="G155" s="46">
        <f t="shared" si="7"/>
        <v>0</v>
      </c>
      <c r="H155" s="46">
        <f t="shared" si="7"/>
        <v>0</v>
      </c>
      <c r="I155" s="46">
        <f t="shared" si="7"/>
        <v>0</v>
      </c>
      <c r="J155" s="46">
        <f t="shared" si="7"/>
        <v>0</v>
      </c>
      <c r="K155" s="46">
        <f t="shared" si="7"/>
        <v>146564.97832874034</v>
      </c>
      <c r="L155" s="46">
        <f t="shared" si="7"/>
        <v>2582695.739930795</v>
      </c>
      <c r="M155" s="46">
        <f t="shared" si="7"/>
        <v>0</v>
      </c>
      <c r="N155" s="46">
        <f t="shared" si="7"/>
        <v>2965712.9583595702</v>
      </c>
      <c r="O155" s="33"/>
      <c r="P155" s="33"/>
    </row>
    <row r="156" spans="1:16" ht="31.5" customHeight="1" x14ac:dyDescent="0.3">
      <c r="A156" s="13" t="s">
        <v>237</v>
      </c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33"/>
      <c r="P156" s="33"/>
    </row>
    <row r="157" spans="1:16" x14ac:dyDescent="0.3">
      <c r="A157" s="9" t="s">
        <v>238</v>
      </c>
      <c r="B157" s="39" t="s">
        <v>286</v>
      </c>
      <c r="C157" s="35">
        <v>0</v>
      </c>
      <c r="D157" s="40">
        <v>0</v>
      </c>
      <c r="E157" s="36">
        <v>0</v>
      </c>
      <c r="F157" s="36">
        <v>0</v>
      </c>
      <c r="G157" s="35">
        <v>0</v>
      </c>
      <c r="H157" s="40">
        <v>0</v>
      </c>
      <c r="I157" s="36">
        <v>0</v>
      </c>
      <c r="J157" s="36">
        <v>0</v>
      </c>
      <c r="K157" s="35">
        <v>0</v>
      </c>
      <c r="L157" s="35">
        <v>0</v>
      </c>
      <c r="M157" s="35">
        <v>19273.217702331185</v>
      </c>
      <c r="N157" s="38">
        <f t="shared" ref="N157" si="8">+C157+G157+K157+L157+M157</f>
        <v>19273.217702331185</v>
      </c>
      <c r="O157" s="33"/>
      <c r="P157" s="33"/>
    </row>
    <row r="158" spans="1:16" x14ac:dyDescent="0.3">
      <c r="A158" s="9" t="s">
        <v>328</v>
      </c>
      <c r="B158" s="39" t="s">
        <v>287</v>
      </c>
      <c r="C158" s="35">
        <v>0</v>
      </c>
      <c r="D158" s="40">
        <v>0</v>
      </c>
      <c r="E158" s="36">
        <v>0</v>
      </c>
      <c r="F158" s="36">
        <v>0</v>
      </c>
      <c r="G158" s="35">
        <v>0</v>
      </c>
      <c r="H158" s="40">
        <v>0</v>
      </c>
      <c r="I158" s="36">
        <v>0</v>
      </c>
      <c r="J158" s="36">
        <v>0</v>
      </c>
      <c r="K158" s="35">
        <v>0</v>
      </c>
      <c r="L158" s="35">
        <v>0</v>
      </c>
      <c r="M158" s="35">
        <v>0</v>
      </c>
      <c r="N158" s="38">
        <f t="shared" ref="N158:N166" si="9">+C158+G158+K158+L158+M158</f>
        <v>0</v>
      </c>
      <c r="O158" s="33"/>
      <c r="P158" s="33"/>
    </row>
    <row r="159" spans="1:16" x14ac:dyDescent="0.3">
      <c r="A159" s="9" t="s">
        <v>391</v>
      </c>
      <c r="B159" s="39" t="s">
        <v>166</v>
      </c>
      <c r="C159" s="35">
        <v>0</v>
      </c>
      <c r="D159" s="40">
        <v>0</v>
      </c>
      <c r="E159" s="36">
        <v>0</v>
      </c>
      <c r="F159" s="36">
        <v>0</v>
      </c>
      <c r="G159" s="35">
        <v>0</v>
      </c>
      <c r="H159" s="40">
        <v>0</v>
      </c>
      <c r="I159" s="36">
        <v>0</v>
      </c>
      <c r="J159" s="36">
        <v>0</v>
      </c>
      <c r="K159" s="35">
        <v>10454.611817577494</v>
      </c>
      <c r="L159" s="35">
        <v>0</v>
      </c>
      <c r="M159" s="35">
        <v>0</v>
      </c>
      <c r="N159" s="38">
        <f t="shared" si="9"/>
        <v>10454.611817577494</v>
      </c>
      <c r="O159" s="33"/>
      <c r="P159" s="33"/>
    </row>
    <row r="160" spans="1:16" x14ac:dyDescent="0.3">
      <c r="A160" s="9" t="s">
        <v>329</v>
      </c>
      <c r="B160" s="39" t="s">
        <v>200</v>
      </c>
      <c r="C160" s="35">
        <v>0</v>
      </c>
      <c r="D160" s="40">
        <v>0</v>
      </c>
      <c r="E160" s="36">
        <v>0</v>
      </c>
      <c r="F160" s="36">
        <v>0</v>
      </c>
      <c r="G160" s="35">
        <v>0</v>
      </c>
      <c r="H160" s="40">
        <v>0</v>
      </c>
      <c r="I160" s="36">
        <v>0</v>
      </c>
      <c r="J160" s="36">
        <v>0</v>
      </c>
      <c r="K160" s="35">
        <v>0</v>
      </c>
      <c r="L160" s="35">
        <v>0</v>
      </c>
      <c r="M160" s="35">
        <v>3074.3570384197837</v>
      </c>
      <c r="N160" s="38">
        <f t="shared" si="9"/>
        <v>3074.3570384197837</v>
      </c>
      <c r="O160" s="33"/>
      <c r="P160" s="33"/>
    </row>
    <row r="161" spans="1:16" ht="28.8" x14ac:dyDescent="0.3">
      <c r="A161" s="9" t="s">
        <v>219</v>
      </c>
      <c r="B161" s="39" t="s">
        <v>240</v>
      </c>
      <c r="C161" s="35">
        <v>0</v>
      </c>
      <c r="D161" s="40">
        <v>0</v>
      </c>
      <c r="E161" s="36">
        <v>0</v>
      </c>
      <c r="F161" s="36">
        <v>0</v>
      </c>
      <c r="G161" s="35">
        <v>0</v>
      </c>
      <c r="H161" s="40">
        <v>0</v>
      </c>
      <c r="I161" s="36">
        <v>0</v>
      </c>
      <c r="J161" s="36">
        <v>0</v>
      </c>
      <c r="K161" s="35">
        <v>1214391.426927855</v>
      </c>
      <c r="L161" s="35">
        <v>0</v>
      </c>
      <c r="M161" s="35">
        <v>0</v>
      </c>
      <c r="N161" s="38">
        <f t="shared" si="9"/>
        <v>1214391.426927855</v>
      </c>
      <c r="O161" s="33"/>
      <c r="P161" s="33"/>
    </row>
    <row r="162" spans="1:16" x14ac:dyDescent="0.3">
      <c r="A162" s="9" t="s">
        <v>330</v>
      </c>
      <c r="B162" s="39" t="s">
        <v>242</v>
      </c>
      <c r="C162" s="35">
        <v>0</v>
      </c>
      <c r="D162" s="40">
        <v>0</v>
      </c>
      <c r="E162" s="36">
        <v>0</v>
      </c>
      <c r="F162" s="36">
        <v>0</v>
      </c>
      <c r="G162" s="35">
        <v>0</v>
      </c>
      <c r="H162" s="40">
        <v>0</v>
      </c>
      <c r="I162" s="36">
        <v>0</v>
      </c>
      <c r="J162" s="36">
        <v>0</v>
      </c>
      <c r="K162" s="35">
        <v>904970.78534911608</v>
      </c>
      <c r="L162" s="35">
        <v>0</v>
      </c>
      <c r="M162" s="35">
        <v>0</v>
      </c>
      <c r="N162" s="38">
        <f t="shared" si="9"/>
        <v>904970.78534911608</v>
      </c>
      <c r="O162" s="33"/>
      <c r="P162" s="33"/>
    </row>
    <row r="163" spans="1:16" x14ac:dyDescent="0.3">
      <c r="A163" s="9" t="s">
        <v>221</v>
      </c>
      <c r="B163" s="39" t="s">
        <v>244</v>
      </c>
      <c r="C163" s="35">
        <v>0</v>
      </c>
      <c r="D163" s="40">
        <v>0</v>
      </c>
      <c r="E163" s="36">
        <v>0</v>
      </c>
      <c r="F163" s="36">
        <v>0</v>
      </c>
      <c r="G163" s="35">
        <v>0</v>
      </c>
      <c r="H163" s="40">
        <v>0</v>
      </c>
      <c r="I163" s="36">
        <v>0</v>
      </c>
      <c r="J163" s="36">
        <v>0</v>
      </c>
      <c r="K163" s="35">
        <v>46644.94823531821</v>
      </c>
      <c r="L163" s="35">
        <v>0</v>
      </c>
      <c r="M163" s="35">
        <v>0</v>
      </c>
      <c r="N163" s="38">
        <f t="shared" si="9"/>
        <v>46644.94823531821</v>
      </c>
      <c r="O163" s="33"/>
      <c r="P163" s="33"/>
    </row>
    <row r="164" spans="1:16" x14ac:dyDescent="0.3">
      <c r="A164" s="9" t="s">
        <v>331</v>
      </c>
      <c r="B164" s="39" t="s">
        <v>217</v>
      </c>
      <c r="C164" s="35">
        <v>0</v>
      </c>
      <c r="D164" s="40">
        <v>0</v>
      </c>
      <c r="E164" s="36">
        <v>0</v>
      </c>
      <c r="F164" s="36">
        <v>0</v>
      </c>
      <c r="G164" s="35">
        <v>0</v>
      </c>
      <c r="H164" s="40">
        <v>0</v>
      </c>
      <c r="I164" s="36">
        <v>0</v>
      </c>
      <c r="J164" s="36">
        <v>0</v>
      </c>
      <c r="K164" s="35">
        <v>2320898.818418364</v>
      </c>
      <c r="L164" s="35">
        <v>0</v>
      </c>
      <c r="M164" s="35">
        <v>45990.868296320703</v>
      </c>
      <c r="N164" s="38">
        <f t="shared" si="9"/>
        <v>2366889.6867146846</v>
      </c>
      <c r="O164" s="33"/>
      <c r="P164" s="33"/>
    </row>
    <row r="165" spans="1:16" x14ac:dyDescent="0.3">
      <c r="A165" s="9" t="s">
        <v>332</v>
      </c>
      <c r="B165" s="39" t="s">
        <v>218</v>
      </c>
      <c r="C165" s="35">
        <v>0</v>
      </c>
      <c r="D165" s="40">
        <v>0</v>
      </c>
      <c r="E165" s="36">
        <v>0</v>
      </c>
      <c r="F165" s="36">
        <v>0</v>
      </c>
      <c r="G165" s="35">
        <v>0</v>
      </c>
      <c r="H165" s="40">
        <v>0</v>
      </c>
      <c r="I165" s="36">
        <v>0</v>
      </c>
      <c r="J165" s="36">
        <v>0</v>
      </c>
      <c r="K165" s="35">
        <v>1913184.087739028</v>
      </c>
      <c r="L165" s="35">
        <v>0</v>
      </c>
      <c r="M165" s="35">
        <v>96841.42340126248</v>
      </c>
      <c r="N165" s="38">
        <f t="shared" si="9"/>
        <v>2010025.5111402904</v>
      </c>
      <c r="O165" s="33"/>
      <c r="P165" s="33"/>
    </row>
    <row r="166" spans="1:16" x14ac:dyDescent="0.3">
      <c r="A166" s="9" t="s">
        <v>333</v>
      </c>
      <c r="B166" s="18" t="s">
        <v>220</v>
      </c>
      <c r="C166" s="35">
        <v>0</v>
      </c>
      <c r="D166" s="40">
        <v>0</v>
      </c>
      <c r="E166" s="36">
        <v>0</v>
      </c>
      <c r="F166" s="36">
        <v>0</v>
      </c>
      <c r="G166" s="35">
        <v>0</v>
      </c>
      <c r="H166" s="40">
        <v>0</v>
      </c>
      <c r="I166" s="36">
        <v>0</v>
      </c>
      <c r="J166" s="36">
        <v>0</v>
      </c>
      <c r="K166" s="35">
        <v>0</v>
      </c>
      <c r="L166" s="35">
        <v>0</v>
      </c>
      <c r="M166" s="35">
        <v>340171.16870058252</v>
      </c>
      <c r="N166" s="38">
        <f t="shared" si="9"/>
        <v>340171.16870058252</v>
      </c>
      <c r="O166" s="33"/>
      <c r="P166" s="33"/>
    </row>
    <row r="167" spans="1:16" x14ac:dyDescent="0.3">
      <c r="A167" s="9"/>
      <c r="B167" s="18"/>
      <c r="C167" s="35"/>
      <c r="D167" s="40"/>
      <c r="E167" s="36"/>
      <c r="F167" s="36"/>
      <c r="G167" s="35"/>
      <c r="H167" s="40"/>
      <c r="I167" s="36"/>
      <c r="J167" s="36"/>
      <c r="K167" s="35"/>
      <c r="L167" s="35"/>
      <c r="M167" s="35"/>
      <c r="N167" s="38"/>
      <c r="O167" s="33"/>
      <c r="P167" s="33"/>
    </row>
    <row r="168" spans="1:16" x14ac:dyDescent="0.3">
      <c r="A168" s="19"/>
      <c r="B168" s="12" t="s">
        <v>245</v>
      </c>
      <c r="C168" s="45">
        <f>SUM(C157:C167)</f>
        <v>0</v>
      </c>
      <c r="D168" s="45">
        <f t="shared" ref="D168:N168" si="10">SUM(D157:D167)</f>
        <v>0</v>
      </c>
      <c r="E168" s="45">
        <f t="shared" si="10"/>
        <v>0</v>
      </c>
      <c r="F168" s="45">
        <f t="shared" si="10"/>
        <v>0</v>
      </c>
      <c r="G168" s="45">
        <f t="shared" si="10"/>
        <v>0</v>
      </c>
      <c r="H168" s="45">
        <f t="shared" si="10"/>
        <v>0</v>
      </c>
      <c r="I168" s="45">
        <f t="shared" si="10"/>
        <v>0</v>
      </c>
      <c r="J168" s="45">
        <f t="shared" si="10"/>
        <v>0</v>
      </c>
      <c r="K168" s="45">
        <f t="shared" si="10"/>
        <v>6410544.678487258</v>
      </c>
      <c r="L168" s="45">
        <f t="shared" si="10"/>
        <v>0</v>
      </c>
      <c r="M168" s="45">
        <f t="shared" si="10"/>
        <v>505351.03513891669</v>
      </c>
      <c r="N168" s="45">
        <f t="shared" si="10"/>
        <v>6915895.7136261752</v>
      </c>
      <c r="O168" s="33"/>
      <c r="P168" s="33"/>
    </row>
    <row r="169" spans="1:16" x14ac:dyDescent="0.3">
      <c r="A169" s="19" t="s">
        <v>246</v>
      </c>
      <c r="B169" s="20" t="s">
        <v>247</v>
      </c>
      <c r="C169" s="45">
        <f>+C155+C168+C145</f>
        <v>38972096.463953242</v>
      </c>
      <c r="D169" s="45">
        <f t="shared" ref="D169:N169" si="11">+D155+D168+D145</f>
        <v>2089471.8631921876</v>
      </c>
      <c r="E169" s="45">
        <f t="shared" si="11"/>
        <v>22481014.142411284</v>
      </c>
      <c r="F169" s="45">
        <f t="shared" si="11"/>
        <v>14401610.458349779</v>
      </c>
      <c r="G169" s="45">
        <f t="shared" si="11"/>
        <v>3522325.160219057</v>
      </c>
      <c r="H169" s="45">
        <f t="shared" si="11"/>
        <v>1440747.3297640684</v>
      </c>
      <c r="I169" s="45">
        <f t="shared" si="11"/>
        <v>672066.88305196119</v>
      </c>
      <c r="J169" s="45">
        <f t="shared" si="11"/>
        <v>1409510.9474030272</v>
      </c>
      <c r="K169" s="45">
        <f t="shared" si="11"/>
        <v>6562732.4248507917</v>
      </c>
      <c r="L169" s="45">
        <f t="shared" si="11"/>
        <v>10734118.003389116</v>
      </c>
      <c r="M169" s="45">
        <f t="shared" si="11"/>
        <v>507110.23059147049</v>
      </c>
      <c r="N169" s="45">
        <f t="shared" si="11"/>
        <v>60298382.28300368</v>
      </c>
      <c r="O169" s="33"/>
      <c r="P169" s="33"/>
    </row>
    <row r="170" spans="1:16" x14ac:dyDescent="0.3">
      <c r="A170" t="s">
        <v>276</v>
      </c>
    </row>
    <row r="171" spans="1:16" x14ac:dyDescent="0.3">
      <c r="A171" s="28"/>
      <c r="C171" s="27"/>
      <c r="D171" s="27"/>
      <c r="E171" s="27"/>
      <c r="F171" s="27"/>
      <c r="H171" s="27"/>
    </row>
    <row r="172" spans="1:16" x14ac:dyDescent="0.3"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</row>
    <row r="173" spans="1:16" x14ac:dyDescent="0.3">
      <c r="C173" s="27"/>
      <c r="D173" s="27"/>
      <c r="E173" s="27"/>
      <c r="F173" s="85"/>
      <c r="G173" s="27"/>
      <c r="H173" s="27" t="s">
        <v>407</v>
      </c>
      <c r="I173" s="27"/>
      <c r="J173" s="27"/>
      <c r="K173" s="27"/>
      <c r="L173" s="27"/>
      <c r="M173" s="27"/>
      <c r="N173" s="27"/>
    </row>
    <row r="174" spans="1:16" x14ac:dyDescent="0.3"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27"/>
    </row>
    <row r="175" spans="1:16" x14ac:dyDescent="0.3"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</row>
    <row r="176" spans="1:16" x14ac:dyDescent="0.3"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</row>
    <row r="177" spans="3:14" x14ac:dyDescent="0.3"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</row>
  </sheetData>
  <mergeCells count="4">
    <mergeCell ref="B2:N2"/>
    <mergeCell ref="B3:N3"/>
    <mergeCell ref="B4:N4"/>
    <mergeCell ref="B5:N5"/>
  </mergeCells>
  <conditionalFormatting sqref="E157:E167">
    <cfRule type="cellIs" dxfId="77" priority="7" stopIfTrue="1" operator="lessThan">
      <formula>0</formula>
    </cfRule>
  </conditionalFormatting>
  <conditionalFormatting sqref="E147:E154">
    <cfRule type="cellIs" dxfId="76" priority="8" stopIfTrue="1" operator="lessThan">
      <formula>0</formula>
    </cfRule>
  </conditionalFormatting>
  <conditionalFormatting sqref="F157:F167">
    <cfRule type="cellIs" dxfId="75" priority="5" stopIfTrue="1" operator="lessThan">
      <formula>0</formula>
    </cfRule>
  </conditionalFormatting>
  <conditionalFormatting sqref="F147:F154">
    <cfRule type="cellIs" dxfId="74" priority="6" stopIfTrue="1" operator="lessThan">
      <formula>0</formula>
    </cfRule>
  </conditionalFormatting>
  <conditionalFormatting sqref="I157:I167">
    <cfRule type="cellIs" dxfId="73" priority="3" stopIfTrue="1" operator="lessThan">
      <formula>0</formula>
    </cfRule>
  </conditionalFormatting>
  <conditionalFormatting sqref="I147:I154">
    <cfRule type="cellIs" dxfId="72" priority="4" stopIfTrue="1" operator="lessThan">
      <formula>0</formula>
    </cfRule>
  </conditionalFormatting>
  <conditionalFormatting sqref="J157:J167">
    <cfRule type="cellIs" dxfId="71" priority="1" stopIfTrue="1" operator="lessThan">
      <formula>0</formula>
    </cfRule>
  </conditionalFormatting>
  <conditionalFormatting sqref="J147:J154">
    <cfRule type="cellIs" dxfId="70" priority="2" stopIfTrue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79998168889431442"/>
  </sheetPr>
  <dimension ref="A2:P103"/>
  <sheetViews>
    <sheetView showGridLines="0" zoomScale="70" zoomScaleNormal="70" workbookViewId="0">
      <pane xSplit="2" ySplit="8" topLeftCell="C90" activePane="bottomRight" state="frozen"/>
      <selection pane="topRight" activeCell="C1" sqref="C1"/>
      <selection pane="bottomLeft" activeCell="A9" sqref="A9"/>
      <selection pane="bottomRight" activeCell="M97" sqref="M97"/>
    </sheetView>
  </sheetViews>
  <sheetFormatPr baseColWidth="10" defaultRowHeight="14.4" outlineLevelCol="1" x14ac:dyDescent="0.3"/>
  <cols>
    <col min="1" max="1" width="15.6640625" customWidth="1"/>
    <col min="2" max="2" width="55.6640625" customWidth="1"/>
    <col min="3" max="3" width="15.6640625" customWidth="1"/>
    <col min="4" max="6" width="15.6640625" hidden="1" customWidth="1" outlineLevel="1"/>
    <col min="7" max="7" width="15.6640625" customWidth="1" collapsed="1"/>
    <col min="8" max="10" width="15.6640625" hidden="1" customWidth="1" outlineLevel="1"/>
    <col min="11" max="11" width="15.6640625" customWidth="1" collapsed="1"/>
    <col min="12" max="14" width="15.6640625" customWidth="1"/>
  </cols>
  <sheetData>
    <row r="2" spans="1:16" ht="18" x14ac:dyDescent="0.35">
      <c r="B2" s="108" t="s">
        <v>0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6" ht="18" x14ac:dyDescent="0.35">
      <c r="B3" s="108" t="s">
        <v>374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6" ht="15.6" x14ac:dyDescent="0.3">
      <c r="B4" s="109" t="s">
        <v>573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</row>
    <row r="5" spans="1:16" ht="15.6" x14ac:dyDescent="0.3">
      <c r="B5" s="109" t="s">
        <v>1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</row>
    <row r="6" spans="1:16" x14ac:dyDescent="0.3">
      <c r="A6" s="29" t="s">
        <v>375</v>
      </c>
    </row>
    <row r="7" spans="1:16" ht="15.6" x14ac:dyDescent="0.3">
      <c r="A7" s="2"/>
      <c r="B7" s="3"/>
      <c r="C7" s="47" t="s">
        <v>2</v>
      </c>
      <c r="D7" s="5" t="s">
        <v>3</v>
      </c>
      <c r="E7" s="5" t="s">
        <v>377</v>
      </c>
      <c r="F7" s="5" t="s">
        <v>378</v>
      </c>
      <c r="G7" s="5" t="s">
        <v>4</v>
      </c>
      <c r="H7" s="86" t="s">
        <v>382</v>
      </c>
      <c r="I7" s="86" t="s">
        <v>383</v>
      </c>
      <c r="J7" s="86" t="s">
        <v>384</v>
      </c>
      <c r="K7" s="5" t="s">
        <v>5</v>
      </c>
      <c r="L7" s="5" t="s">
        <v>6</v>
      </c>
      <c r="M7" s="5" t="s">
        <v>7</v>
      </c>
      <c r="N7" s="5" t="s">
        <v>18</v>
      </c>
    </row>
    <row r="8" spans="1:16" ht="95.4" x14ac:dyDescent="0.3">
      <c r="A8" s="30"/>
      <c r="B8" s="31" t="s">
        <v>9</v>
      </c>
      <c r="C8" s="31" t="s">
        <v>10</v>
      </c>
      <c r="D8" s="30" t="s">
        <v>11</v>
      </c>
      <c r="E8" s="30" t="s">
        <v>379</v>
      </c>
      <c r="F8" s="30" t="s">
        <v>380</v>
      </c>
      <c r="G8" s="30" t="s">
        <v>12</v>
      </c>
      <c r="H8" s="88" t="s">
        <v>385</v>
      </c>
      <c r="I8" s="88" t="s">
        <v>386</v>
      </c>
      <c r="J8" s="88" t="s">
        <v>387</v>
      </c>
      <c r="K8" s="30" t="s">
        <v>13</v>
      </c>
      <c r="L8" s="32" t="s">
        <v>14</v>
      </c>
      <c r="M8" s="30" t="s">
        <v>15</v>
      </c>
      <c r="N8" s="30" t="s">
        <v>19</v>
      </c>
    </row>
    <row r="9" spans="1:16" x14ac:dyDescent="0.3">
      <c r="A9" s="61"/>
      <c r="B9" s="63"/>
      <c r="C9" s="62"/>
      <c r="D9" s="23"/>
      <c r="E9" s="23"/>
      <c r="F9" s="23"/>
      <c r="G9" s="21"/>
      <c r="H9" s="23"/>
      <c r="I9" s="23"/>
      <c r="J9" s="23"/>
      <c r="K9" s="21"/>
      <c r="L9" s="21"/>
      <c r="M9" s="21"/>
      <c r="N9" s="26"/>
      <c r="O9" s="27"/>
    </row>
    <row r="10" spans="1:16" x14ac:dyDescent="0.3">
      <c r="A10" s="50" t="s">
        <v>409</v>
      </c>
      <c r="B10" s="64" t="s">
        <v>410</v>
      </c>
      <c r="C10" s="62">
        <v>0</v>
      </c>
      <c r="D10" s="23">
        <v>0</v>
      </c>
      <c r="E10" s="23">
        <v>0</v>
      </c>
      <c r="F10" s="23">
        <v>0</v>
      </c>
      <c r="G10" s="21">
        <v>0</v>
      </c>
      <c r="H10" s="23">
        <v>0</v>
      </c>
      <c r="I10" s="23">
        <v>0</v>
      </c>
      <c r="J10" s="23">
        <v>0</v>
      </c>
      <c r="K10" s="21">
        <v>0</v>
      </c>
      <c r="L10" s="21">
        <v>1299166.262679521</v>
      </c>
      <c r="M10" s="21">
        <v>0</v>
      </c>
      <c r="N10" s="26">
        <f t="shared" ref="N10" si="0">+C10+G10+K10+L10+M10</f>
        <v>1299166.262679521</v>
      </c>
      <c r="O10" s="27"/>
    </row>
    <row r="11" spans="1:16" x14ac:dyDescent="0.3">
      <c r="A11" s="51" t="s">
        <v>411</v>
      </c>
      <c r="B11" s="65" t="s">
        <v>412</v>
      </c>
      <c r="C11" s="62">
        <v>0</v>
      </c>
      <c r="D11" s="23">
        <v>0</v>
      </c>
      <c r="E11" s="23">
        <v>0</v>
      </c>
      <c r="F11" s="23">
        <v>0</v>
      </c>
      <c r="G11" s="21">
        <v>0</v>
      </c>
      <c r="H11" s="23">
        <v>0</v>
      </c>
      <c r="I11" s="23">
        <v>0</v>
      </c>
      <c r="J11" s="23">
        <v>0</v>
      </c>
      <c r="K11" s="21">
        <v>0</v>
      </c>
      <c r="L11" s="21">
        <v>0</v>
      </c>
      <c r="M11" s="21">
        <v>0</v>
      </c>
      <c r="N11" s="26">
        <f t="shared" ref="N11:N74" si="1">+C11+G11+K11+L11+M11</f>
        <v>0</v>
      </c>
      <c r="O11" s="27"/>
      <c r="P11" s="27"/>
    </row>
    <row r="12" spans="1:16" x14ac:dyDescent="0.3">
      <c r="A12" s="51" t="s">
        <v>413</v>
      </c>
      <c r="B12" s="65" t="s">
        <v>414</v>
      </c>
      <c r="C12" s="62">
        <v>0</v>
      </c>
      <c r="D12" s="23">
        <v>0</v>
      </c>
      <c r="E12" s="23">
        <v>0</v>
      </c>
      <c r="F12" s="23">
        <v>0</v>
      </c>
      <c r="G12" s="21">
        <v>0</v>
      </c>
      <c r="H12" s="23">
        <v>0</v>
      </c>
      <c r="I12" s="23">
        <v>0</v>
      </c>
      <c r="J12" s="23">
        <v>0</v>
      </c>
      <c r="K12" s="21">
        <v>0</v>
      </c>
      <c r="L12" s="21">
        <v>0</v>
      </c>
      <c r="M12" s="21">
        <v>0</v>
      </c>
      <c r="N12" s="26">
        <f t="shared" si="1"/>
        <v>0</v>
      </c>
      <c r="O12" s="27"/>
    </row>
    <row r="13" spans="1:16" x14ac:dyDescent="0.3">
      <c r="A13" s="50" t="s">
        <v>415</v>
      </c>
      <c r="B13" s="64" t="s">
        <v>416</v>
      </c>
      <c r="C13" s="62">
        <v>1364664.1340912997</v>
      </c>
      <c r="D13" s="23">
        <v>385263.53624049184</v>
      </c>
      <c r="E13" s="23">
        <v>295836.08697653352</v>
      </c>
      <c r="F13" s="23">
        <v>683564.51087427442</v>
      </c>
      <c r="G13" s="21">
        <v>-3719.2873257734373</v>
      </c>
      <c r="H13" s="23">
        <v>10704.519006213979</v>
      </c>
      <c r="I13" s="23">
        <v>-11811.871258005674</v>
      </c>
      <c r="J13" s="23">
        <v>-2611.9350739817519</v>
      </c>
      <c r="K13" s="21">
        <v>685761.05974433071</v>
      </c>
      <c r="L13" s="21">
        <v>5623.6986031634387</v>
      </c>
      <c r="M13" s="21">
        <v>12843.629041761429</v>
      </c>
      <c r="N13" s="26">
        <f t="shared" si="1"/>
        <v>2065173.234154782</v>
      </c>
      <c r="O13" s="27"/>
    </row>
    <row r="14" spans="1:16" x14ac:dyDescent="0.3">
      <c r="A14" s="52" t="s">
        <v>417</v>
      </c>
      <c r="B14" s="66" t="s">
        <v>418</v>
      </c>
      <c r="C14" s="62">
        <v>1003361.7959626933</v>
      </c>
      <c r="D14" s="23">
        <v>16231.1179972225</v>
      </c>
      <c r="E14" s="23">
        <v>300486.90142682678</v>
      </c>
      <c r="F14" s="23">
        <v>686643.7765386441</v>
      </c>
      <c r="G14" s="21">
        <v>-970.61609006197432</v>
      </c>
      <c r="H14" s="23">
        <v>17141.805180113977</v>
      </c>
      <c r="I14" s="23">
        <v>-17096.225588804213</v>
      </c>
      <c r="J14" s="23">
        <v>-1016.1956813717486</v>
      </c>
      <c r="K14" s="21">
        <v>225051.99432219856</v>
      </c>
      <c r="L14" s="21">
        <v>5623.6986031634387</v>
      </c>
      <c r="M14" s="21">
        <v>3191.7088293699999</v>
      </c>
      <c r="N14" s="26">
        <f t="shared" si="1"/>
        <v>1236258.5816273636</v>
      </c>
      <c r="O14" s="27"/>
    </row>
    <row r="15" spans="1:16" x14ac:dyDescent="0.3">
      <c r="A15" s="53" t="s">
        <v>419</v>
      </c>
      <c r="B15" s="67" t="s">
        <v>420</v>
      </c>
      <c r="C15" s="62">
        <v>0</v>
      </c>
      <c r="D15" s="23">
        <v>0</v>
      </c>
      <c r="E15" s="23">
        <v>0</v>
      </c>
      <c r="F15" s="23">
        <v>0</v>
      </c>
      <c r="G15" s="21">
        <v>0</v>
      </c>
      <c r="H15" s="23">
        <v>0</v>
      </c>
      <c r="I15" s="23">
        <v>0</v>
      </c>
      <c r="J15" s="23">
        <v>0</v>
      </c>
      <c r="K15" s="21">
        <v>0</v>
      </c>
      <c r="L15" s="21">
        <v>0</v>
      </c>
      <c r="M15" s="21">
        <v>0</v>
      </c>
      <c r="N15" s="26">
        <f t="shared" si="1"/>
        <v>0</v>
      </c>
      <c r="O15" s="27"/>
    </row>
    <row r="16" spans="1:16" x14ac:dyDescent="0.3">
      <c r="A16" s="53" t="s">
        <v>421</v>
      </c>
      <c r="B16" s="67" t="s">
        <v>422</v>
      </c>
      <c r="C16" s="62">
        <v>0</v>
      </c>
      <c r="D16" s="23">
        <v>0</v>
      </c>
      <c r="E16" s="23">
        <v>0</v>
      </c>
      <c r="F16" s="23">
        <v>0</v>
      </c>
      <c r="G16" s="21">
        <v>0</v>
      </c>
      <c r="H16" s="23">
        <v>0</v>
      </c>
      <c r="I16" s="23">
        <v>0</v>
      </c>
      <c r="J16" s="23">
        <v>0</v>
      </c>
      <c r="K16" s="21">
        <v>0</v>
      </c>
      <c r="L16" s="21">
        <v>0</v>
      </c>
      <c r="M16" s="21">
        <v>0</v>
      </c>
      <c r="N16" s="26">
        <f t="shared" si="1"/>
        <v>0</v>
      </c>
      <c r="O16" s="27"/>
    </row>
    <row r="17" spans="1:15" x14ac:dyDescent="0.3">
      <c r="A17" s="52" t="s">
        <v>423</v>
      </c>
      <c r="B17" s="68" t="s">
        <v>424</v>
      </c>
      <c r="C17" s="62">
        <v>361302.33812860638</v>
      </c>
      <c r="D17" s="23">
        <v>369032.41824326932</v>
      </c>
      <c r="E17" s="23">
        <v>-4650.8144502932682</v>
      </c>
      <c r="F17" s="23">
        <v>-3079.2656643697119</v>
      </c>
      <c r="G17" s="21">
        <v>-2748.6712357114629</v>
      </c>
      <c r="H17" s="23">
        <v>-6437.2861739</v>
      </c>
      <c r="I17" s="23">
        <v>5284.3543307985401</v>
      </c>
      <c r="J17" s="23">
        <v>-1595.7393926100024</v>
      </c>
      <c r="K17" s="21">
        <v>460709.06542213215</v>
      </c>
      <c r="L17" s="21">
        <v>0</v>
      </c>
      <c r="M17" s="21">
        <v>9651.9202123914292</v>
      </c>
      <c r="N17" s="26">
        <f t="shared" si="1"/>
        <v>828914.65252741845</v>
      </c>
      <c r="O17" s="27"/>
    </row>
    <row r="18" spans="1:15" x14ac:dyDescent="0.3">
      <c r="A18" s="53" t="s">
        <v>425</v>
      </c>
      <c r="B18" s="67" t="s">
        <v>426</v>
      </c>
      <c r="C18" s="62">
        <v>0</v>
      </c>
      <c r="D18" s="23">
        <v>0</v>
      </c>
      <c r="E18" s="23">
        <v>0</v>
      </c>
      <c r="F18" s="23">
        <v>0</v>
      </c>
      <c r="G18" s="21">
        <v>0</v>
      </c>
      <c r="H18" s="23">
        <v>0</v>
      </c>
      <c r="I18" s="23">
        <v>0</v>
      </c>
      <c r="J18" s="23">
        <v>0</v>
      </c>
      <c r="K18" s="21">
        <v>0</v>
      </c>
      <c r="L18" s="21">
        <v>0</v>
      </c>
      <c r="M18" s="21">
        <v>0</v>
      </c>
      <c r="N18" s="26">
        <f t="shared" si="1"/>
        <v>0</v>
      </c>
      <c r="O18" s="27"/>
    </row>
    <row r="19" spans="1:15" x14ac:dyDescent="0.3">
      <c r="A19" s="53" t="s">
        <v>427</v>
      </c>
      <c r="B19" s="67" t="s">
        <v>428</v>
      </c>
      <c r="C19" s="62">
        <v>0</v>
      </c>
      <c r="D19" s="23">
        <v>0</v>
      </c>
      <c r="E19" s="23">
        <v>0</v>
      </c>
      <c r="F19" s="23">
        <v>0</v>
      </c>
      <c r="G19" s="21">
        <v>0</v>
      </c>
      <c r="H19" s="23">
        <v>0</v>
      </c>
      <c r="I19" s="23">
        <v>0</v>
      </c>
      <c r="J19" s="23">
        <v>0</v>
      </c>
      <c r="K19" s="21">
        <v>0</v>
      </c>
      <c r="L19" s="21">
        <v>0</v>
      </c>
      <c r="M19" s="21">
        <v>0</v>
      </c>
      <c r="N19" s="26">
        <f t="shared" si="1"/>
        <v>0</v>
      </c>
      <c r="O19" s="27"/>
    </row>
    <row r="20" spans="1:15" x14ac:dyDescent="0.3">
      <c r="A20" s="54" t="s">
        <v>429</v>
      </c>
      <c r="B20" s="69" t="s">
        <v>430</v>
      </c>
      <c r="C20" s="62">
        <v>1854278.2870024994</v>
      </c>
      <c r="D20" s="23">
        <v>65971.82030033815</v>
      </c>
      <c r="E20" s="23">
        <v>949149.13482704607</v>
      </c>
      <c r="F20" s="23">
        <v>839157.33187511528</v>
      </c>
      <c r="G20" s="21">
        <v>118967.53916813416</v>
      </c>
      <c r="H20" s="23">
        <v>34484.625604877794</v>
      </c>
      <c r="I20" s="23">
        <v>9572.0527139734822</v>
      </c>
      <c r="J20" s="23">
        <v>74910.860849282864</v>
      </c>
      <c r="K20" s="21">
        <v>161084.38622542602</v>
      </c>
      <c r="L20" s="21">
        <v>129880.49939682055</v>
      </c>
      <c r="M20" s="21">
        <v>8240.1805689499997</v>
      </c>
      <c r="N20" s="26">
        <f t="shared" si="1"/>
        <v>2272450.89236183</v>
      </c>
      <c r="O20" s="27"/>
    </row>
    <row r="21" spans="1:15" x14ac:dyDescent="0.3">
      <c r="A21" s="55" t="s">
        <v>431</v>
      </c>
      <c r="B21" s="69" t="s">
        <v>432</v>
      </c>
      <c r="C21" s="62">
        <v>476968.01096077228</v>
      </c>
      <c r="D21" s="23">
        <v>6868.8820155358962</v>
      </c>
      <c r="E21" s="23">
        <v>281922.93191702</v>
      </c>
      <c r="F21" s="23">
        <v>188176.19702821638</v>
      </c>
      <c r="G21" s="21">
        <v>1089.0671511113439</v>
      </c>
      <c r="H21" s="23">
        <v>379.93798685478373</v>
      </c>
      <c r="I21" s="23">
        <v>416.30655186861839</v>
      </c>
      <c r="J21" s="23">
        <v>292.82261238794172</v>
      </c>
      <c r="K21" s="21">
        <v>10023.620048363902</v>
      </c>
      <c r="L21" s="21">
        <v>44302.971783381829</v>
      </c>
      <c r="M21" s="21">
        <v>867.49769788999981</v>
      </c>
      <c r="N21" s="26">
        <f t="shared" si="1"/>
        <v>533251.16764151934</v>
      </c>
      <c r="O21" s="27"/>
    </row>
    <row r="22" spans="1:15" x14ac:dyDescent="0.3">
      <c r="A22" s="56" t="s">
        <v>433</v>
      </c>
      <c r="B22" s="65" t="s">
        <v>434</v>
      </c>
      <c r="C22" s="62">
        <v>0</v>
      </c>
      <c r="D22" s="23">
        <v>0</v>
      </c>
      <c r="E22" s="23">
        <v>0</v>
      </c>
      <c r="F22" s="23">
        <v>0</v>
      </c>
      <c r="G22" s="21">
        <v>0</v>
      </c>
      <c r="H22" s="23">
        <v>0</v>
      </c>
      <c r="I22" s="23">
        <v>0</v>
      </c>
      <c r="J22" s="23">
        <v>0</v>
      </c>
      <c r="K22" s="21">
        <v>0</v>
      </c>
      <c r="L22" s="21">
        <v>0</v>
      </c>
      <c r="M22" s="21">
        <v>0</v>
      </c>
      <c r="N22" s="26">
        <f t="shared" si="1"/>
        <v>0</v>
      </c>
      <c r="O22" s="27"/>
    </row>
    <row r="23" spans="1:15" x14ac:dyDescent="0.3">
      <c r="A23" s="56" t="s">
        <v>435</v>
      </c>
      <c r="B23" s="65" t="s">
        <v>436</v>
      </c>
      <c r="C23" s="62">
        <v>0</v>
      </c>
      <c r="D23" s="23">
        <v>0</v>
      </c>
      <c r="E23" s="23">
        <v>0</v>
      </c>
      <c r="F23" s="23">
        <v>0</v>
      </c>
      <c r="G23" s="21">
        <v>0</v>
      </c>
      <c r="H23" s="23">
        <v>0</v>
      </c>
      <c r="I23" s="23">
        <v>0</v>
      </c>
      <c r="J23" s="23">
        <v>0</v>
      </c>
      <c r="K23" s="21">
        <v>0</v>
      </c>
      <c r="L23" s="21">
        <v>0</v>
      </c>
      <c r="M23" s="21">
        <v>0</v>
      </c>
      <c r="N23" s="26">
        <f t="shared" si="1"/>
        <v>0</v>
      </c>
      <c r="O23" s="27"/>
    </row>
    <row r="24" spans="1:15" x14ac:dyDescent="0.3">
      <c r="A24" s="56" t="s">
        <v>437</v>
      </c>
      <c r="B24" s="65" t="s">
        <v>438</v>
      </c>
      <c r="C24" s="62">
        <v>0</v>
      </c>
      <c r="D24" s="23">
        <v>0</v>
      </c>
      <c r="E24" s="23">
        <v>0</v>
      </c>
      <c r="F24" s="23">
        <v>0</v>
      </c>
      <c r="G24" s="21">
        <v>0</v>
      </c>
      <c r="H24" s="23">
        <v>0</v>
      </c>
      <c r="I24" s="23">
        <v>0</v>
      </c>
      <c r="J24" s="23">
        <v>0</v>
      </c>
      <c r="K24" s="21">
        <v>0</v>
      </c>
      <c r="L24" s="21">
        <v>0</v>
      </c>
      <c r="M24" s="21">
        <v>0</v>
      </c>
      <c r="N24" s="26">
        <f t="shared" si="1"/>
        <v>0</v>
      </c>
      <c r="O24" s="27"/>
    </row>
    <row r="25" spans="1:15" x14ac:dyDescent="0.3">
      <c r="A25" s="55" t="s">
        <v>439</v>
      </c>
      <c r="B25" s="69" t="s">
        <v>440</v>
      </c>
      <c r="C25" s="62">
        <v>143367.25013521526</v>
      </c>
      <c r="D25" s="23">
        <v>14795.169584347259</v>
      </c>
      <c r="E25" s="23">
        <v>98343.093019523396</v>
      </c>
      <c r="F25" s="23">
        <v>30228.987531344595</v>
      </c>
      <c r="G25" s="21">
        <v>1.3309957968480788</v>
      </c>
      <c r="H25" s="23">
        <v>731.62568269999986</v>
      </c>
      <c r="I25" s="23">
        <v>1.1828286848204091E-2</v>
      </c>
      <c r="J25" s="23">
        <v>-730.30651518999991</v>
      </c>
      <c r="K25" s="21">
        <v>12243.902475020208</v>
      </c>
      <c r="L25" s="21">
        <v>0</v>
      </c>
      <c r="M25" s="21">
        <v>52.081540090000004</v>
      </c>
      <c r="N25" s="26">
        <f t="shared" si="1"/>
        <v>155664.56514612233</v>
      </c>
      <c r="O25" s="27"/>
    </row>
    <row r="26" spans="1:15" x14ac:dyDescent="0.3">
      <c r="A26" s="56" t="s">
        <v>441</v>
      </c>
      <c r="B26" s="65" t="s">
        <v>442</v>
      </c>
      <c r="C26" s="62">
        <v>0</v>
      </c>
      <c r="D26" s="23">
        <v>0</v>
      </c>
      <c r="E26" s="23">
        <v>0</v>
      </c>
      <c r="F26" s="23">
        <v>0</v>
      </c>
      <c r="G26" s="21">
        <v>0</v>
      </c>
      <c r="H26" s="23">
        <v>0</v>
      </c>
      <c r="I26" s="23">
        <v>0</v>
      </c>
      <c r="J26" s="23">
        <v>0</v>
      </c>
      <c r="K26" s="21">
        <v>0</v>
      </c>
      <c r="L26" s="21">
        <v>0</v>
      </c>
      <c r="M26" s="21">
        <v>0</v>
      </c>
      <c r="N26" s="26">
        <f t="shared" si="1"/>
        <v>0</v>
      </c>
      <c r="O26" s="27"/>
    </row>
    <row r="27" spans="1:15" x14ac:dyDescent="0.3">
      <c r="A27" s="56" t="s">
        <v>443</v>
      </c>
      <c r="B27" s="65" t="s">
        <v>444</v>
      </c>
      <c r="C27" s="62">
        <v>0</v>
      </c>
      <c r="D27" s="23">
        <v>0</v>
      </c>
      <c r="E27" s="23">
        <v>0</v>
      </c>
      <c r="F27" s="23">
        <v>0</v>
      </c>
      <c r="G27" s="21">
        <v>0</v>
      </c>
      <c r="H27" s="23">
        <v>0</v>
      </c>
      <c r="I27" s="23">
        <v>0</v>
      </c>
      <c r="J27" s="23">
        <v>0</v>
      </c>
      <c r="K27" s="21">
        <v>0</v>
      </c>
      <c r="L27" s="21">
        <v>0</v>
      </c>
      <c r="M27" s="21">
        <v>0</v>
      </c>
      <c r="N27" s="26">
        <f t="shared" si="1"/>
        <v>0</v>
      </c>
      <c r="O27" s="27"/>
    </row>
    <row r="28" spans="1:15" x14ac:dyDescent="0.3">
      <c r="A28" s="55" t="s">
        <v>445</v>
      </c>
      <c r="B28" s="69" t="s">
        <v>446</v>
      </c>
      <c r="C28" s="62">
        <v>121716.54895241634</v>
      </c>
      <c r="D28" s="23">
        <v>2257.5225993116705</v>
      </c>
      <c r="E28" s="23">
        <v>28050.788845045994</v>
      </c>
      <c r="F28" s="23">
        <v>91408.237508058664</v>
      </c>
      <c r="G28" s="21">
        <v>77401.624231127193</v>
      </c>
      <c r="H28" s="23">
        <v>9139.3926539949243</v>
      </c>
      <c r="I28" s="23">
        <v>3434.1091169758561</v>
      </c>
      <c r="J28" s="23">
        <v>64828.122460156403</v>
      </c>
      <c r="K28" s="21">
        <v>30704.014844420217</v>
      </c>
      <c r="L28" s="21">
        <v>4503.2007845056187</v>
      </c>
      <c r="M28" s="21">
        <v>2929.0736685900001</v>
      </c>
      <c r="N28" s="26">
        <f t="shared" si="1"/>
        <v>237254.46248105937</v>
      </c>
      <c r="O28" s="27"/>
    </row>
    <row r="29" spans="1:15" x14ac:dyDescent="0.3">
      <c r="A29" s="56" t="s">
        <v>447</v>
      </c>
      <c r="B29" s="70" t="s">
        <v>448</v>
      </c>
      <c r="C29" s="62">
        <v>0</v>
      </c>
      <c r="D29" s="23">
        <v>0</v>
      </c>
      <c r="E29" s="23">
        <v>0</v>
      </c>
      <c r="F29" s="23">
        <v>0</v>
      </c>
      <c r="G29" s="21">
        <v>0</v>
      </c>
      <c r="H29" s="23">
        <v>0</v>
      </c>
      <c r="I29" s="23">
        <v>0</v>
      </c>
      <c r="J29" s="23">
        <v>0</v>
      </c>
      <c r="K29" s="21">
        <v>0</v>
      </c>
      <c r="L29" s="21">
        <v>0</v>
      </c>
      <c r="M29" s="21">
        <v>0</v>
      </c>
      <c r="N29" s="26">
        <f t="shared" si="1"/>
        <v>0</v>
      </c>
      <c r="O29" s="27"/>
    </row>
    <row r="30" spans="1:15" x14ac:dyDescent="0.3">
      <c r="A30" s="55" t="s">
        <v>449</v>
      </c>
      <c r="B30" s="69" t="s">
        <v>450</v>
      </c>
      <c r="C30" s="62">
        <v>1112226.4769540958</v>
      </c>
      <c r="D30" s="23">
        <v>42050.246101143333</v>
      </c>
      <c r="E30" s="23">
        <v>540832.32104545657</v>
      </c>
      <c r="F30" s="23">
        <v>529343.90980749566</v>
      </c>
      <c r="G30" s="21">
        <v>40475.516790098765</v>
      </c>
      <c r="H30" s="23">
        <v>24233.669281328086</v>
      </c>
      <c r="I30" s="23">
        <v>5721.6252168421579</v>
      </c>
      <c r="J30" s="23">
        <v>10520.222291928523</v>
      </c>
      <c r="K30" s="21">
        <v>108112.84885762169</v>
      </c>
      <c r="L30" s="21">
        <v>81074.326828933103</v>
      </c>
      <c r="M30" s="21">
        <v>4391.52766238</v>
      </c>
      <c r="N30" s="26">
        <f t="shared" si="1"/>
        <v>1346280.6970931292</v>
      </c>
      <c r="O30" s="27"/>
    </row>
    <row r="31" spans="1:15" x14ac:dyDescent="0.3">
      <c r="A31" s="56" t="s">
        <v>451</v>
      </c>
      <c r="B31" s="65" t="s">
        <v>452</v>
      </c>
      <c r="C31" s="62">
        <v>0</v>
      </c>
      <c r="D31" s="23">
        <v>0</v>
      </c>
      <c r="E31" s="23">
        <v>0</v>
      </c>
      <c r="F31" s="23">
        <v>0</v>
      </c>
      <c r="G31" s="21">
        <v>0</v>
      </c>
      <c r="H31" s="23">
        <v>0</v>
      </c>
      <c r="I31" s="23">
        <v>0</v>
      </c>
      <c r="J31" s="23">
        <v>0</v>
      </c>
      <c r="K31" s="21">
        <v>0</v>
      </c>
      <c r="L31" s="21">
        <v>0</v>
      </c>
      <c r="M31" s="21">
        <v>0</v>
      </c>
      <c r="N31" s="26">
        <f t="shared" si="1"/>
        <v>0</v>
      </c>
      <c r="O31" s="27"/>
    </row>
    <row r="32" spans="1:15" x14ac:dyDescent="0.3">
      <c r="A32" s="56" t="s">
        <v>453</v>
      </c>
      <c r="B32" s="65" t="s">
        <v>454</v>
      </c>
      <c r="C32" s="62">
        <v>0</v>
      </c>
      <c r="D32" s="23">
        <v>0</v>
      </c>
      <c r="E32" s="23">
        <v>0</v>
      </c>
      <c r="F32" s="23">
        <v>0</v>
      </c>
      <c r="G32" s="21">
        <v>0</v>
      </c>
      <c r="H32" s="23">
        <v>0</v>
      </c>
      <c r="I32" s="23">
        <v>0</v>
      </c>
      <c r="J32" s="23">
        <v>0</v>
      </c>
      <c r="K32" s="21">
        <v>0</v>
      </c>
      <c r="L32" s="21">
        <v>0</v>
      </c>
      <c r="M32" s="21">
        <v>0</v>
      </c>
      <c r="N32" s="26">
        <f t="shared" si="1"/>
        <v>0</v>
      </c>
      <c r="O32" s="27"/>
    </row>
    <row r="33" spans="1:15" x14ac:dyDescent="0.3">
      <c r="A33" s="56" t="s">
        <v>455</v>
      </c>
      <c r="B33" s="65" t="s">
        <v>456</v>
      </c>
      <c r="C33" s="62">
        <v>0</v>
      </c>
      <c r="D33" s="23">
        <v>0</v>
      </c>
      <c r="E33" s="23">
        <v>0</v>
      </c>
      <c r="F33" s="23">
        <v>0</v>
      </c>
      <c r="G33" s="21">
        <v>0</v>
      </c>
      <c r="H33" s="23">
        <v>0</v>
      </c>
      <c r="I33" s="23">
        <v>0</v>
      </c>
      <c r="J33" s="23">
        <v>0</v>
      </c>
      <c r="K33" s="21">
        <v>0</v>
      </c>
      <c r="L33" s="21">
        <v>0</v>
      </c>
      <c r="M33" s="21">
        <v>0</v>
      </c>
      <c r="N33" s="26">
        <f t="shared" si="1"/>
        <v>0</v>
      </c>
      <c r="O33" s="27"/>
    </row>
    <row r="34" spans="1:15" x14ac:dyDescent="0.3">
      <c r="A34" s="56" t="s">
        <v>457</v>
      </c>
      <c r="B34" s="65" t="s">
        <v>458</v>
      </c>
      <c r="C34" s="62">
        <v>0</v>
      </c>
      <c r="D34" s="23">
        <v>0</v>
      </c>
      <c r="E34" s="23">
        <v>0</v>
      </c>
      <c r="F34" s="23">
        <v>0</v>
      </c>
      <c r="G34" s="21">
        <v>0</v>
      </c>
      <c r="H34" s="23">
        <v>0</v>
      </c>
      <c r="I34" s="23">
        <v>0</v>
      </c>
      <c r="J34" s="23">
        <v>0</v>
      </c>
      <c r="K34" s="21">
        <v>0</v>
      </c>
      <c r="L34" s="21">
        <v>0</v>
      </c>
      <c r="M34" s="21">
        <v>0</v>
      </c>
      <c r="N34" s="26">
        <f t="shared" si="1"/>
        <v>0</v>
      </c>
      <c r="O34" s="27"/>
    </row>
    <row r="35" spans="1:15" x14ac:dyDescent="0.3">
      <c r="A35" s="56" t="s">
        <v>459</v>
      </c>
      <c r="B35" s="65" t="s">
        <v>460</v>
      </c>
      <c r="C35" s="62">
        <v>0</v>
      </c>
      <c r="D35" s="23">
        <v>0</v>
      </c>
      <c r="E35" s="23">
        <v>0</v>
      </c>
      <c r="F35" s="23">
        <v>0</v>
      </c>
      <c r="G35" s="21">
        <v>0</v>
      </c>
      <c r="H35" s="23">
        <v>0</v>
      </c>
      <c r="I35" s="23">
        <v>0</v>
      </c>
      <c r="J35" s="23">
        <v>0</v>
      </c>
      <c r="K35" s="21">
        <v>0</v>
      </c>
      <c r="L35" s="21">
        <v>0</v>
      </c>
      <c r="M35" s="21">
        <v>0</v>
      </c>
      <c r="N35" s="26">
        <f t="shared" si="1"/>
        <v>0</v>
      </c>
      <c r="O35" s="27"/>
    </row>
    <row r="36" spans="1:15" x14ac:dyDescent="0.3">
      <c r="A36" s="56" t="s">
        <v>461</v>
      </c>
      <c r="B36" s="65" t="s">
        <v>462</v>
      </c>
      <c r="C36" s="62">
        <v>0</v>
      </c>
      <c r="D36" s="23">
        <v>0</v>
      </c>
      <c r="E36" s="23">
        <v>0</v>
      </c>
      <c r="F36" s="23">
        <v>0</v>
      </c>
      <c r="G36" s="21">
        <v>0</v>
      </c>
      <c r="H36" s="23">
        <v>0</v>
      </c>
      <c r="I36" s="23">
        <v>0</v>
      </c>
      <c r="J36" s="23">
        <v>0</v>
      </c>
      <c r="K36" s="21">
        <v>0</v>
      </c>
      <c r="L36" s="21">
        <v>0</v>
      </c>
      <c r="M36" s="21">
        <v>0</v>
      </c>
      <c r="N36" s="26">
        <f t="shared" si="1"/>
        <v>0</v>
      </c>
      <c r="O36" s="27"/>
    </row>
    <row r="37" spans="1:15" x14ac:dyDescent="0.3">
      <c r="A37" s="56" t="s">
        <v>463</v>
      </c>
      <c r="B37" s="65" t="s">
        <v>464</v>
      </c>
      <c r="C37" s="62">
        <v>0</v>
      </c>
      <c r="D37" s="23">
        <v>0</v>
      </c>
      <c r="E37" s="23">
        <v>0</v>
      </c>
      <c r="F37" s="23">
        <v>0</v>
      </c>
      <c r="G37" s="21">
        <v>0</v>
      </c>
      <c r="H37" s="23">
        <v>0</v>
      </c>
      <c r="I37" s="23">
        <v>0</v>
      </c>
      <c r="J37" s="23">
        <v>0</v>
      </c>
      <c r="K37" s="21">
        <v>0</v>
      </c>
      <c r="L37" s="21">
        <v>0</v>
      </c>
      <c r="M37" s="21">
        <v>0</v>
      </c>
      <c r="N37" s="26">
        <f t="shared" si="1"/>
        <v>0</v>
      </c>
      <c r="O37" s="27"/>
    </row>
    <row r="38" spans="1:15" x14ac:dyDescent="0.3">
      <c r="A38" s="56" t="s">
        <v>465</v>
      </c>
      <c r="B38" s="65" t="s">
        <v>466</v>
      </c>
      <c r="C38" s="62">
        <v>0</v>
      </c>
      <c r="D38" s="23">
        <v>0</v>
      </c>
      <c r="E38" s="23">
        <v>0</v>
      </c>
      <c r="F38" s="23">
        <v>0</v>
      </c>
      <c r="G38" s="21">
        <v>0</v>
      </c>
      <c r="H38" s="23">
        <v>0</v>
      </c>
      <c r="I38" s="23">
        <v>0</v>
      </c>
      <c r="J38" s="23">
        <v>0</v>
      </c>
      <c r="K38" s="21">
        <v>0</v>
      </c>
      <c r="L38" s="21">
        <v>0</v>
      </c>
      <c r="M38" s="21">
        <v>0</v>
      </c>
      <c r="N38" s="26">
        <f t="shared" si="1"/>
        <v>0</v>
      </c>
      <c r="O38" s="27"/>
    </row>
    <row r="39" spans="1:15" x14ac:dyDescent="0.3">
      <c r="A39" s="56" t="s">
        <v>467</v>
      </c>
      <c r="B39" s="65" t="s">
        <v>468</v>
      </c>
      <c r="C39" s="62">
        <v>0</v>
      </c>
      <c r="D39" s="23">
        <v>0</v>
      </c>
      <c r="E39" s="23">
        <v>0</v>
      </c>
      <c r="F39" s="23">
        <v>0</v>
      </c>
      <c r="G39" s="21">
        <v>0</v>
      </c>
      <c r="H39" s="23">
        <v>0</v>
      </c>
      <c r="I39" s="23">
        <v>0</v>
      </c>
      <c r="J39" s="23">
        <v>0</v>
      </c>
      <c r="K39" s="21">
        <v>0</v>
      </c>
      <c r="L39" s="21">
        <v>0</v>
      </c>
      <c r="M39" s="21">
        <v>0</v>
      </c>
      <c r="N39" s="26">
        <f t="shared" si="1"/>
        <v>0</v>
      </c>
      <c r="O39" s="27"/>
    </row>
    <row r="40" spans="1:15" x14ac:dyDescent="0.3">
      <c r="A40" s="56" t="s">
        <v>469</v>
      </c>
      <c r="B40" s="65" t="s">
        <v>470</v>
      </c>
      <c r="C40" s="62">
        <v>0</v>
      </c>
      <c r="D40" s="23">
        <v>0</v>
      </c>
      <c r="E40" s="23">
        <v>0</v>
      </c>
      <c r="F40" s="23">
        <v>0</v>
      </c>
      <c r="G40" s="21">
        <v>0</v>
      </c>
      <c r="H40" s="23">
        <v>0</v>
      </c>
      <c r="I40" s="23">
        <v>0</v>
      </c>
      <c r="J40" s="23">
        <v>0</v>
      </c>
      <c r="K40" s="21">
        <v>0</v>
      </c>
      <c r="L40" s="21">
        <v>0</v>
      </c>
      <c r="M40" s="21">
        <v>0</v>
      </c>
      <c r="N40" s="26">
        <f t="shared" si="1"/>
        <v>0</v>
      </c>
      <c r="O40" s="27"/>
    </row>
    <row r="41" spans="1:15" x14ac:dyDescent="0.3">
      <c r="A41" s="56" t="s">
        <v>471</v>
      </c>
      <c r="B41" s="65" t="s">
        <v>472</v>
      </c>
      <c r="C41" s="62">
        <v>0</v>
      </c>
      <c r="D41" s="23">
        <v>0</v>
      </c>
      <c r="E41" s="23">
        <v>0</v>
      </c>
      <c r="F41" s="23">
        <v>0</v>
      </c>
      <c r="G41" s="21">
        <v>0</v>
      </c>
      <c r="H41" s="23">
        <v>0</v>
      </c>
      <c r="I41" s="23">
        <v>0</v>
      </c>
      <c r="J41" s="23">
        <v>0</v>
      </c>
      <c r="K41" s="21">
        <v>0</v>
      </c>
      <c r="L41" s="21">
        <v>0</v>
      </c>
      <c r="M41" s="21">
        <v>0</v>
      </c>
      <c r="N41" s="26">
        <f t="shared" si="1"/>
        <v>0</v>
      </c>
      <c r="O41" s="27"/>
    </row>
    <row r="42" spans="1:15" x14ac:dyDescent="0.3">
      <c r="A42" s="56" t="s">
        <v>473</v>
      </c>
      <c r="B42" s="65" t="s">
        <v>474</v>
      </c>
      <c r="C42" s="62">
        <v>0</v>
      </c>
      <c r="D42" s="23">
        <v>0</v>
      </c>
      <c r="E42" s="23">
        <v>0</v>
      </c>
      <c r="F42" s="23">
        <v>0</v>
      </c>
      <c r="G42" s="21">
        <v>0</v>
      </c>
      <c r="H42" s="23">
        <v>0</v>
      </c>
      <c r="I42" s="23">
        <v>0</v>
      </c>
      <c r="J42" s="23">
        <v>0</v>
      </c>
      <c r="K42" s="21">
        <v>0</v>
      </c>
      <c r="L42" s="21">
        <v>0</v>
      </c>
      <c r="M42" s="21">
        <v>0</v>
      </c>
      <c r="N42" s="26">
        <f t="shared" si="1"/>
        <v>0</v>
      </c>
      <c r="O42" s="27"/>
    </row>
    <row r="43" spans="1:15" x14ac:dyDescent="0.3">
      <c r="A43" s="56" t="s">
        <v>475</v>
      </c>
      <c r="B43" s="65" t="s">
        <v>476</v>
      </c>
      <c r="C43" s="62">
        <v>0</v>
      </c>
      <c r="D43" s="23">
        <v>0</v>
      </c>
      <c r="E43" s="23">
        <v>0</v>
      </c>
      <c r="F43" s="23">
        <v>0</v>
      </c>
      <c r="G43" s="21">
        <v>0</v>
      </c>
      <c r="H43" s="23">
        <v>0</v>
      </c>
      <c r="I43" s="23">
        <v>0</v>
      </c>
      <c r="J43" s="23">
        <v>0</v>
      </c>
      <c r="K43" s="21">
        <v>0</v>
      </c>
      <c r="L43" s="21">
        <v>0</v>
      </c>
      <c r="M43" s="21">
        <v>0</v>
      </c>
      <c r="N43" s="26">
        <f t="shared" si="1"/>
        <v>0</v>
      </c>
      <c r="O43" s="27"/>
    </row>
    <row r="44" spans="1:15" x14ac:dyDescent="0.3">
      <c r="A44" s="56" t="s">
        <v>477</v>
      </c>
      <c r="B44" s="65" t="s">
        <v>478</v>
      </c>
      <c r="C44" s="62">
        <v>0</v>
      </c>
      <c r="D44" s="23">
        <v>0</v>
      </c>
      <c r="E44" s="23">
        <v>0</v>
      </c>
      <c r="F44" s="23">
        <v>0</v>
      </c>
      <c r="G44" s="21">
        <v>0</v>
      </c>
      <c r="H44" s="23">
        <v>0</v>
      </c>
      <c r="I44" s="23">
        <v>0</v>
      </c>
      <c r="J44" s="23">
        <v>0</v>
      </c>
      <c r="K44" s="21">
        <v>0</v>
      </c>
      <c r="L44" s="21">
        <v>0</v>
      </c>
      <c r="M44" s="21">
        <v>0</v>
      </c>
      <c r="N44" s="26">
        <f t="shared" si="1"/>
        <v>0</v>
      </c>
      <c r="O44" s="27"/>
    </row>
    <row r="45" spans="1:15" x14ac:dyDescent="0.3">
      <c r="A45" s="56" t="s">
        <v>479</v>
      </c>
      <c r="B45" s="65" t="s">
        <v>480</v>
      </c>
      <c r="C45" s="62">
        <v>0</v>
      </c>
      <c r="D45" s="23">
        <v>0</v>
      </c>
      <c r="E45" s="23">
        <v>0</v>
      </c>
      <c r="F45" s="23">
        <v>0</v>
      </c>
      <c r="G45" s="21">
        <v>0</v>
      </c>
      <c r="H45" s="23">
        <v>0</v>
      </c>
      <c r="I45" s="23">
        <v>0</v>
      </c>
      <c r="J45" s="23">
        <v>0</v>
      </c>
      <c r="K45" s="21">
        <v>0</v>
      </c>
      <c r="L45" s="21">
        <v>0</v>
      </c>
      <c r="M45" s="21">
        <v>0</v>
      </c>
      <c r="N45" s="26">
        <f t="shared" si="1"/>
        <v>0</v>
      </c>
      <c r="O45" s="27"/>
    </row>
    <row r="46" spans="1:15" x14ac:dyDescent="0.3">
      <c r="A46" s="56" t="s">
        <v>481</v>
      </c>
      <c r="B46" s="65" t="s">
        <v>482</v>
      </c>
      <c r="C46" s="62">
        <v>0</v>
      </c>
      <c r="D46" s="23">
        <v>0</v>
      </c>
      <c r="E46" s="23">
        <v>0</v>
      </c>
      <c r="F46" s="23">
        <v>0</v>
      </c>
      <c r="G46" s="21">
        <v>0</v>
      </c>
      <c r="H46" s="23">
        <v>0</v>
      </c>
      <c r="I46" s="23">
        <v>0</v>
      </c>
      <c r="J46" s="23">
        <v>0</v>
      </c>
      <c r="K46" s="21">
        <v>0</v>
      </c>
      <c r="L46" s="21">
        <v>0</v>
      </c>
      <c r="M46" s="21">
        <v>0</v>
      </c>
      <c r="N46" s="26">
        <f t="shared" si="1"/>
        <v>0</v>
      </c>
      <c r="O46" s="27"/>
    </row>
    <row r="47" spans="1:15" x14ac:dyDescent="0.3">
      <c r="A47" s="56" t="s">
        <v>483</v>
      </c>
      <c r="B47" s="65" t="s">
        <v>484</v>
      </c>
      <c r="C47" s="62">
        <v>0</v>
      </c>
      <c r="D47" s="23">
        <v>0</v>
      </c>
      <c r="E47" s="23">
        <v>0</v>
      </c>
      <c r="F47" s="23">
        <v>0</v>
      </c>
      <c r="G47" s="21">
        <v>0</v>
      </c>
      <c r="H47" s="23">
        <v>0</v>
      </c>
      <c r="I47" s="23">
        <v>0</v>
      </c>
      <c r="J47" s="23">
        <v>0</v>
      </c>
      <c r="K47" s="21">
        <v>0</v>
      </c>
      <c r="L47" s="21">
        <v>0</v>
      </c>
      <c r="M47" s="21">
        <v>0</v>
      </c>
      <c r="N47" s="26">
        <f t="shared" si="1"/>
        <v>0</v>
      </c>
      <c r="O47" s="27"/>
    </row>
    <row r="48" spans="1:15" x14ac:dyDescent="0.3">
      <c r="A48" s="54"/>
      <c r="B48" s="71"/>
      <c r="C48" s="62"/>
      <c r="D48" s="23"/>
      <c r="E48" s="23"/>
      <c r="F48" s="23"/>
      <c r="G48" s="21"/>
      <c r="H48" s="23"/>
      <c r="I48" s="23"/>
      <c r="J48" s="23"/>
      <c r="K48" s="21"/>
      <c r="L48" s="21"/>
      <c r="M48" s="21"/>
      <c r="N48" s="26"/>
      <c r="O48" s="27"/>
    </row>
    <row r="49" spans="1:15" x14ac:dyDescent="0.3">
      <c r="A49" s="54" t="s">
        <v>485</v>
      </c>
      <c r="B49" s="69" t="s">
        <v>486</v>
      </c>
      <c r="C49" s="62">
        <v>45400.039022820463</v>
      </c>
      <c r="D49" s="23">
        <v>0</v>
      </c>
      <c r="E49" s="23">
        <v>40376.997800577439</v>
      </c>
      <c r="F49" s="23">
        <v>5023.0412222430223</v>
      </c>
      <c r="G49" s="21">
        <v>0</v>
      </c>
      <c r="H49" s="23">
        <v>0</v>
      </c>
      <c r="I49" s="23">
        <v>0</v>
      </c>
      <c r="J49" s="23">
        <v>0</v>
      </c>
      <c r="K49" s="21">
        <v>269.22703974000001</v>
      </c>
      <c r="L49" s="21">
        <v>37172.588786173641</v>
      </c>
      <c r="M49" s="21">
        <v>0</v>
      </c>
      <c r="N49" s="26">
        <f t="shared" si="1"/>
        <v>82841.854848734103</v>
      </c>
      <c r="O49" s="27"/>
    </row>
    <row r="50" spans="1:15" x14ac:dyDescent="0.3">
      <c r="A50" s="57" t="s">
        <v>487</v>
      </c>
      <c r="B50" s="72" t="s">
        <v>488</v>
      </c>
      <c r="C50" s="62">
        <v>32373.529948604279</v>
      </c>
      <c r="D50" s="23">
        <v>0</v>
      </c>
      <c r="E50" s="23">
        <v>30046.999936620065</v>
      </c>
      <c r="F50" s="23">
        <v>2326.5300119842123</v>
      </c>
      <c r="G50" s="21">
        <v>0</v>
      </c>
      <c r="H50" s="23">
        <v>0</v>
      </c>
      <c r="I50" s="23">
        <v>0</v>
      </c>
      <c r="J50" s="23">
        <v>0</v>
      </c>
      <c r="K50" s="21">
        <v>269.22703974000001</v>
      </c>
      <c r="L50" s="21">
        <v>24804.742007717068</v>
      </c>
      <c r="M50" s="21">
        <v>0</v>
      </c>
      <c r="N50" s="26">
        <f t="shared" si="1"/>
        <v>57447.498996061346</v>
      </c>
      <c r="O50" s="27"/>
    </row>
    <row r="51" spans="1:15" x14ac:dyDescent="0.3">
      <c r="A51" s="56" t="s">
        <v>489</v>
      </c>
      <c r="B51" s="65" t="s">
        <v>490</v>
      </c>
      <c r="C51" s="62">
        <v>0</v>
      </c>
      <c r="D51" s="23">
        <v>0</v>
      </c>
      <c r="E51" s="23">
        <v>0</v>
      </c>
      <c r="F51" s="23">
        <v>0</v>
      </c>
      <c r="G51" s="21">
        <v>0</v>
      </c>
      <c r="H51" s="23">
        <v>0</v>
      </c>
      <c r="I51" s="23">
        <v>0</v>
      </c>
      <c r="J51" s="23">
        <v>0</v>
      </c>
      <c r="K51" s="21">
        <v>0</v>
      </c>
      <c r="L51" s="21">
        <v>0</v>
      </c>
      <c r="M51" s="21">
        <v>0</v>
      </c>
      <c r="N51" s="26">
        <f t="shared" si="1"/>
        <v>0</v>
      </c>
      <c r="O51" s="27"/>
    </row>
    <row r="52" spans="1:15" x14ac:dyDescent="0.3">
      <c r="A52" s="56" t="s">
        <v>491</v>
      </c>
      <c r="B52" s="65" t="s">
        <v>492</v>
      </c>
      <c r="C52" s="62">
        <v>0</v>
      </c>
      <c r="D52" s="23">
        <v>0</v>
      </c>
      <c r="E52" s="23">
        <v>0</v>
      </c>
      <c r="F52" s="23">
        <v>0</v>
      </c>
      <c r="G52" s="21">
        <v>0</v>
      </c>
      <c r="H52" s="23">
        <v>0</v>
      </c>
      <c r="I52" s="23">
        <v>0</v>
      </c>
      <c r="J52" s="23">
        <v>0</v>
      </c>
      <c r="K52" s="21">
        <v>0</v>
      </c>
      <c r="L52" s="21">
        <v>0</v>
      </c>
      <c r="M52" s="21">
        <v>0</v>
      </c>
      <c r="N52" s="26">
        <f t="shared" si="1"/>
        <v>0</v>
      </c>
      <c r="O52" s="27"/>
    </row>
    <row r="53" spans="1:15" x14ac:dyDescent="0.3">
      <c r="A53" s="56" t="s">
        <v>493</v>
      </c>
      <c r="B53" s="65" t="s">
        <v>494</v>
      </c>
      <c r="C53" s="62">
        <v>0</v>
      </c>
      <c r="D53" s="23">
        <v>0</v>
      </c>
      <c r="E53" s="23">
        <v>0</v>
      </c>
      <c r="F53" s="23">
        <v>0</v>
      </c>
      <c r="G53" s="21">
        <v>0</v>
      </c>
      <c r="H53" s="23">
        <v>0</v>
      </c>
      <c r="I53" s="23">
        <v>0</v>
      </c>
      <c r="J53" s="23">
        <v>0</v>
      </c>
      <c r="K53" s="21">
        <v>0</v>
      </c>
      <c r="L53" s="21">
        <v>0</v>
      </c>
      <c r="M53" s="21">
        <v>0</v>
      </c>
      <c r="N53" s="26">
        <f t="shared" si="1"/>
        <v>0</v>
      </c>
      <c r="O53" s="27"/>
    </row>
    <row r="54" spans="1:15" x14ac:dyDescent="0.3">
      <c r="A54" s="56" t="s">
        <v>495</v>
      </c>
      <c r="B54" s="65" t="s">
        <v>496</v>
      </c>
      <c r="C54" s="62">
        <v>0</v>
      </c>
      <c r="D54" s="23">
        <v>0</v>
      </c>
      <c r="E54" s="23">
        <v>0</v>
      </c>
      <c r="F54" s="23">
        <v>0</v>
      </c>
      <c r="G54" s="21">
        <v>0</v>
      </c>
      <c r="H54" s="23">
        <v>0</v>
      </c>
      <c r="I54" s="23">
        <v>0</v>
      </c>
      <c r="J54" s="23">
        <v>0</v>
      </c>
      <c r="K54" s="21">
        <v>0</v>
      </c>
      <c r="L54" s="21">
        <v>0</v>
      </c>
      <c r="M54" s="21">
        <v>0</v>
      </c>
      <c r="N54" s="26">
        <f t="shared" si="1"/>
        <v>0</v>
      </c>
      <c r="O54" s="27"/>
    </row>
    <row r="55" spans="1:15" x14ac:dyDescent="0.3">
      <c r="A55" s="58"/>
      <c r="B55" s="73"/>
      <c r="C55" s="62"/>
      <c r="D55" s="23"/>
      <c r="E55" s="23"/>
      <c r="F55" s="23"/>
      <c r="G55" s="21"/>
      <c r="H55" s="23"/>
      <c r="I55" s="23"/>
      <c r="J55" s="23"/>
      <c r="K55" s="21"/>
      <c r="L55" s="21"/>
      <c r="M55" s="21"/>
      <c r="N55" s="26"/>
      <c r="O55" s="27"/>
    </row>
    <row r="56" spans="1:15" x14ac:dyDescent="0.3">
      <c r="A56" s="54" t="s">
        <v>497</v>
      </c>
      <c r="B56" s="74" t="s">
        <v>498</v>
      </c>
      <c r="C56" s="62">
        <v>13026.509074216186</v>
      </c>
      <c r="D56" s="23">
        <v>0</v>
      </c>
      <c r="E56" s="23">
        <v>10329.997863957376</v>
      </c>
      <c r="F56" s="23">
        <v>2696.5112102588096</v>
      </c>
      <c r="G56" s="21">
        <v>0</v>
      </c>
      <c r="H56" s="23">
        <v>0</v>
      </c>
      <c r="I56" s="23">
        <v>0</v>
      </c>
      <c r="J56" s="23">
        <v>0</v>
      </c>
      <c r="K56" s="21">
        <v>0</v>
      </c>
      <c r="L56" s="21">
        <v>12367.846778456576</v>
      </c>
      <c r="M56" s="21">
        <v>0</v>
      </c>
      <c r="N56" s="26">
        <f t="shared" si="1"/>
        <v>25394.355852672765</v>
      </c>
      <c r="O56" s="27"/>
    </row>
    <row r="57" spans="1:15" x14ac:dyDescent="0.3">
      <c r="A57" s="59" t="s">
        <v>499</v>
      </c>
      <c r="B57" s="75" t="s">
        <v>500</v>
      </c>
      <c r="C57" s="62">
        <v>0</v>
      </c>
      <c r="D57" s="23">
        <v>0</v>
      </c>
      <c r="E57" s="23">
        <v>0</v>
      </c>
      <c r="F57" s="23">
        <v>0</v>
      </c>
      <c r="G57" s="21">
        <v>0</v>
      </c>
      <c r="H57" s="23">
        <v>0</v>
      </c>
      <c r="I57" s="23">
        <v>0</v>
      </c>
      <c r="J57" s="23">
        <v>0</v>
      </c>
      <c r="K57" s="21">
        <v>0</v>
      </c>
      <c r="L57" s="21">
        <v>0</v>
      </c>
      <c r="M57" s="21">
        <v>0</v>
      </c>
      <c r="N57" s="26">
        <f t="shared" si="1"/>
        <v>0</v>
      </c>
      <c r="O57" s="27"/>
    </row>
    <row r="58" spans="1:15" x14ac:dyDescent="0.3">
      <c r="A58" s="59" t="s">
        <v>501</v>
      </c>
      <c r="B58" s="75" t="s">
        <v>502</v>
      </c>
      <c r="C58" s="62">
        <v>0</v>
      </c>
      <c r="D58" s="23">
        <v>0</v>
      </c>
      <c r="E58" s="23">
        <v>0</v>
      </c>
      <c r="F58" s="23">
        <v>0</v>
      </c>
      <c r="G58" s="21">
        <v>0</v>
      </c>
      <c r="H58" s="23">
        <v>0</v>
      </c>
      <c r="I58" s="23">
        <v>0</v>
      </c>
      <c r="J58" s="23">
        <v>0</v>
      </c>
      <c r="K58" s="21">
        <v>0</v>
      </c>
      <c r="L58" s="21">
        <v>0</v>
      </c>
      <c r="M58" s="21">
        <v>0</v>
      </c>
      <c r="N58" s="26">
        <f t="shared" si="1"/>
        <v>0</v>
      </c>
      <c r="O58" s="27"/>
    </row>
    <row r="59" spans="1:15" x14ac:dyDescent="0.3">
      <c r="A59" s="59" t="s">
        <v>503</v>
      </c>
      <c r="B59" s="75" t="s">
        <v>504</v>
      </c>
      <c r="C59" s="62">
        <v>0</v>
      </c>
      <c r="D59" s="23">
        <v>0</v>
      </c>
      <c r="E59" s="23">
        <v>0</v>
      </c>
      <c r="F59" s="23">
        <v>0</v>
      </c>
      <c r="G59" s="21">
        <v>0</v>
      </c>
      <c r="H59" s="23">
        <v>0</v>
      </c>
      <c r="I59" s="23">
        <v>0</v>
      </c>
      <c r="J59" s="23">
        <v>0</v>
      </c>
      <c r="K59" s="21">
        <v>0</v>
      </c>
      <c r="L59" s="21">
        <v>0</v>
      </c>
      <c r="M59" s="21">
        <v>0</v>
      </c>
      <c r="N59" s="26">
        <f t="shared" si="1"/>
        <v>0</v>
      </c>
      <c r="O59" s="27"/>
    </row>
    <row r="60" spans="1:15" x14ac:dyDescent="0.3">
      <c r="A60" s="59" t="s">
        <v>505</v>
      </c>
      <c r="B60" s="75" t="s">
        <v>506</v>
      </c>
      <c r="C60" s="62">
        <v>0</v>
      </c>
      <c r="D60" s="23">
        <v>0</v>
      </c>
      <c r="E60" s="23">
        <v>0</v>
      </c>
      <c r="F60" s="23">
        <v>0</v>
      </c>
      <c r="G60" s="21">
        <v>0</v>
      </c>
      <c r="H60" s="23">
        <v>0</v>
      </c>
      <c r="I60" s="23">
        <v>0</v>
      </c>
      <c r="J60" s="23">
        <v>0</v>
      </c>
      <c r="K60" s="21">
        <v>0</v>
      </c>
      <c r="L60" s="21">
        <v>0</v>
      </c>
      <c r="M60" s="21">
        <v>0</v>
      </c>
      <c r="N60" s="26">
        <f t="shared" si="1"/>
        <v>0</v>
      </c>
      <c r="O60" s="27"/>
    </row>
    <row r="61" spans="1:15" x14ac:dyDescent="0.3">
      <c r="A61" s="59" t="s">
        <v>507</v>
      </c>
      <c r="B61" s="75" t="s">
        <v>508</v>
      </c>
      <c r="C61" s="62">
        <v>0</v>
      </c>
      <c r="D61" s="23">
        <v>0</v>
      </c>
      <c r="E61" s="23">
        <v>0</v>
      </c>
      <c r="F61" s="23">
        <v>0</v>
      </c>
      <c r="G61" s="21">
        <v>0</v>
      </c>
      <c r="H61" s="23">
        <v>0</v>
      </c>
      <c r="I61" s="23">
        <v>0</v>
      </c>
      <c r="J61" s="23">
        <v>0</v>
      </c>
      <c r="K61" s="21">
        <v>0</v>
      </c>
      <c r="L61" s="21">
        <v>0</v>
      </c>
      <c r="M61" s="21">
        <v>0</v>
      </c>
      <c r="N61" s="26">
        <f t="shared" si="1"/>
        <v>0</v>
      </c>
      <c r="O61" s="27"/>
    </row>
    <row r="62" spans="1:15" x14ac:dyDescent="0.3">
      <c r="A62" s="59" t="s">
        <v>509</v>
      </c>
      <c r="B62" s="75" t="s">
        <v>510</v>
      </c>
      <c r="C62" s="62">
        <v>0</v>
      </c>
      <c r="D62" s="23">
        <v>0</v>
      </c>
      <c r="E62" s="23">
        <v>0</v>
      </c>
      <c r="F62" s="23">
        <v>0</v>
      </c>
      <c r="G62" s="21">
        <v>0</v>
      </c>
      <c r="H62" s="23">
        <v>0</v>
      </c>
      <c r="I62" s="23">
        <v>0</v>
      </c>
      <c r="J62" s="23">
        <v>0</v>
      </c>
      <c r="K62" s="21">
        <v>0</v>
      </c>
      <c r="L62" s="21">
        <v>0</v>
      </c>
      <c r="M62" s="21">
        <v>0</v>
      </c>
      <c r="N62" s="26">
        <f t="shared" si="1"/>
        <v>0</v>
      </c>
      <c r="O62" s="27"/>
    </row>
    <row r="63" spans="1:15" x14ac:dyDescent="0.3">
      <c r="A63" s="59" t="s">
        <v>511</v>
      </c>
      <c r="B63" s="75" t="s">
        <v>512</v>
      </c>
      <c r="C63" s="62">
        <v>0</v>
      </c>
      <c r="D63" s="23">
        <v>0</v>
      </c>
      <c r="E63" s="23">
        <v>0</v>
      </c>
      <c r="F63" s="23">
        <v>0</v>
      </c>
      <c r="G63" s="21">
        <v>0</v>
      </c>
      <c r="H63" s="23">
        <v>0</v>
      </c>
      <c r="I63" s="23">
        <v>0</v>
      </c>
      <c r="J63" s="23">
        <v>0</v>
      </c>
      <c r="K63" s="21">
        <v>0</v>
      </c>
      <c r="L63" s="21">
        <v>0</v>
      </c>
      <c r="M63" s="21">
        <v>0</v>
      </c>
      <c r="N63" s="26">
        <f t="shared" si="1"/>
        <v>0</v>
      </c>
      <c r="O63" s="27"/>
    </row>
    <row r="64" spans="1:15" x14ac:dyDescent="0.3">
      <c r="A64" s="59" t="s">
        <v>513</v>
      </c>
      <c r="B64" s="75" t="s">
        <v>514</v>
      </c>
      <c r="C64" s="62">
        <v>0</v>
      </c>
      <c r="D64" s="23">
        <v>0</v>
      </c>
      <c r="E64" s="23">
        <v>0</v>
      </c>
      <c r="F64" s="23">
        <v>0</v>
      </c>
      <c r="G64" s="21">
        <v>0</v>
      </c>
      <c r="H64" s="23">
        <v>0</v>
      </c>
      <c r="I64" s="23">
        <v>0</v>
      </c>
      <c r="J64" s="23">
        <v>0</v>
      </c>
      <c r="K64" s="21">
        <v>0</v>
      </c>
      <c r="L64" s="21">
        <v>0</v>
      </c>
      <c r="M64" s="21">
        <v>0</v>
      </c>
      <c r="N64" s="26">
        <f t="shared" si="1"/>
        <v>0</v>
      </c>
      <c r="O64" s="27"/>
    </row>
    <row r="65" spans="1:15" x14ac:dyDescent="0.3">
      <c r="A65" s="59" t="s">
        <v>515</v>
      </c>
      <c r="B65" s="75" t="s">
        <v>516</v>
      </c>
      <c r="C65" s="62">
        <v>0</v>
      </c>
      <c r="D65" s="23">
        <v>0</v>
      </c>
      <c r="E65" s="23">
        <v>0</v>
      </c>
      <c r="F65" s="23">
        <v>0</v>
      </c>
      <c r="G65" s="21">
        <v>0</v>
      </c>
      <c r="H65" s="23">
        <v>0</v>
      </c>
      <c r="I65" s="23">
        <v>0</v>
      </c>
      <c r="J65" s="23">
        <v>0</v>
      </c>
      <c r="K65" s="21">
        <v>0</v>
      </c>
      <c r="L65" s="21">
        <v>0</v>
      </c>
      <c r="M65" s="21">
        <v>0</v>
      </c>
      <c r="N65" s="26">
        <f t="shared" si="1"/>
        <v>0</v>
      </c>
      <c r="O65" s="27"/>
    </row>
    <row r="66" spans="1:15" x14ac:dyDescent="0.3">
      <c r="A66" s="59" t="s">
        <v>517</v>
      </c>
      <c r="B66" s="75" t="s">
        <v>518</v>
      </c>
      <c r="C66" s="62">
        <v>0</v>
      </c>
      <c r="D66" s="23">
        <v>0</v>
      </c>
      <c r="E66" s="23">
        <v>0</v>
      </c>
      <c r="F66" s="23">
        <v>0</v>
      </c>
      <c r="G66" s="21">
        <v>0</v>
      </c>
      <c r="H66" s="23">
        <v>0</v>
      </c>
      <c r="I66" s="23">
        <v>0</v>
      </c>
      <c r="J66" s="23">
        <v>0</v>
      </c>
      <c r="K66" s="21">
        <v>0</v>
      </c>
      <c r="L66" s="21">
        <v>0</v>
      </c>
      <c r="M66" s="21">
        <v>0</v>
      </c>
      <c r="N66" s="26">
        <f t="shared" si="1"/>
        <v>0</v>
      </c>
      <c r="O66" s="27"/>
    </row>
    <row r="67" spans="1:15" x14ac:dyDescent="0.3">
      <c r="A67" s="59" t="s">
        <v>519</v>
      </c>
      <c r="B67" s="75" t="s">
        <v>520</v>
      </c>
      <c r="C67" s="62">
        <v>0</v>
      </c>
      <c r="D67" s="23">
        <v>0</v>
      </c>
      <c r="E67" s="23">
        <v>0</v>
      </c>
      <c r="F67" s="23">
        <v>0</v>
      </c>
      <c r="G67" s="21">
        <v>0</v>
      </c>
      <c r="H67" s="23">
        <v>0</v>
      </c>
      <c r="I67" s="23">
        <v>0</v>
      </c>
      <c r="J67" s="23">
        <v>0</v>
      </c>
      <c r="K67" s="21">
        <v>0</v>
      </c>
      <c r="L67" s="21">
        <v>0</v>
      </c>
      <c r="M67" s="21">
        <v>0</v>
      </c>
      <c r="N67" s="26">
        <f t="shared" si="1"/>
        <v>0</v>
      </c>
      <c r="O67" s="27"/>
    </row>
    <row r="68" spans="1:15" x14ac:dyDescent="0.3">
      <c r="A68" s="59" t="s">
        <v>521</v>
      </c>
      <c r="B68" s="75" t="s">
        <v>522</v>
      </c>
      <c r="C68" s="62">
        <v>0</v>
      </c>
      <c r="D68" s="23">
        <v>0</v>
      </c>
      <c r="E68" s="23">
        <v>0</v>
      </c>
      <c r="F68" s="23">
        <v>0</v>
      </c>
      <c r="G68" s="21">
        <v>0</v>
      </c>
      <c r="H68" s="23">
        <v>0</v>
      </c>
      <c r="I68" s="23">
        <v>0</v>
      </c>
      <c r="J68" s="23">
        <v>0</v>
      </c>
      <c r="K68" s="21">
        <v>0</v>
      </c>
      <c r="L68" s="21">
        <v>0</v>
      </c>
      <c r="M68" s="21">
        <v>0</v>
      </c>
      <c r="N68" s="26">
        <f t="shared" si="1"/>
        <v>0</v>
      </c>
      <c r="O68" s="27"/>
    </row>
    <row r="69" spans="1:15" x14ac:dyDescent="0.3">
      <c r="A69" s="59" t="s">
        <v>523</v>
      </c>
      <c r="B69" s="75" t="s">
        <v>524</v>
      </c>
      <c r="C69" s="62">
        <v>0</v>
      </c>
      <c r="D69" s="23">
        <v>0</v>
      </c>
      <c r="E69" s="23">
        <v>0</v>
      </c>
      <c r="F69" s="23">
        <v>0</v>
      </c>
      <c r="G69" s="21">
        <v>0</v>
      </c>
      <c r="H69" s="23">
        <v>0</v>
      </c>
      <c r="I69" s="23">
        <v>0</v>
      </c>
      <c r="J69" s="23">
        <v>0</v>
      </c>
      <c r="K69" s="21">
        <v>0</v>
      </c>
      <c r="L69" s="21">
        <v>0</v>
      </c>
      <c r="M69" s="21">
        <v>0</v>
      </c>
      <c r="N69" s="26">
        <f t="shared" si="1"/>
        <v>0</v>
      </c>
      <c r="O69" s="27"/>
    </row>
    <row r="70" spans="1:15" x14ac:dyDescent="0.3">
      <c r="A70" s="59" t="s">
        <v>525</v>
      </c>
      <c r="B70" s="75" t="s">
        <v>526</v>
      </c>
      <c r="C70" s="62">
        <v>0</v>
      </c>
      <c r="D70" s="23">
        <v>0</v>
      </c>
      <c r="E70" s="23">
        <v>0</v>
      </c>
      <c r="F70" s="23">
        <v>0</v>
      </c>
      <c r="G70" s="21">
        <v>0</v>
      </c>
      <c r="H70" s="23">
        <v>0</v>
      </c>
      <c r="I70" s="23">
        <v>0</v>
      </c>
      <c r="J70" s="23">
        <v>0</v>
      </c>
      <c r="K70" s="21">
        <v>0</v>
      </c>
      <c r="L70" s="21">
        <v>0</v>
      </c>
      <c r="M70" s="21">
        <v>0</v>
      </c>
      <c r="N70" s="26">
        <f t="shared" si="1"/>
        <v>0</v>
      </c>
      <c r="O70" s="27"/>
    </row>
    <row r="71" spans="1:15" x14ac:dyDescent="0.3">
      <c r="A71" s="59" t="s">
        <v>527</v>
      </c>
      <c r="B71" s="75" t="s">
        <v>528</v>
      </c>
      <c r="C71" s="62">
        <v>0</v>
      </c>
      <c r="D71" s="23">
        <v>0</v>
      </c>
      <c r="E71" s="23">
        <v>0</v>
      </c>
      <c r="F71" s="23">
        <v>0</v>
      </c>
      <c r="G71" s="21">
        <v>0</v>
      </c>
      <c r="H71" s="23">
        <v>0</v>
      </c>
      <c r="I71" s="23">
        <v>0</v>
      </c>
      <c r="J71" s="23">
        <v>0</v>
      </c>
      <c r="K71" s="21">
        <v>0</v>
      </c>
      <c r="L71" s="21">
        <v>0</v>
      </c>
      <c r="M71" s="21">
        <v>0</v>
      </c>
      <c r="N71" s="26">
        <f t="shared" si="1"/>
        <v>0</v>
      </c>
      <c r="O71" s="27"/>
    </row>
    <row r="72" spans="1:15" x14ac:dyDescent="0.3">
      <c r="A72" s="59" t="s">
        <v>529</v>
      </c>
      <c r="B72" s="75" t="s">
        <v>530</v>
      </c>
      <c r="C72" s="62">
        <v>0</v>
      </c>
      <c r="D72" s="23">
        <v>0</v>
      </c>
      <c r="E72" s="23">
        <v>0</v>
      </c>
      <c r="F72" s="23">
        <v>0</v>
      </c>
      <c r="G72" s="21">
        <v>0</v>
      </c>
      <c r="H72" s="23">
        <v>0</v>
      </c>
      <c r="I72" s="23">
        <v>0</v>
      </c>
      <c r="J72" s="23">
        <v>0</v>
      </c>
      <c r="K72" s="21">
        <v>0</v>
      </c>
      <c r="L72" s="21">
        <v>0</v>
      </c>
      <c r="M72" s="21">
        <v>0</v>
      </c>
      <c r="N72" s="26">
        <f t="shared" si="1"/>
        <v>0</v>
      </c>
      <c r="O72" s="27"/>
    </row>
    <row r="73" spans="1:15" x14ac:dyDescent="0.3">
      <c r="A73" s="59" t="s">
        <v>531</v>
      </c>
      <c r="B73" s="75" t="s">
        <v>532</v>
      </c>
      <c r="C73" s="62">
        <v>0</v>
      </c>
      <c r="D73" s="23">
        <v>0</v>
      </c>
      <c r="E73" s="23">
        <v>0</v>
      </c>
      <c r="F73" s="23">
        <v>0</v>
      </c>
      <c r="G73" s="21">
        <v>0</v>
      </c>
      <c r="H73" s="23">
        <v>0</v>
      </c>
      <c r="I73" s="23">
        <v>0</v>
      </c>
      <c r="J73" s="23">
        <v>0</v>
      </c>
      <c r="K73" s="21">
        <v>0</v>
      </c>
      <c r="L73" s="21">
        <v>0</v>
      </c>
      <c r="M73" s="21">
        <v>0</v>
      </c>
      <c r="N73" s="26">
        <f t="shared" si="1"/>
        <v>0</v>
      </c>
      <c r="O73" s="27"/>
    </row>
    <row r="74" spans="1:15" x14ac:dyDescent="0.3">
      <c r="A74" s="59" t="s">
        <v>533</v>
      </c>
      <c r="B74" s="75" t="s">
        <v>534</v>
      </c>
      <c r="C74" s="62">
        <v>0</v>
      </c>
      <c r="D74" s="23">
        <v>0</v>
      </c>
      <c r="E74" s="23">
        <v>0</v>
      </c>
      <c r="F74" s="23">
        <v>0</v>
      </c>
      <c r="G74" s="21">
        <v>0</v>
      </c>
      <c r="H74" s="23">
        <v>0</v>
      </c>
      <c r="I74" s="23">
        <v>0</v>
      </c>
      <c r="J74" s="23">
        <v>0</v>
      </c>
      <c r="K74" s="21">
        <v>0</v>
      </c>
      <c r="L74" s="21">
        <v>0</v>
      </c>
      <c r="M74" s="21">
        <v>0</v>
      </c>
      <c r="N74" s="26">
        <f t="shared" si="1"/>
        <v>0</v>
      </c>
      <c r="O74" s="27"/>
    </row>
    <row r="75" spans="1:15" x14ac:dyDescent="0.3">
      <c r="A75" s="59" t="s">
        <v>535</v>
      </c>
      <c r="B75" s="75" t="s">
        <v>536</v>
      </c>
      <c r="C75" s="62">
        <v>0</v>
      </c>
      <c r="D75" s="23">
        <v>0</v>
      </c>
      <c r="E75" s="23">
        <v>0</v>
      </c>
      <c r="F75" s="23">
        <v>0</v>
      </c>
      <c r="G75" s="21">
        <v>0</v>
      </c>
      <c r="H75" s="23">
        <v>0</v>
      </c>
      <c r="I75" s="23">
        <v>0</v>
      </c>
      <c r="J75" s="23">
        <v>0</v>
      </c>
      <c r="K75" s="21">
        <v>0</v>
      </c>
      <c r="L75" s="21">
        <v>0</v>
      </c>
      <c r="M75" s="21">
        <v>0</v>
      </c>
      <c r="N75" s="26">
        <f t="shared" ref="N75:N96" si="2">+C75+G75+K75+L75+M75</f>
        <v>0</v>
      </c>
      <c r="O75" s="27"/>
    </row>
    <row r="76" spans="1:15" x14ac:dyDescent="0.3">
      <c r="A76" s="59" t="s">
        <v>537</v>
      </c>
      <c r="B76" s="75" t="s">
        <v>538</v>
      </c>
      <c r="C76" s="62">
        <v>0</v>
      </c>
      <c r="D76" s="23">
        <v>0</v>
      </c>
      <c r="E76" s="23">
        <v>0</v>
      </c>
      <c r="F76" s="23">
        <v>0</v>
      </c>
      <c r="G76" s="21">
        <v>0</v>
      </c>
      <c r="H76" s="23">
        <v>0</v>
      </c>
      <c r="I76" s="23">
        <v>0</v>
      </c>
      <c r="J76" s="23">
        <v>0</v>
      </c>
      <c r="K76" s="21">
        <v>0</v>
      </c>
      <c r="L76" s="21">
        <v>0</v>
      </c>
      <c r="M76" s="21">
        <v>0</v>
      </c>
      <c r="N76" s="26">
        <f t="shared" si="2"/>
        <v>0</v>
      </c>
      <c r="O76" s="27"/>
    </row>
    <row r="77" spans="1:15" x14ac:dyDescent="0.3">
      <c r="A77" s="59" t="s">
        <v>539</v>
      </c>
      <c r="B77" s="75" t="s">
        <v>540</v>
      </c>
      <c r="C77" s="62">
        <v>0</v>
      </c>
      <c r="D77" s="23">
        <v>0</v>
      </c>
      <c r="E77" s="23">
        <v>0</v>
      </c>
      <c r="F77" s="23">
        <v>0</v>
      </c>
      <c r="G77" s="21">
        <v>0</v>
      </c>
      <c r="H77" s="23">
        <v>0</v>
      </c>
      <c r="I77" s="23">
        <v>0</v>
      </c>
      <c r="J77" s="23">
        <v>0</v>
      </c>
      <c r="K77" s="21">
        <v>0</v>
      </c>
      <c r="L77" s="21">
        <v>0</v>
      </c>
      <c r="M77" s="21">
        <v>0</v>
      </c>
      <c r="N77" s="26">
        <f t="shared" si="2"/>
        <v>0</v>
      </c>
      <c r="O77" s="27"/>
    </row>
    <row r="78" spans="1:15" x14ac:dyDescent="0.3">
      <c r="A78" s="59" t="s">
        <v>541</v>
      </c>
      <c r="B78" s="75" t="s">
        <v>542</v>
      </c>
      <c r="C78" s="62">
        <v>0</v>
      </c>
      <c r="D78" s="23">
        <v>0</v>
      </c>
      <c r="E78" s="23">
        <v>0</v>
      </c>
      <c r="F78" s="23">
        <v>0</v>
      </c>
      <c r="G78" s="21">
        <v>0</v>
      </c>
      <c r="H78" s="23">
        <v>0</v>
      </c>
      <c r="I78" s="23">
        <v>0</v>
      </c>
      <c r="J78" s="23">
        <v>0</v>
      </c>
      <c r="K78" s="21">
        <v>0</v>
      </c>
      <c r="L78" s="21">
        <v>0</v>
      </c>
      <c r="M78" s="21">
        <v>0</v>
      </c>
      <c r="N78" s="26">
        <f t="shared" si="2"/>
        <v>0</v>
      </c>
      <c r="O78" s="27"/>
    </row>
    <row r="79" spans="1:15" x14ac:dyDescent="0.3">
      <c r="A79" s="59" t="s">
        <v>543</v>
      </c>
      <c r="B79" s="75" t="s">
        <v>544</v>
      </c>
      <c r="C79" s="62">
        <v>0</v>
      </c>
      <c r="D79" s="23">
        <v>0</v>
      </c>
      <c r="E79" s="23">
        <v>0</v>
      </c>
      <c r="F79" s="23">
        <v>0</v>
      </c>
      <c r="G79" s="21">
        <v>0</v>
      </c>
      <c r="H79" s="23">
        <v>0</v>
      </c>
      <c r="I79" s="23">
        <v>0</v>
      </c>
      <c r="J79" s="23">
        <v>0</v>
      </c>
      <c r="K79" s="21">
        <v>0</v>
      </c>
      <c r="L79" s="21">
        <v>0</v>
      </c>
      <c r="M79" s="21">
        <v>0</v>
      </c>
      <c r="N79" s="26">
        <f t="shared" si="2"/>
        <v>0</v>
      </c>
      <c r="O79" s="27"/>
    </row>
    <row r="80" spans="1:15" x14ac:dyDescent="0.3">
      <c r="A80" s="59" t="s">
        <v>545</v>
      </c>
      <c r="B80" s="75" t="s">
        <v>546</v>
      </c>
      <c r="C80" s="62">
        <v>0</v>
      </c>
      <c r="D80" s="23">
        <v>0</v>
      </c>
      <c r="E80" s="23">
        <v>0</v>
      </c>
      <c r="F80" s="23">
        <v>0</v>
      </c>
      <c r="G80" s="21">
        <v>0</v>
      </c>
      <c r="H80" s="23">
        <v>0</v>
      </c>
      <c r="I80" s="23">
        <v>0</v>
      </c>
      <c r="J80" s="23">
        <v>0</v>
      </c>
      <c r="K80" s="21">
        <v>0</v>
      </c>
      <c r="L80" s="21">
        <v>0</v>
      </c>
      <c r="M80" s="21">
        <v>0</v>
      </c>
      <c r="N80" s="26">
        <f t="shared" si="2"/>
        <v>0</v>
      </c>
      <c r="O80" s="27"/>
    </row>
    <row r="81" spans="1:15" x14ac:dyDescent="0.3">
      <c r="A81" s="59" t="s">
        <v>547</v>
      </c>
      <c r="B81" s="75" t="s">
        <v>548</v>
      </c>
      <c r="C81" s="62">
        <v>0</v>
      </c>
      <c r="D81" s="23">
        <v>0</v>
      </c>
      <c r="E81" s="23">
        <v>0</v>
      </c>
      <c r="F81" s="23">
        <v>0</v>
      </c>
      <c r="G81" s="21">
        <v>0</v>
      </c>
      <c r="H81" s="23">
        <v>0</v>
      </c>
      <c r="I81" s="23">
        <v>0</v>
      </c>
      <c r="J81" s="23">
        <v>0</v>
      </c>
      <c r="K81" s="21">
        <v>0</v>
      </c>
      <c r="L81" s="21">
        <v>0</v>
      </c>
      <c r="M81" s="21">
        <v>0</v>
      </c>
      <c r="N81" s="26">
        <f t="shared" si="2"/>
        <v>0</v>
      </c>
      <c r="O81" s="27"/>
    </row>
    <row r="82" spans="1:15" x14ac:dyDescent="0.3">
      <c r="A82" s="59" t="s">
        <v>549</v>
      </c>
      <c r="B82" s="75" t="s">
        <v>550</v>
      </c>
      <c r="C82" s="62">
        <v>0</v>
      </c>
      <c r="D82" s="23">
        <v>0</v>
      </c>
      <c r="E82" s="23">
        <v>0</v>
      </c>
      <c r="F82" s="23">
        <v>0</v>
      </c>
      <c r="G82" s="21">
        <v>0</v>
      </c>
      <c r="H82" s="23">
        <v>0</v>
      </c>
      <c r="I82" s="23">
        <v>0</v>
      </c>
      <c r="J82" s="23">
        <v>0</v>
      </c>
      <c r="K82" s="21">
        <v>0</v>
      </c>
      <c r="L82" s="21">
        <v>0</v>
      </c>
      <c r="M82" s="21">
        <v>0</v>
      </c>
      <c r="N82" s="26">
        <f t="shared" si="2"/>
        <v>0</v>
      </c>
      <c r="O82" s="27"/>
    </row>
    <row r="83" spans="1:15" x14ac:dyDescent="0.3">
      <c r="A83" s="59" t="s">
        <v>551</v>
      </c>
      <c r="B83" s="75" t="s">
        <v>552</v>
      </c>
      <c r="C83" s="62">
        <v>0</v>
      </c>
      <c r="D83" s="23">
        <v>0</v>
      </c>
      <c r="E83" s="23">
        <v>0</v>
      </c>
      <c r="F83" s="23">
        <v>0</v>
      </c>
      <c r="G83" s="21">
        <v>0</v>
      </c>
      <c r="H83" s="23">
        <v>0</v>
      </c>
      <c r="I83" s="23">
        <v>0</v>
      </c>
      <c r="J83" s="23">
        <v>0</v>
      </c>
      <c r="K83" s="21">
        <v>0</v>
      </c>
      <c r="L83" s="21">
        <v>0</v>
      </c>
      <c r="M83" s="21">
        <v>0</v>
      </c>
      <c r="N83" s="26">
        <f t="shared" si="2"/>
        <v>0</v>
      </c>
      <c r="O83" s="27"/>
    </row>
    <row r="84" spans="1:15" x14ac:dyDescent="0.3">
      <c r="A84" s="54"/>
      <c r="B84" s="76"/>
      <c r="C84" s="62"/>
      <c r="D84" s="23"/>
      <c r="E84" s="23"/>
      <c r="F84" s="23"/>
      <c r="G84" s="21"/>
      <c r="H84" s="23"/>
      <c r="I84" s="23"/>
      <c r="J84" s="23"/>
      <c r="K84" s="21"/>
      <c r="L84" s="21"/>
      <c r="M84" s="21"/>
      <c r="N84" s="26"/>
      <c r="O84" s="27"/>
    </row>
    <row r="85" spans="1:15" x14ac:dyDescent="0.3">
      <c r="A85" s="50" t="s">
        <v>553</v>
      </c>
      <c r="B85" s="69" t="s">
        <v>554</v>
      </c>
      <c r="C85" s="62">
        <v>44635.13735591725</v>
      </c>
      <c r="D85" s="23">
        <v>0</v>
      </c>
      <c r="E85" s="23">
        <v>31303.425862582077</v>
      </c>
      <c r="F85" s="23">
        <v>13331.711493335175</v>
      </c>
      <c r="G85" s="21">
        <v>0</v>
      </c>
      <c r="H85" s="23">
        <v>0</v>
      </c>
      <c r="I85" s="23">
        <v>0</v>
      </c>
      <c r="J85" s="23">
        <v>0</v>
      </c>
      <c r="K85" s="21">
        <v>0</v>
      </c>
      <c r="L85" s="21">
        <v>0</v>
      </c>
      <c r="M85" s="21">
        <v>0</v>
      </c>
      <c r="N85" s="26">
        <f t="shared" si="2"/>
        <v>44635.13735591725</v>
      </c>
      <c r="O85" s="27"/>
    </row>
    <row r="86" spans="1:15" x14ac:dyDescent="0.3">
      <c r="A86" s="59" t="s">
        <v>555</v>
      </c>
      <c r="B86" s="75"/>
      <c r="C86" s="62">
        <v>0</v>
      </c>
      <c r="D86" s="23">
        <v>0</v>
      </c>
      <c r="E86" s="23">
        <v>0</v>
      </c>
      <c r="F86" s="23">
        <v>0</v>
      </c>
      <c r="G86" s="21">
        <v>0</v>
      </c>
      <c r="H86" s="23">
        <v>0</v>
      </c>
      <c r="I86" s="23">
        <v>0</v>
      </c>
      <c r="J86" s="23">
        <v>0</v>
      </c>
      <c r="K86" s="21">
        <v>0</v>
      </c>
      <c r="L86" s="21">
        <v>0</v>
      </c>
      <c r="M86" s="21">
        <v>0</v>
      </c>
      <c r="N86" s="26">
        <f t="shared" si="2"/>
        <v>0</v>
      </c>
      <c r="O86" s="27"/>
    </row>
    <row r="87" spans="1:15" x14ac:dyDescent="0.3">
      <c r="A87" s="60"/>
      <c r="B87" s="71"/>
      <c r="C87" s="62"/>
      <c r="D87" s="23"/>
      <c r="E87" s="23"/>
      <c r="F87" s="23"/>
      <c r="G87" s="21"/>
      <c r="H87" s="23"/>
      <c r="I87" s="23"/>
      <c r="J87" s="23"/>
      <c r="K87" s="21"/>
      <c r="L87" s="21"/>
      <c r="M87" s="21"/>
      <c r="N87" s="26"/>
      <c r="O87" s="27"/>
    </row>
    <row r="88" spans="1:15" x14ac:dyDescent="0.3">
      <c r="A88" s="54" t="s">
        <v>556</v>
      </c>
      <c r="B88" s="74" t="s">
        <v>557</v>
      </c>
      <c r="C88" s="62">
        <v>256127.20672533664</v>
      </c>
      <c r="D88" s="23">
        <v>18994.390694473834</v>
      </c>
      <c r="E88" s="23">
        <v>49027.459221665005</v>
      </c>
      <c r="F88" s="23">
        <v>188105.35680919778</v>
      </c>
      <c r="G88" s="21">
        <v>47493.706831398187</v>
      </c>
      <c r="H88" s="23">
        <v>21528.864432683942</v>
      </c>
      <c r="I88" s="23">
        <v>10648.786926636083</v>
      </c>
      <c r="J88" s="23">
        <v>15316.055472078169</v>
      </c>
      <c r="K88" s="21">
        <v>62635.763362941681</v>
      </c>
      <c r="L88" s="21">
        <v>18499.835075822779</v>
      </c>
      <c r="M88" s="21">
        <v>276.71443692000003</v>
      </c>
      <c r="N88" s="26">
        <f t="shared" si="2"/>
        <v>385033.22643241927</v>
      </c>
      <c r="O88" s="27"/>
    </row>
    <row r="89" spans="1:15" x14ac:dyDescent="0.3">
      <c r="A89" s="52" t="s">
        <v>558</v>
      </c>
      <c r="B89" s="66" t="s">
        <v>559</v>
      </c>
      <c r="C89" s="62">
        <v>119456.18625334119</v>
      </c>
      <c r="D89" s="23">
        <v>-3.9470000000000027</v>
      </c>
      <c r="E89" s="23">
        <v>7067.8724816004933</v>
      </c>
      <c r="F89" s="23">
        <v>112392.26077174069</v>
      </c>
      <c r="G89" s="21">
        <v>5017.3693325099994</v>
      </c>
      <c r="H89" s="23">
        <v>1100.8337439699994</v>
      </c>
      <c r="I89" s="23">
        <v>-717.96218892000002</v>
      </c>
      <c r="J89" s="23">
        <v>4634.4977774600002</v>
      </c>
      <c r="K89" s="21">
        <v>10307.584695125192</v>
      </c>
      <c r="L89" s="21">
        <v>0</v>
      </c>
      <c r="M89" s="21">
        <v>0.54287006000000004</v>
      </c>
      <c r="N89" s="26">
        <f t="shared" si="2"/>
        <v>134781.68315103638</v>
      </c>
      <c r="O89" s="27"/>
    </row>
    <row r="90" spans="1:15" x14ac:dyDescent="0.3">
      <c r="A90" s="53" t="s">
        <v>560</v>
      </c>
      <c r="B90" s="67" t="s">
        <v>561</v>
      </c>
      <c r="C90" s="62">
        <v>0</v>
      </c>
      <c r="D90" s="23">
        <v>0</v>
      </c>
      <c r="E90" s="23">
        <v>0</v>
      </c>
      <c r="F90" s="23">
        <v>0</v>
      </c>
      <c r="G90" s="21">
        <v>0</v>
      </c>
      <c r="H90" s="23">
        <v>0</v>
      </c>
      <c r="I90" s="23">
        <v>0</v>
      </c>
      <c r="J90" s="23">
        <v>0</v>
      </c>
      <c r="K90" s="21">
        <v>0</v>
      </c>
      <c r="L90" s="21">
        <v>0</v>
      </c>
      <c r="M90" s="21">
        <v>0</v>
      </c>
      <c r="N90" s="26">
        <f t="shared" si="2"/>
        <v>0</v>
      </c>
      <c r="O90" s="27"/>
    </row>
    <row r="91" spans="1:15" x14ac:dyDescent="0.3">
      <c r="A91" s="52" t="s">
        <v>562</v>
      </c>
      <c r="B91" s="66" t="s">
        <v>563</v>
      </c>
      <c r="C91" s="62">
        <v>140093.90346448706</v>
      </c>
      <c r="D91" s="23">
        <v>18997.26436764207</v>
      </c>
      <c r="E91" s="23">
        <v>20934.522858268556</v>
      </c>
      <c r="F91" s="23">
        <v>100162.11623857642</v>
      </c>
      <c r="G91" s="21">
        <v>42468.735872148187</v>
      </c>
      <c r="H91" s="23">
        <v>20420.60555471394</v>
      </c>
      <c r="I91" s="23">
        <v>11366.572622816082</v>
      </c>
      <c r="J91" s="23">
        <v>10681.55769461817</v>
      </c>
      <c r="K91" s="21">
        <v>49426.529679207444</v>
      </c>
      <c r="L91" s="21">
        <v>9165.2405236402137</v>
      </c>
      <c r="M91" s="21">
        <v>255.82596791</v>
      </c>
      <c r="N91" s="26">
        <f t="shared" si="2"/>
        <v>241410.23550739291</v>
      </c>
      <c r="O91" s="27"/>
    </row>
    <row r="92" spans="1:15" x14ac:dyDescent="0.3">
      <c r="A92" s="53" t="s">
        <v>564</v>
      </c>
      <c r="B92" s="67" t="s">
        <v>565</v>
      </c>
      <c r="C92" s="62">
        <v>0</v>
      </c>
      <c r="D92" s="23">
        <v>0</v>
      </c>
      <c r="E92" s="23">
        <v>0</v>
      </c>
      <c r="F92" s="23">
        <v>0</v>
      </c>
      <c r="G92" s="21">
        <v>0</v>
      </c>
      <c r="H92" s="23">
        <v>0</v>
      </c>
      <c r="I92" s="23">
        <v>0</v>
      </c>
      <c r="J92" s="23">
        <v>0</v>
      </c>
      <c r="K92" s="21">
        <v>0</v>
      </c>
      <c r="L92" s="21">
        <v>0</v>
      </c>
      <c r="M92" s="21">
        <v>0</v>
      </c>
      <c r="N92" s="26">
        <f t="shared" si="2"/>
        <v>0</v>
      </c>
      <c r="O92" s="27"/>
    </row>
    <row r="93" spans="1:15" x14ac:dyDescent="0.3">
      <c r="A93" s="52" t="s">
        <v>566</v>
      </c>
      <c r="B93" s="66" t="s">
        <v>567</v>
      </c>
      <c r="C93" s="62">
        <v>6178.8369698975312</v>
      </c>
      <c r="D93" s="23">
        <v>1.0733268317651963</v>
      </c>
      <c r="E93" s="23">
        <v>6177.7636430657658</v>
      </c>
      <c r="F93" s="23">
        <v>0</v>
      </c>
      <c r="G93" s="21">
        <v>0</v>
      </c>
      <c r="H93" s="23">
        <v>0</v>
      </c>
      <c r="I93" s="23">
        <v>0</v>
      </c>
      <c r="J93" s="23">
        <v>0</v>
      </c>
      <c r="K93" s="21">
        <v>0</v>
      </c>
      <c r="L93" s="21">
        <v>2662.4708040924706</v>
      </c>
      <c r="M93" s="21">
        <v>0</v>
      </c>
      <c r="N93" s="26">
        <f t="shared" si="2"/>
        <v>8841.3077739900018</v>
      </c>
      <c r="O93" s="27"/>
    </row>
    <row r="94" spans="1:15" x14ac:dyDescent="0.3">
      <c r="A94" s="53" t="s">
        <v>568</v>
      </c>
      <c r="B94" s="67" t="s">
        <v>569</v>
      </c>
      <c r="C94" s="62">
        <v>0</v>
      </c>
      <c r="D94" s="23">
        <v>0</v>
      </c>
      <c r="E94" s="23">
        <v>0</v>
      </c>
      <c r="F94" s="23">
        <v>0</v>
      </c>
      <c r="G94" s="21">
        <v>0</v>
      </c>
      <c r="H94" s="23">
        <v>0</v>
      </c>
      <c r="I94" s="23">
        <v>0</v>
      </c>
      <c r="J94" s="23">
        <v>0</v>
      </c>
      <c r="K94" s="21">
        <v>0</v>
      </c>
      <c r="L94" s="21">
        <v>0</v>
      </c>
      <c r="M94" s="21">
        <v>0</v>
      </c>
      <c r="N94" s="26">
        <f t="shared" si="2"/>
        <v>0</v>
      </c>
      <c r="O94" s="27"/>
    </row>
    <row r="95" spans="1:15" x14ac:dyDescent="0.3">
      <c r="A95" s="53" t="s">
        <v>564</v>
      </c>
      <c r="B95" s="67" t="s">
        <v>570</v>
      </c>
      <c r="C95" s="62">
        <v>0</v>
      </c>
      <c r="D95" s="23">
        <v>0</v>
      </c>
      <c r="E95" s="23">
        <v>0</v>
      </c>
      <c r="F95" s="23">
        <v>0</v>
      </c>
      <c r="G95" s="21">
        <v>0</v>
      </c>
      <c r="H95" s="23">
        <v>0</v>
      </c>
      <c r="I95" s="23">
        <v>0</v>
      </c>
      <c r="J95" s="23">
        <v>0</v>
      </c>
      <c r="K95" s="21">
        <v>0</v>
      </c>
      <c r="L95" s="21">
        <v>0</v>
      </c>
      <c r="M95" s="21">
        <v>0</v>
      </c>
      <c r="N95" s="26">
        <f t="shared" si="2"/>
        <v>0</v>
      </c>
      <c r="O95" s="27"/>
    </row>
    <row r="96" spans="1:15" x14ac:dyDescent="0.3">
      <c r="A96" s="52" t="s">
        <v>571</v>
      </c>
      <c r="B96" s="66" t="s">
        <v>572</v>
      </c>
      <c r="C96" s="62">
        <v>-9601.7199623891356</v>
      </c>
      <c r="D96" s="23">
        <v>0</v>
      </c>
      <c r="E96" s="23">
        <v>14847.300238730197</v>
      </c>
      <c r="F96" s="23">
        <v>-24449.020201119332</v>
      </c>
      <c r="G96" s="21">
        <v>7.6016267399999995</v>
      </c>
      <c r="H96" s="23">
        <v>7.4251339999999999</v>
      </c>
      <c r="I96" s="23">
        <v>0.17649273999999998</v>
      </c>
      <c r="J96" s="23">
        <v>0</v>
      </c>
      <c r="K96" s="21">
        <v>2901.6489886090399</v>
      </c>
      <c r="L96" s="21">
        <v>6672.1237480900954</v>
      </c>
      <c r="M96" s="21">
        <v>20.345598949999999</v>
      </c>
      <c r="N96" s="26">
        <f t="shared" si="2"/>
        <v>-7.496225862269057E-13</v>
      </c>
      <c r="O96" s="27"/>
    </row>
    <row r="97" spans="1:14" x14ac:dyDescent="0.3">
      <c r="A97" s="61"/>
      <c r="B97" s="77"/>
      <c r="C97" s="62"/>
      <c r="D97" s="23"/>
      <c r="E97" s="23"/>
      <c r="F97" s="23"/>
      <c r="G97" s="21"/>
      <c r="H97" s="23"/>
      <c r="I97" s="23"/>
      <c r="J97" s="23"/>
      <c r="K97" s="21"/>
      <c r="L97" s="21"/>
      <c r="M97" s="21"/>
      <c r="N97" s="26"/>
    </row>
    <row r="98" spans="1:14" x14ac:dyDescent="0.3">
      <c r="A98" s="19" t="s">
        <v>389</v>
      </c>
      <c r="B98" s="20" t="s">
        <v>390</v>
      </c>
      <c r="C98" s="24">
        <v>3565104.8041978735</v>
      </c>
      <c r="D98" s="24">
        <v>470229.7472353038</v>
      </c>
      <c r="E98" s="24">
        <v>1362632.653289312</v>
      </c>
      <c r="F98" s="24">
        <v>1729181.9522741658</v>
      </c>
      <c r="G98" s="24">
        <v>162741.9586737589</v>
      </c>
      <c r="H98" s="24">
        <v>66718.009043775717</v>
      </c>
      <c r="I98" s="24">
        <v>8408.9683826038909</v>
      </c>
      <c r="J98" s="24">
        <v>87614.981247379284</v>
      </c>
      <c r="K98" s="24">
        <v>909750.43637243833</v>
      </c>
      <c r="L98" s="24">
        <v>1490342.8845415015</v>
      </c>
      <c r="M98" s="24">
        <v>21360.524047631428</v>
      </c>
      <c r="N98" s="24">
        <f>+C98+G98+K98+L98+M98</f>
        <v>6149300.6078332039</v>
      </c>
    </row>
    <row r="99" spans="1:14" x14ac:dyDescent="0.3">
      <c r="A99" t="s">
        <v>276</v>
      </c>
    </row>
    <row r="102" spans="1:14" x14ac:dyDescent="0.3"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</row>
    <row r="103" spans="1:14" x14ac:dyDescent="0.3"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</row>
  </sheetData>
  <mergeCells count="4">
    <mergeCell ref="B2:N2"/>
    <mergeCell ref="B3:N3"/>
    <mergeCell ref="B4:N4"/>
    <mergeCell ref="B5:N5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6">
    <tabColor theme="4" tint="0.79998168889431442"/>
  </sheetPr>
  <dimension ref="A2:O22"/>
  <sheetViews>
    <sheetView showGridLines="0" zoomScale="70" zoomScaleNormal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M10" sqref="M10"/>
    </sheetView>
  </sheetViews>
  <sheetFormatPr baseColWidth="10" defaultRowHeight="14.4" outlineLevelCol="1" x14ac:dyDescent="0.3"/>
  <cols>
    <col min="1" max="1" width="15.6640625" customWidth="1"/>
    <col min="2" max="2" width="55.6640625" customWidth="1"/>
    <col min="3" max="3" width="15.6640625" customWidth="1"/>
    <col min="4" max="6" width="15.6640625" hidden="1" customWidth="1" outlineLevel="1"/>
    <col min="7" max="7" width="15.6640625" customWidth="1" collapsed="1"/>
    <col min="8" max="10" width="15.6640625" hidden="1" customWidth="1" outlineLevel="1"/>
    <col min="11" max="11" width="15.6640625" customWidth="1" collapsed="1"/>
    <col min="12" max="14" width="15.6640625" customWidth="1"/>
  </cols>
  <sheetData>
    <row r="2" spans="1:15" ht="18" x14ac:dyDescent="0.35">
      <c r="B2" s="108" t="s">
        <v>0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5" ht="18" x14ac:dyDescent="0.35">
      <c r="B3" s="108" t="s">
        <v>267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5" ht="15.6" x14ac:dyDescent="0.3">
      <c r="B4" s="109" t="s">
        <v>573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</row>
    <row r="5" spans="1:15" ht="15.6" x14ac:dyDescent="0.3">
      <c r="B5" s="109" t="s">
        <v>1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</row>
    <row r="6" spans="1:15" x14ac:dyDescent="0.3">
      <c r="A6" s="29" t="s">
        <v>266</v>
      </c>
    </row>
    <row r="7" spans="1:15" ht="15.6" x14ac:dyDescent="0.3">
      <c r="A7" s="2"/>
      <c r="B7" s="3"/>
      <c r="C7" s="4" t="s">
        <v>2</v>
      </c>
      <c r="D7" s="5" t="s">
        <v>3</v>
      </c>
      <c r="E7" s="5" t="s">
        <v>377</v>
      </c>
      <c r="F7" s="5" t="s">
        <v>378</v>
      </c>
      <c r="G7" s="5" t="s">
        <v>4</v>
      </c>
      <c r="H7" s="86" t="s">
        <v>382</v>
      </c>
      <c r="I7" s="86" t="s">
        <v>383</v>
      </c>
      <c r="J7" s="86" t="s">
        <v>384</v>
      </c>
      <c r="K7" s="5" t="s">
        <v>5</v>
      </c>
      <c r="L7" s="5" t="s">
        <v>6</v>
      </c>
      <c r="M7" s="5" t="s">
        <v>7</v>
      </c>
      <c r="N7" s="5" t="s">
        <v>18</v>
      </c>
    </row>
    <row r="8" spans="1:15" ht="95.4" x14ac:dyDescent="0.3">
      <c r="A8" s="30"/>
      <c r="B8" s="31" t="s">
        <v>9</v>
      </c>
      <c r="C8" s="31" t="s">
        <v>10</v>
      </c>
      <c r="D8" s="30" t="s">
        <v>11</v>
      </c>
      <c r="E8" s="30" t="s">
        <v>379</v>
      </c>
      <c r="F8" s="30" t="s">
        <v>380</v>
      </c>
      <c r="G8" s="30" t="s">
        <v>12</v>
      </c>
      <c r="H8" s="88" t="s">
        <v>385</v>
      </c>
      <c r="I8" s="88" t="s">
        <v>386</v>
      </c>
      <c r="J8" s="89" t="s">
        <v>387</v>
      </c>
      <c r="K8" s="30" t="s">
        <v>13</v>
      </c>
      <c r="L8" s="32" t="s">
        <v>14</v>
      </c>
      <c r="M8" s="30" t="s">
        <v>15</v>
      </c>
      <c r="N8" s="30" t="s">
        <v>19</v>
      </c>
    </row>
    <row r="9" spans="1:15" x14ac:dyDescent="0.3">
      <c r="A9" s="9" t="s">
        <v>392</v>
      </c>
      <c r="B9" s="18" t="s">
        <v>393</v>
      </c>
      <c r="C9" s="21">
        <v>-12780.645433171718</v>
      </c>
      <c r="D9" s="23">
        <v>-11695.075002716383</v>
      </c>
      <c r="E9" s="23">
        <v>8.0849397708645618</v>
      </c>
      <c r="F9" s="23">
        <v>-1093.655370226199</v>
      </c>
      <c r="G9" s="21">
        <v>745.77796579310541</v>
      </c>
      <c r="H9" s="23">
        <v>530.01831431000005</v>
      </c>
      <c r="I9" s="23">
        <v>-507.50207599689497</v>
      </c>
      <c r="J9" s="23">
        <v>723.26172748000022</v>
      </c>
      <c r="K9" s="21">
        <v>-7815.7257565099953</v>
      </c>
      <c r="L9" s="21">
        <v>-4665.8384992295969</v>
      </c>
      <c r="M9" s="21">
        <v>0</v>
      </c>
      <c r="N9" s="26">
        <f>+C9+G9+K9+L9+M9</f>
        <v>-24516.431723118207</v>
      </c>
      <c r="O9" s="27"/>
    </row>
    <row r="10" spans="1:15" x14ac:dyDescent="0.3">
      <c r="A10" s="9" t="s">
        <v>394</v>
      </c>
      <c r="B10" s="18" t="s">
        <v>395</v>
      </c>
      <c r="C10" s="21">
        <v>613.04231494373005</v>
      </c>
      <c r="D10" s="23">
        <v>-22.37065103361504</v>
      </c>
      <c r="E10" s="23">
        <v>-1083.3855700190043</v>
      </c>
      <c r="F10" s="23">
        <v>1718.7985359963493</v>
      </c>
      <c r="G10" s="21">
        <v>0</v>
      </c>
      <c r="H10" s="23">
        <v>0</v>
      </c>
      <c r="I10" s="23">
        <v>0</v>
      </c>
      <c r="J10" s="23">
        <v>0</v>
      </c>
      <c r="K10" s="21">
        <v>192.3763539899999</v>
      </c>
      <c r="L10" s="21">
        <v>-3409.4330515884999</v>
      </c>
      <c r="M10" s="21">
        <v>0</v>
      </c>
      <c r="N10" s="26">
        <f t="shared" ref="N10:N15" si="0">+C10+G10+K10+L10+M10</f>
        <v>-2604.0143826547701</v>
      </c>
    </row>
    <row r="11" spans="1:15" x14ac:dyDescent="0.3">
      <c r="A11" s="41" t="s">
        <v>396</v>
      </c>
      <c r="B11" s="42" t="s">
        <v>397</v>
      </c>
      <c r="C11" s="21">
        <v>-1142.2809358918933</v>
      </c>
      <c r="D11" s="23">
        <v>0</v>
      </c>
      <c r="E11" s="23">
        <v>-1083.3855700190043</v>
      </c>
      <c r="F11" s="23">
        <v>-58.895365872889087</v>
      </c>
      <c r="G11" s="21">
        <v>0</v>
      </c>
      <c r="H11" s="23">
        <v>0</v>
      </c>
      <c r="I11" s="23">
        <v>0</v>
      </c>
      <c r="J11" s="23">
        <v>0</v>
      </c>
      <c r="K11" s="21">
        <v>0</v>
      </c>
      <c r="L11" s="21">
        <v>-748.63185031734827</v>
      </c>
      <c r="M11" s="21">
        <v>0</v>
      </c>
      <c r="N11" s="26">
        <f t="shared" si="0"/>
        <v>-1890.9127862092414</v>
      </c>
    </row>
    <row r="12" spans="1:15" x14ac:dyDescent="0.3">
      <c r="A12" s="41" t="s">
        <v>398</v>
      </c>
      <c r="B12" s="42" t="s">
        <v>399</v>
      </c>
      <c r="C12" s="21">
        <v>1755.3232508356232</v>
      </c>
      <c r="D12" s="23">
        <v>-22.37065103361504</v>
      </c>
      <c r="E12" s="23">
        <v>0</v>
      </c>
      <c r="F12" s="23">
        <v>1777.6939018692383</v>
      </c>
      <c r="G12" s="21">
        <v>0</v>
      </c>
      <c r="H12" s="23">
        <v>0</v>
      </c>
      <c r="I12" s="23">
        <v>0</v>
      </c>
      <c r="J12" s="23">
        <v>0</v>
      </c>
      <c r="K12" s="21">
        <v>192.3763539899999</v>
      </c>
      <c r="L12" s="21">
        <v>-2660.8012012711515</v>
      </c>
      <c r="M12" s="21">
        <v>0</v>
      </c>
      <c r="N12" s="26">
        <f t="shared" si="0"/>
        <v>-713.10159644552846</v>
      </c>
    </row>
    <row r="13" spans="1:15" x14ac:dyDescent="0.3">
      <c r="A13" s="9" t="s">
        <v>400</v>
      </c>
      <c r="B13" s="18" t="s">
        <v>401</v>
      </c>
      <c r="C13" s="21">
        <v>6103.8749213581723</v>
      </c>
      <c r="D13" s="23">
        <v>255.35920748107739</v>
      </c>
      <c r="E13" s="23">
        <v>1897.2694576041458</v>
      </c>
      <c r="F13" s="23">
        <v>3951.2462562729488</v>
      </c>
      <c r="G13" s="21">
        <v>0</v>
      </c>
      <c r="H13" s="23">
        <v>0</v>
      </c>
      <c r="I13" s="23">
        <v>0</v>
      </c>
      <c r="J13" s="23">
        <v>0</v>
      </c>
      <c r="K13" s="21">
        <v>-70.552791899999775</v>
      </c>
      <c r="L13" s="21">
        <v>971.2902451630049</v>
      </c>
      <c r="M13" s="21">
        <v>0</v>
      </c>
      <c r="N13" s="26">
        <f t="shared" si="0"/>
        <v>7004.6123746211779</v>
      </c>
    </row>
    <row r="14" spans="1:15" ht="28.8" x14ac:dyDescent="0.3">
      <c r="A14" s="9" t="s">
        <v>402</v>
      </c>
      <c r="B14" s="18" t="s">
        <v>403</v>
      </c>
      <c r="C14" s="21">
        <v>-137564.65820470103</v>
      </c>
      <c r="D14" s="23">
        <v>0</v>
      </c>
      <c r="E14" s="23">
        <v>-113398.88127060085</v>
      </c>
      <c r="F14" s="23">
        <v>-24165.776934100199</v>
      </c>
      <c r="G14" s="21">
        <v>137566.43362584099</v>
      </c>
      <c r="H14" s="23">
        <v>43857.428437469971</v>
      </c>
      <c r="I14" s="23">
        <v>72613.815670650991</v>
      </c>
      <c r="J14" s="23">
        <v>21095.189517720002</v>
      </c>
      <c r="K14" s="21">
        <v>-1.7754211399999562</v>
      </c>
      <c r="L14" s="21">
        <v>0</v>
      </c>
      <c r="M14" s="21">
        <v>0</v>
      </c>
      <c r="N14" s="26">
        <f t="shared" si="0"/>
        <v>-4.1175951537297806E-11</v>
      </c>
    </row>
    <row r="15" spans="1:15" x14ac:dyDescent="0.3">
      <c r="A15" s="9" t="s">
        <v>404</v>
      </c>
      <c r="B15" s="18" t="s">
        <v>405</v>
      </c>
      <c r="C15" s="21">
        <v>-44959.389162856351</v>
      </c>
      <c r="D15" s="23">
        <v>28531</v>
      </c>
      <c r="E15" s="23">
        <v>-60850.054443374924</v>
      </c>
      <c r="F15" s="23">
        <v>-12640.33471948142</v>
      </c>
      <c r="G15" s="21">
        <v>-8.989596590000037</v>
      </c>
      <c r="H15" s="23">
        <v>0</v>
      </c>
      <c r="I15" s="23">
        <v>-8.989596590000037</v>
      </c>
      <c r="J15" s="23">
        <v>0</v>
      </c>
      <c r="K15" s="21">
        <v>280.80100277000059</v>
      </c>
      <c r="L15" s="21">
        <v>-7108.0123654136469</v>
      </c>
      <c r="M15" s="21">
        <v>-0.40987791000000229</v>
      </c>
      <c r="N15" s="26">
        <f t="shared" si="0"/>
        <v>-51796</v>
      </c>
    </row>
    <row r="16" spans="1:15" x14ac:dyDescent="0.3">
      <c r="A16" s="9"/>
      <c r="B16" s="18"/>
      <c r="C16" s="21"/>
      <c r="D16" s="23"/>
      <c r="E16" s="23"/>
      <c r="F16" s="23"/>
      <c r="G16" s="21"/>
      <c r="H16" s="23"/>
      <c r="I16" s="23"/>
      <c r="J16" s="23"/>
      <c r="K16" s="21"/>
      <c r="L16" s="21"/>
      <c r="M16" s="21"/>
      <c r="N16" s="26"/>
    </row>
    <row r="17" spans="1:14" x14ac:dyDescent="0.3">
      <c r="A17" s="19" t="s">
        <v>264</v>
      </c>
      <c r="B17" s="20" t="s">
        <v>265</v>
      </c>
      <c r="C17" s="24">
        <f>+C9+C10+C13+C14+C15</f>
        <v>-188587.7755644272</v>
      </c>
      <c r="D17" s="24">
        <f t="shared" ref="D17:N17" si="1">+D9+D10+D13+D14+D15</f>
        <v>17068.913553731079</v>
      </c>
      <c r="E17" s="24">
        <f t="shared" si="1"/>
        <v>-173426.96688661978</v>
      </c>
      <c r="F17" s="24">
        <f t="shared" si="1"/>
        <v>-32229.722231538519</v>
      </c>
      <c r="G17" s="24">
        <f t="shared" si="1"/>
        <v>138303.22199504409</v>
      </c>
      <c r="H17" s="24">
        <f t="shared" si="1"/>
        <v>44387.446751779971</v>
      </c>
      <c r="I17" s="24">
        <f t="shared" si="1"/>
        <v>72097.323998064094</v>
      </c>
      <c r="J17" s="24">
        <f t="shared" si="1"/>
        <v>21818.451245200002</v>
      </c>
      <c r="K17" s="24">
        <f t="shared" si="1"/>
        <v>-7414.8766127899944</v>
      </c>
      <c r="L17" s="24">
        <f t="shared" si="1"/>
        <v>-14211.99367106874</v>
      </c>
      <c r="M17" s="24">
        <f t="shared" si="1"/>
        <v>-0.40987791000000229</v>
      </c>
      <c r="N17" s="24">
        <f t="shared" si="1"/>
        <v>-71911.833731151841</v>
      </c>
    </row>
    <row r="18" spans="1:14" x14ac:dyDescent="0.3">
      <c r="A18" t="s">
        <v>276</v>
      </c>
    </row>
    <row r="21" spans="1:14" x14ac:dyDescent="0.3"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</row>
    <row r="22" spans="1:14" x14ac:dyDescent="0.3"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</row>
  </sheetData>
  <mergeCells count="4">
    <mergeCell ref="B2:N2"/>
    <mergeCell ref="B3:N3"/>
    <mergeCell ref="B4:N4"/>
    <mergeCell ref="B5:N5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7">
    <tabColor theme="4" tint="0.79998168889431442"/>
  </sheetPr>
  <dimension ref="A2:N12"/>
  <sheetViews>
    <sheetView showGridLines="0" zoomScale="80" zoomScaleNormal="8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G15" sqref="G15"/>
    </sheetView>
  </sheetViews>
  <sheetFormatPr baseColWidth="10" defaultRowHeight="14.4" outlineLevelCol="1" x14ac:dyDescent="0.3"/>
  <cols>
    <col min="1" max="1" width="15.6640625" customWidth="1"/>
    <col min="2" max="2" width="55.6640625" customWidth="1"/>
    <col min="3" max="3" width="15.6640625" customWidth="1"/>
    <col min="4" max="6" width="15.6640625" hidden="1" customWidth="1" outlineLevel="1"/>
    <col min="7" max="7" width="15.6640625" customWidth="1" collapsed="1"/>
    <col min="8" max="10" width="15.6640625" hidden="1" customWidth="1" outlineLevel="1"/>
    <col min="11" max="11" width="15.6640625" customWidth="1" collapsed="1"/>
    <col min="12" max="14" width="15.6640625" customWidth="1"/>
  </cols>
  <sheetData>
    <row r="2" spans="1:14" ht="18" x14ac:dyDescent="0.35">
      <c r="B2" s="108" t="s">
        <v>0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4" ht="18" x14ac:dyDescent="0.35">
      <c r="B3" s="108" t="s">
        <v>272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4" ht="15.6" x14ac:dyDescent="0.3">
      <c r="B4" s="109" t="s">
        <v>573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</row>
    <row r="5" spans="1:14" ht="15.6" x14ac:dyDescent="0.3">
      <c r="B5" s="109" t="s">
        <v>1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</row>
    <row r="6" spans="1:14" x14ac:dyDescent="0.3">
      <c r="A6" s="29" t="s">
        <v>271</v>
      </c>
    </row>
    <row r="7" spans="1:14" ht="15.6" x14ac:dyDescent="0.3">
      <c r="A7" s="2"/>
      <c r="B7" s="3"/>
      <c r="C7" s="4" t="s">
        <v>2</v>
      </c>
      <c r="D7" s="5" t="s">
        <v>3</v>
      </c>
      <c r="E7" s="5" t="s">
        <v>377</v>
      </c>
      <c r="F7" s="5" t="s">
        <v>378</v>
      </c>
      <c r="G7" s="5" t="s">
        <v>4</v>
      </c>
      <c r="H7" s="86" t="s">
        <v>382</v>
      </c>
      <c r="I7" s="86" t="s">
        <v>383</v>
      </c>
      <c r="J7" s="86" t="s">
        <v>384</v>
      </c>
      <c r="K7" s="5" t="s">
        <v>5</v>
      </c>
      <c r="L7" s="5" t="s">
        <v>6</v>
      </c>
      <c r="M7" s="5" t="s">
        <v>7</v>
      </c>
      <c r="N7" s="5" t="s">
        <v>18</v>
      </c>
    </row>
    <row r="8" spans="1:14" ht="95.4" x14ac:dyDescent="0.3">
      <c r="A8" s="30"/>
      <c r="B8" s="31" t="s">
        <v>9</v>
      </c>
      <c r="C8" s="31" t="s">
        <v>10</v>
      </c>
      <c r="D8" s="30" t="s">
        <v>11</v>
      </c>
      <c r="E8" s="30" t="s">
        <v>379</v>
      </c>
      <c r="F8" s="30" t="s">
        <v>380</v>
      </c>
      <c r="G8" s="30" t="s">
        <v>12</v>
      </c>
      <c r="H8" s="88" t="s">
        <v>385</v>
      </c>
      <c r="I8" s="88" t="s">
        <v>386</v>
      </c>
      <c r="J8" s="89" t="s">
        <v>387</v>
      </c>
      <c r="K8" s="30" t="s">
        <v>13</v>
      </c>
      <c r="L8" s="32" t="s">
        <v>14</v>
      </c>
      <c r="M8" s="30" t="s">
        <v>15</v>
      </c>
      <c r="N8" s="30" t="s">
        <v>19</v>
      </c>
    </row>
    <row r="9" spans="1:14" x14ac:dyDescent="0.3">
      <c r="A9" s="9" t="s">
        <v>268</v>
      </c>
      <c r="B9" s="18" t="s">
        <v>269</v>
      </c>
      <c r="C9" s="21">
        <v>-2749.0237515700001</v>
      </c>
      <c r="D9" s="23">
        <v>0</v>
      </c>
      <c r="E9" s="23">
        <v>-2749.0237515700001</v>
      </c>
      <c r="F9" s="23">
        <v>0</v>
      </c>
      <c r="G9" s="21">
        <v>139.77810154000002</v>
      </c>
      <c r="H9" s="23">
        <v>114.87001421000002</v>
      </c>
      <c r="I9" s="23">
        <v>3.357512580000015</v>
      </c>
      <c r="J9" s="23">
        <v>21.550574749999981</v>
      </c>
      <c r="K9" s="21">
        <v>128.31116703000006</v>
      </c>
      <c r="L9" s="21">
        <v>0</v>
      </c>
      <c r="M9" s="21">
        <v>2480.934483</v>
      </c>
      <c r="N9" s="26">
        <f>+C9+G9+K9+L9+M9</f>
        <v>0</v>
      </c>
    </row>
    <row r="10" spans="1:14" x14ac:dyDescent="0.3">
      <c r="A10" s="9"/>
      <c r="B10" s="18"/>
      <c r="C10" s="21"/>
      <c r="D10" s="23"/>
      <c r="E10" s="22"/>
      <c r="F10" s="22"/>
      <c r="G10" s="21"/>
      <c r="H10" s="23"/>
      <c r="I10" s="22"/>
      <c r="J10" s="22"/>
      <c r="K10" s="21"/>
      <c r="L10" s="21"/>
      <c r="M10" s="21"/>
      <c r="N10" s="26"/>
    </row>
    <row r="11" spans="1:14" x14ac:dyDescent="0.3">
      <c r="A11" s="19" t="s">
        <v>270</v>
      </c>
      <c r="B11" s="20" t="s">
        <v>272</v>
      </c>
      <c r="C11" s="24">
        <f>+C9</f>
        <v>-2749.0237515700001</v>
      </c>
      <c r="D11" s="24">
        <f t="shared" ref="D11:M11" si="0">+D9</f>
        <v>0</v>
      </c>
      <c r="E11" s="24">
        <f t="shared" si="0"/>
        <v>-2749.0237515700001</v>
      </c>
      <c r="F11" s="24">
        <f t="shared" ref="F11" si="1">+F9</f>
        <v>0</v>
      </c>
      <c r="G11" s="24">
        <f t="shared" si="0"/>
        <v>139.77810154000002</v>
      </c>
      <c r="H11" s="24">
        <f t="shared" ref="H11:J11" si="2">+H9</f>
        <v>114.87001421000002</v>
      </c>
      <c r="I11" s="24">
        <f t="shared" si="2"/>
        <v>3.357512580000015</v>
      </c>
      <c r="J11" s="24">
        <f t="shared" si="2"/>
        <v>21.550574749999981</v>
      </c>
      <c r="K11" s="24">
        <f t="shared" si="0"/>
        <v>128.31116703000006</v>
      </c>
      <c r="L11" s="24">
        <f t="shared" si="0"/>
        <v>0</v>
      </c>
      <c r="M11" s="24">
        <f t="shared" si="0"/>
        <v>2480.934483</v>
      </c>
      <c r="N11" s="24">
        <f>+N9</f>
        <v>0</v>
      </c>
    </row>
    <row r="12" spans="1:14" x14ac:dyDescent="0.3">
      <c r="A12" t="s">
        <v>276</v>
      </c>
    </row>
  </sheetData>
  <mergeCells count="4">
    <mergeCell ref="B2:N2"/>
    <mergeCell ref="B3:N3"/>
    <mergeCell ref="B4:N4"/>
    <mergeCell ref="B5:N5"/>
  </mergeCells>
  <conditionalFormatting sqref="E10:F10">
    <cfRule type="cellIs" dxfId="5" priority="2" stopIfTrue="1" operator="lessThan">
      <formula>0</formula>
    </cfRule>
  </conditionalFormatting>
  <conditionalFormatting sqref="I10:J10">
    <cfRule type="cellIs" dxfId="4" priority="1" stopIfTrue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S35"/>
  <sheetViews>
    <sheetView topLeftCell="A4" zoomScale="90" zoomScaleNormal="90" workbookViewId="0">
      <selection activeCell="G16" sqref="G16:I16"/>
    </sheetView>
  </sheetViews>
  <sheetFormatPr baseColWidth="10" defaultRowHeight="14.4" outlineLevelCol="1" x14ac:dyDescent="0.3"/>
  <cols>
    <col min="1" max="1" width="67.88671875" customWidth="1"/>
    <col min="2" max="2" width="14.6640625" customWidth="1"/>
    <col min="3" max="5" width="14.6640625" hidden="1" customWidth="1" outlineLevel="1"/>
    <col min="6" max="6" width="14.6640625" customWidth="1" collapsed="1"/>
    <col min="7" max="9" width="14.6640625" hidden="1" customWidth="1" outlineLevel="1"/>
    <col min="10" max="10" width="14.6640625" customWidth="1" collapsed="1"/>
    <col min="11" max="12" width="14.6640625" customWidth="1"/>
    <col min="13" max="13" width="17.33203125" customWidth="1"/>
  </cols>
  <sheetData>
    <row r="2" spans="1:19" ht="18" x14ac:dyDescent="0.35">
      <c r="B2" s="108" t="s">
        <v>0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9" ht="18" x14ac:dyDescent="0.35">
      <c r="B3" s="108" t="s">
        <v>381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9" ht="15.6" x14ac:dyDescent="0.3">
      <c r="B4" s="109" t="s">
        <v>573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99"/>
    </row>
    <row r="5" spans="1:19" ht="15.6" x14ac:dyDescent="0.3">
      <c r="B5" s="109" t="s">
        <v>1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</row>
    <row r="6" spans="1:19" x14ac:dyDescent="0.3">
      <c r="A6" s="29" t="s">
        <v>376</v>
      </c>
    </row>
    <row r="7" spans="1:19" ht="15.6" x14ac:dyDescent="0.3">
      <c r="A7" s="90"/>
      <c r="B7" s="5" t="s">
        <v>2</v>
      </c>
      <c r="C7" s="5" t="s">
        <v>3</v>
      </c>
      <c r="D7" s="5" t="s">
        <v>377</v>
      </c>
      <c r="E7" s="5" t="s">
        <v>378</v>
      </c>
      <c r="F7" s="5" t="s">
        <v>4</v>
      </c>
      <c r="G7" s="86" t="s">
        <v>382</v>
      </c>
      <c r="H7" s="86" t="s">
        <v>383</v>
      </c>
      <c r="I7" s="86" t="s">
        <v>384</v>
      </c>
      <c r="J7" s="5" t="s">
        <v>5</v>
      </c>
      <c r="K7" s="5" t="s">
        <v>6</v>
      </c>
      <c r="L7" s="5" t="s">
        <v>7</v>
      </c>
      <c r="M7" s="5" t="s">
        <v>18</v>
      </c>
    </row>
    <row r="8" spans="1:19" ht="51" x14ac:dyDescent="0.3">
      <c r="A8" s="48" t="s">
        <v>9</v>
      </c>
      <c r="B8" s="101" t="s">
        <v>10</v>
      </c>
      <c r="C8" s="101" t="s">
        <v>11</v>
      </c>
      <c r="D8" s="102" t="s">
        <v>406</v>
      </c>
      <c r="E8" s="102" t="s">
        <v>380</v>
      </c>
      <c r="F8" s="101" t="s">
        <v>12</v>
      </c>
      <c r="G8" s="103" t="s">
        <v>385</v>
      </c>
      <c r="H8" s="103" t="s">
        <v>386</v>
      </c>
      <c r="I8" s="103" t="s">
        <v>387</v>
      </c>
      <c r="J8" s="101" t="s">
        <v>13</v>
      </c>
      <c r="K8" s="104" t="s">
        <v>14</v>
      </c>
      <c r="L8" s="101" t="s">
        <v>15</v>
      </c>
      <c r="M8" s="100" t="s">
        <v>19</v>
      </c>
    </row>
    <row r="9" spans="1:19" x14ac:dyDescent="0.3">
      <c r="A9" s="1" t="s">
        <v>365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9" x14ac:dyDescent="0.3">
      <c r="A10" s="49" t="s">
        <v>361</v>
      </c>
      <c r="B10" s="21">
        <f>+PRODUCCIÓN!C169</f>
        <v>38972096.463953242</v>
      </c>
      <c r="C10" s="23">
        <f>+PRODUCCIÓN!D169</f>
        <v>2089471.8631921876</v>
      </c>
      <c r="D10" s="23">
        <f>+PRODUCCIÓN!E169</f>
        <v>22481014.142411284</v>
      </c>
      <c r="E10" s="23">
        <f>+PRODUCCIÓN!F169</f>
        <v>14401610.458349779</v>
      </c>
      <c r="F10" s="21">
        <f>+PRODUCCIÓN!G169</f>
        <v>3522325.160219057</v>
      </c>
      <c r="G10" s="23">
        <f>+PRODUCCIÓN!H169</f>
        <v>1440747.3297640684</v>
      </c>
      <c r="H10" s="23">
        <f>+PRODUCCIÓN!I169</f>
        <v>672066.88305196119</v>
      </c>
      <c r="I10" s="23">
        <f>+PRODUCCIÓN!J169</f>
        <v>1409510.9474030272</v>
      </c>
      <c r="J10" s="21">
        <f>+PRODUCCIÓN!K169</f>
        <v>6562732.4248507917</v>
      </c>
      <c r="K10" s="21">
        <f>+PRODUCCIÓN!L169</f>
        <v>10734118.003389116</v>
      </c>
      <c r="L10" s="21">
        <f>+PRODUCCIÓN!M169</f>
        <v>507110.23059147049</v>
      </c>
      <c r="M10" s="26">
        <f>+PRODUCCIÓN!N169</f>
        <v>60298382.28300368</v>
      </c>
      <c r="N10" s="27"/>
      <c r="O10" s="27"/>
      <c r="P10" s="27"/>
      <c r="Q10" s="27"/>
      <c r="R10" s="27"/>
      <c r="S10" s="27"/>
    </row>
    <row r="11" spans="1:19" x14ac:dyDescent="0.3">
      <c r="A11" s="49" t="s">
        <v>362</v>
      </c>
      <c r="B11" s="21">
        <f>+'CONSUMO INTERMEDIO'!C169</f>
        <v>19055254.108973999</v>
      </c>
      <c r="C11" s="23">
        <f>+'CONSUMO INTERMEDIO'!D169</f>
        <v>709388.33110733645</v>
      </c>
      <c r="D11" s="23">
        <f>+'CONSUMO INTERMEDIO'!E169</f>
        <v>11181367.691716652</v>
      </c>
      <c r="E11" s="23">
        <f>+'CONSUMO INTERMEDIO'!F169</f>
        <v>7164498.0861499989</v>
      </c>
      <c r="F11" s="21">
        <f>+'CONSUMO INTERMEDIO'!G169</f>
        <v>1453791.9951538069</v>
      </c>
      <c r="G11" s="23">
        <f>+'CONSUMO INTERMEDIO'!H169</f>
        <v>528446.75094585924</v>
      </c>
      <c r="H11" s="23">
        <f>+'CONSUMO INTERMEDIO'!I169</f>
        <v>305687.97042468598</v>
      </c>
      <c r="I11" s="23">
        <f>+'CONSUMO INTERMEDIO'!J169</f>
        <v>619657.27378326177</v>
      </c>
      <c r="J11" s="21">
        <f>+'CONSUMO INTERMEDIO'!K169</f>
        <v>1333281.1950178267</v>
      </c>
      <c r="K11" s="21">
        <f>+'CONSUMO INTERMEDIO'!L169</f>
        <v>3124997.170326686</v>
      </c>
      <c r="L11" s="21">
        <f>+'CONSUMO INTERMEDIO'!M169</f>
        <v>283088.62737053918</v>
      </c>
      <c r="M11" s="26">
        <f>+'CONSUMO INTERMEDIO'!N169</f>
        <v>25250413.096842855</v>
      </c>
      <c r="N11" s="27"/>
      <c r="O11" s="27"/>
      <c r="P11" s="27"/>
      <c r="Q11" s="27"/>
      <c r="R11" s="27"/>
      <c r="S11" s="27"/>
    </row>
    <row r="12" spans="1:19" x14ac:dyDescent="0.3">
      <c r="A12" s="49" t="s">
        <v>363</v>
      </c>
      <c r="B12" s="21">
        <f>+'VALOR AGREGADO'!C169</f>
        <v>19916842.354979258</v>
      </c>
      <c r="C12" s="23">
        <f>+'VALOR AGREGADO'!D169</f>
        <v>1380083.5320848515</v>
      </c>
      <c r="D12" s="23">
        <f>+'VALOR AGREGADO'!E169</f>
        <v>11299646.450694632</v>
      </c>
      <c r="E12" s="23">
        <f>+'VALOR AGREGADO'!F169</f>
        <v>7237112.3721997775</v>
      </c>
      <c r="F12" s="21">
        <f>+'VALOR AGREGADO'!G169</f>
        <v>2068533.1650652501</v>
      </c>
      <c r="G12" s="23">
        <f>+'VALOR AGREGADO'!H169</f>
        <v>912300.57881820947</v>
      </c>
      <c r="H12" s="23">
        <f>+'VALOR AGREGADO'!I169</f>
        <v>366378.91262727516</v>
      </c>
      <c r="I12" s="23">
        <f>+'VALOR AGREGADO'!J169</f>
        <v>789853.67361976532</v>
      </c>
      <c r="J12" s="21">
        <f>+'VALOR AGREGADO'!K169</f>
        <v>5229451.2298329659</v>
      </c>
      <c r="K12" s="21">
        <f>+'VALOR AGREGADO'!L169</f>
        <v>7609120.8330624308</v>
      </c>
      <c r="L12" s="21">
        <f>+'VALOR AGREGADO'!M169</f>
        <v>224021.60322093128</v>
      </c>
      <c r="M12" s="26">
        <f>+'VALOR AGREGADO'!N169</f>
        <v>35047969.18616084</v>
      </c>
      <c r="N12" s="27"/>
      <c r="O12" s="27"/>
    </row>
    <row r="13" spans="1:19" x14ac:dyDescent="0.3">
      <c r="A13" s="49" t="s">
        <v>364</v>
      </c>
      <c r="B13" s="21">
        <f>+REMUNERACIONES!C169</f>
        <v>9323987.8569777459</v>
      </c>
      <c r="C13" s="23">
        <f>+REMUNERACIONES!D169</f>
        <v>604133.21773232834</v>
      </c>
      <c r="D13" s="23">
        <f>+REMUNERACIONES!E169</f>
        <v>5311057.5797670474</v>
      </c>
      <c r="E13" s="23">
        <f>+REMUNERACIONES!F169</f>
        <v>3408797.0594783705</v>
      </c>
      <c r="F13" s="21">
        <f>+REMUNERACIONES!G169</f>
        <v>902597.55709349795</v>
      </c>
      <c r="G13" s="23">
        <f>+REMUNERACIONES!H169</f>
        <v>465429.07170119544</v>
      </c>
      <c r="H13" s="23">
        <f>+REMUNERACIONES!I169</f>
        <v>204403.76763298432</v>
      </c>
      <c r="I13" s="23">
        <f>+REMUNERACIONES!J169</f>
        <v>232764.71775931836</v>
      </c>
      <c r="J13" s="21">
        <f>+REMUNERACIONES!K169</f>
        <v>5035534.4836200261</v>
      </c>
      <c r="K13" s="21">
        <f>+REMUNERACIONES!L169</f>
        <v>1640183.9743606569</v>
      </c>
      <c r="L13" s="21">
        <f>+REMUNERACIONES!M169</f>
        <v>149015.97717990953</v>
      </c>
      <c r="M13" s="26">
        <f>+REMUNERACIONES!N169</f>
        <v>17051319.849231839</v>
      </c>
      <c r="N13" s="27"/>
      <c r="O13" s="27"/>
    </row>
    <row r="14" spans="1:19" x14ac:dyDescent="0.3">
      <c r="A14" s="49" t="s">
        <v>366</v>
      </c>
      <c r="B14" s="21">
        <f>+'SUELDOS Y SALARIOS'!C169</f>
        <v>7708693.6942706266</v>
      </c>
      <c r="C14" s="23">
        <f>+'SUELDOS Y SALARIOS'!D169</f>
        <v>477265.37238339294</v>
      </c>
      <c r="D14" s="23">
        <f>+'SUELDOS Y SALARIOS'!E169</f>
        <v>4383916.0481778039</v>
      </c>
      <c r="E14" s="23">
        <f>+'SUELDOS Y SALARIOS'!F169</f>
        <v>2831824.6632395042</v>
      </c>
      <c r="F14" s="21">
        <f>+'SUELDOS Y SALARIOS'!G169</f>
        <v>736091.53437447164</v>
      </c>
      <c r="G14" s="23">
        <f>+'SUELDOS Y SALARIOS'!H169</f>
        <v>370796.87312292279</v>
      </c>
      <c r="H14" s="23">
        <f>+'SUELDOS Y SALARIOS'!I169</f>
        <v>170830.21503930047</v>
      </c>
      <c r="I14" s="23">
        <f>+'SUELDOS Y SALARIOS'!J169</f>
        <v>194464.44621224838</v>
      </c>
      <c r="J14" s="21">
        <f>+'SUELDOS Y SALARIOS'!K169</f>
        <v>4158548.0395605704</v>
      </c>
      <c r="K14" s="21">
        <f>+'SUELDOS Y SALARIOS'!L169</f>
        <v>1557138.473429719</v>
      </c>
      <c r="L14" s="21">
        <f>+'SUELDOS Y SALARIOS'!M169</f>
        <v>119598.69408417962</v>
      </c>
      <c r="M14" s="26">
        <f>+'SUELDOS Y SALARIOS'!N169</f>
        <v>14280070.435719568</v>
      </c>
      <c r="N14" s="27"/>
      <c r="O14" s="27"/>
    </row>
    <row r="15" spans="1:19" x14ac:dyDescent="0.3">
      <c r="A15" s="49" t="s">
        <v>367</v>
      </c>
      <c r="B15" s="21">
        <f>+'CONT. SOCIALES EFECTIVAS'!C169</f>
        <v>1542314.394199173</v>
      </c>
      <c r="C15" s="23">
        <f>+'CONT. SOCIALES EFECTIVAS'!D169</f>
        <v>116602.90817618725</v>
      </c>
      <c r="D15" s="23">
        <f>+'CONT. SOCIALES EFECTIVAS'!E169</f>
        <v>862224.99016925215</v>
      </c>
      <c r="E15" s="23">
        <f>+'CONT. SOCIALES EFECTIVAS'!F169</f>
        <v>562496.56816287641</v>
      </c>
      <c r="F15" s="21">
        <f>+'CONT. SOCIALES EFECTIVAS'!G169</f>
        <v>162240.19667527312</v>
      </c>
      <c r="G15" s="23">
        <f>+'CONT. SOCIALES EFECTIVAS'!H169</f>
        <v>93440.182323846762</v>
      </c>
      <c r="H15" s="23">
        <f>+'CONT. SOCIALES EFECTIVAS'!I169</f>
        <v>31372.824018205331</v>
      </c>
      <c r="I15" s="23">
        <f>+'CONT. SOCIALES EFECTIVAS'!J169</f>
        <v>37427.19033322105</v>
      </c>
      <c r="J15" s="21">
        <f>+'CONT. SOCIALES EFECTIVAS'!K169</f>
        <v>824066.24557029025</v>
      </c>
      <c r="K15" s="21">
        <f>+'CONT. SOCIALES EFECTIVAS'!L169</f>
        <v>81718.549996123547</v>
      </c>
      <c r="L15" s="21">
        <f>+'CONT. SOCIALES EFECTIVAS'!M169</f>
        <v>23156.262255732727</v>
      </c>
      <c r="M15" s="26">
        <f>+'CONT. SOCIALES EFECTIVAS'!N169</f>
        <v>2633495.6486965925</v>
      </c>
      <c r="N15" s="27"/>
      <c r="O15" s="27"/>
    </row>
    <row r="16" spans="1:19" x14ac:dyDescent="0.3">
      <c r="A16" s="49" t="s">
        <v>368</v>
      </c>
      <c r="B16" s="21">
        <f>+'CONT. SOCIALES IMPUTADAS'!C169</f>
        <v>72979.768507945642</v>
      </c>
      <c r="C16" s="23">
        <f>+'CONT. SOCIALES IMPUTADAS'!D169</f>
        <v>10264.937172748123</v>
      </c>
      <c r="D16" s="23">
        <f>+'CONT. SOCIALES IMPUTADAS'!E169</f>
        <v>48239.003259208199</v>
      </c>
      <c r="E16" s="23">
        <f>+'CONT. SOCIALES IMPUTADAS'!F169</f>
        <v>14475.828075989324</v>
      </c>
      <c r="F16" s="21">
        <f>+'CONT. SOCIALES IMPUTADAS'!G169</f>
        <v>4265.8260437532717</v>
      </c>
      <c r="G16" s="23">
        <f>+'CONT. SOCIALES IMPUTADAS'!H169</f>
        <v>1192.0162544258999</v>
      </c>
      <c r="H16" s="23">
        <f>+'CONT. SOCIALES IMPUTADAS'!I169</f>
        <v>2200.7285754784721</v>
      </c>
      <c r="I16" s="23">
        <f>+'CONT. SOCIALES IMPUTADAS'!J169</f>
        <v>873.08121384889989</v>
      </c>
      <c r="J16" s="21">
        <f>+'CONT. SOCIALES IMPUTADAS'!K169</f>
        <v>52920.198489166578</v>
      </c>
      <c r="K16" s="21">
        <f>+'CONT. SOCIALES IMPUTADAS'!L169</f>
        <v>1326.9509348142085</v>
      </c>
      <c r="L16" s="21">
        <f>+'CONT. SOCIALES IMPUTADAS'!M169</f>
        <v>6261.0208399971734</v>
      </c>
      <c r="M16" s="26">
        <f>+'CONT. SOCIALES IMPUTADAS'!N169</f>
        <v>137753.76481567687</v>
      </c>
      <c r="N16" s="27"/>
      <c r="O16" s="27"/>
    </row>
    <row r="17" spans="1:15" x14ac:dyDescent="0.3">
      <c r="A17" s="49" t="s">
        <v>369</v>
      </c>
      <c r="B17" s="21">
        <f>+'OTROS IMPUESTOS'!C169</f>
        <v>779131.7861286049</v>
      </c>
      <c r="C17" s="23">
        <f>+'OTROS IMPUESTOS'!D169</f>
        <v>57863.44316393909</v>
      </c>
      <c r="D17" s="23">
        <f>+'OTROS IMPUESTOS'!E169</f>
        <v>470549.91326033231</v>
      </c>
      <c r="E17" s="23">
        <f>+'OTROS IMPUESTOS'!F169</f>
        <v>250718.42970433307</v>
      </c>
      <c r="F17" s="21">
        <f>+'OTROS IMPUESTOS'!G169</f>
        <v>66805.321357883513</v>
      </c>
      <c r="G17" s="23">
        <f>+'OTROS IMPUESTOS'!H169</f>
        <v>33639.665732987327</v>
      </c>
      <c r="H17" s="23">
        <f>+'OTROS IMPUESTOS'!I169</f>
        <v>13011.58545976377</v>
      </c>
      <c r="I17" s="23">
        <f>+'OTROS IMPUESTOS'!J169</f>
        <v>20154.070165132409</v>
      </c>
      <c r="J17" s="21">
        <f>+'OTROS IMPUESTOS'!K169</f>
        <v>37993.832863467265</v>
      </c>
      <c r="K17" s="21">
        <f>+'OTROS IMPUESTOS'!L169</f>
        <v>176419.4529780671</v>
      </c>
      <c r="L17" s="21">
        <f>+'OTROS IMPUESTOS'!M169</f>
        <v>9562.9790971694183</v>
      </c>
      <c r="M17" s="26">
        <f>+'OTROS IMPUESTOS'!N169</f>
        <v>1069913.3724251923</v>
      </c>
      <c r="N17" s="27"/>
      <c r="O17" s="27"/>
    </row>
    <row r="18" spans="1:15" x14ac:dyDescent="0.3">
      <c r="A18" s="49" t="s">
        <v>370</v>
      </c>
      <c r="B18" s="21">
        <f>+'EXCEDENTE- INGRESO MIXTO BRUTO'!C169</f>
        <v>9813722.7118729111</v>
      </c>
      <c r="C18" s="23">
        <f>+'EXCEDENTE- INGRESO MIXTO BRUTO'!D169</f>
        <v>718086.87118858402</v>
      </c>
      <c r="D18" s="23">
        <f>+'EXCEDENTE- INGRESO MIXTO BRUTO'!E169</f>
        <v>5518038.9576672493</v>
      </c>
      <c r="E18" s="23">
        <f>+'EXCEDENTE- INGRESO MIXTO BRUTO'!F169</f>
        <v>3621645.8081749682</v>
      </c>
      <c r="F18" s="21">
        <f>+'EXCEDENTE- INGRESO MIXTO BRUTO'!G169</f>
        <v>1099130.2866138683</v>
      </c>
      <c r="G18" s="23">
        <f>+'EXCEDENTE- INGRESO MIXTO BRUTO'!H169</f>
        <v>413231.84138402675</v>
      </c>
      <c r="H18" s="23">
        <f>+'EXCEDENTE- INGRESO MIXTO BRUTO'!I169</f>
        <v>148963.55953452707</v>
      </c>
      <c r="I18" s="23">
        <f>+'EXCEDENTE- INGRESO MIXTO BRUTO'!J169</f>
        <v>536934.88569531462</v>
      </c>
      <c r="J18" s="21">
        <f>+'EXCEDENTE- INGRESO MIXTO BRUTO'!K169</f>
        <v>155922.91334947172</v>
      </c>
      <c r="K18" s="21">
        <f>+'EXCEDENTE- INGRESO MIXTO BRUTO'!L169+'EXCEDENTE- INGRESO MIXTO BRUTO'!M169</f>
        <v>5792517.4057237059</v>
      </c>
      <c r="L18" s="21">
        <f>+'EXCEDENTE- INGRESO MIXTO BRUTO'!N169</f>
        <v>65442.646943852335</v>
      </c>
      <c r="M18" s="26">
        <f>+'EXCEDENTE- INGRESO MIXTO BRUTO'!O169</f>
        <v>16926735.96450381</v>
      </c>
      <c r="N18" s="27"/>
      <c r="O18" s="27"/>
    </row>
    <row r="19" spans="1:15" ht="17.25" customHeight="1" x14ac:dyDescent="0.3">
      <c r="A19" s="49" t="s">
        <v>371</v>
      </c>
      <c r="B19" s="21">
        <f>+'FORMACIÓN BRUTA CAPITAL'!C98</f>
        <v>3565104.8041978735</v>
      </c>
      <c r="C19" s="23">
        <f>+'FORMACIÓN BRUTA CAPITAL'!D98</f>
        <v>470229.7472353038</v>
      </c>
      <c r="D19" s="22">
        <f>+'FORMACIÓN BRUTA CAPITAL'!E98</f>
        <v>1362632.653289312</v>
      </c>
      <c r="E19" s="22">
        <f>+'FORMACIÓN BRUTA CAPITAL'!F98</f>
        <v>1729181.9522741658</v>
      </c>
      <c r="F19" s="21">
        <f>+'FORMACIÓN BRUTA CAPITAL'!G98</f>
        <v>162741.9586737589</v>
      </c>
      <c r="G19" s="23">
        <f>+'FORMACIÓN BRUTA CAPITAL'!H98</f>
        <v>66718.009043775717</v>
      </c>
      <c r="H19" s="22">
        <f>+'FORMACIÓN BRUTA CAPITAL'!I98</f>
        <v>8408.9683826038909</v>
      </c>
      <c r="I19" s="22">
        <f>+'FORMACIÓN BRUTA CAPITAL'!J98</f>
        <v>87614.981247379284</v>
      </c>
      <c r="J19" s="21">
        <f>+'FORMACIÓN BRUTA CAPITAL'!K98</f>
        <v>909750.43637243833</v>
      </c>
      <c r="K19" s="21">
        <f>+'FORMACIÓN BRUTA CAPITAL'!L98</f>
        <v>1490342.8845415015</v>
      </c>
      <c r="L19" s="21">
        <f>+'FORMACIÓN BRUTA CAPITAL'!M98</f>
        <v>21360.524047631428</v>
      </c>
      <c r="M19" s="26">
        <f>+'FORMACIÓN BRUTA CAPITAL'!N98</f>
        <v>6149300.6078332039</v>
      </c>
      <c r="N19" s="27"/>
      <c r="O19" s="27"/>
    </row>
    <row r="20" spans="1:15" x14ac:dyDescent="0.3">
      <c r="A20" s="49" t="s">
        <v>372</v>
      </c>
      <c r="B20" s="21">
        <f>+'VARIACIÓN EXISTENCIAS'!C17</f>
        <v>-188587.7755644272</v>
      </c>
      <c r="C20" s="23">
        <f>+'VARIACIÓN EXISTENCIAS'!D17</f>
        <v>17068.913553731079</v>
      </c>
      <c r="D20" s="23">
        <f>+'VARIACIÓN EXISTENCIAS'!E17</f>
        <v>-173426.96688661978</v>
      </c>
      <c r="E20" s="23">
        <f>+'VARIACIÓN EXISTENCIAS'!F17</f>
        <v>-32229.722231538519</v>
      </c>
      <c r="F20" s="21">
        <f>+'VARIACIÓN EXISTENCIAS'!G17</f>
        <v>138303.22199504409</v>
      </c>
      <c r="G20" s="23">
        <f>+'VARIACIÓN EXISTENCIAS'!H17</f>
        <v>44387.446751779971</v>
      </c>
      <c r="H20" s="23">
        <f>+'VARIACIÓN EXISTENCIAS'!I17</f>
        <v>72097.323998064094</v>
      </c>
      <c r="I20" s="23">
        <f>+'VARIACIÓN EXISTENCIAS'!J17</f>
        <v>21818.451245200002</v>
      </c>
      <c r="J20" s="21">
        <f>+'VARIACIÓN EXISTENCIAS'!K17</f>
        <v>-7414.8766127899944</v>
      </c>
      <c r="K20" s="21">
        <f>+'VARIACIÓN EXISTENCIAS'!L17</f>
        <v>-14211.99367106874</v>
      </c>
      <c r="L20" s="21">
        <f>+'VARIACIÓN EXISTENCIAS'!M17</f>
        <v>-0.40987791000000229</v>
      </c>
      <c r="M20" s="26">
        <f>+'VARIACIÓN EXISTENCIAS'!N17</f>
        <v>-71911.833731151841</v>
      </c>
      <c r="N20" s="27"/>
      <c r="O20" s="27"/>
    </row>
    <row r="21" spans="1:15" x14ac:dyDescent="0.3">
      <c r="A21" s="78" t="s">
        <v>373</v>
      </c>
      <c r="B21" s="79">
        <f>+'OBJETOS VALIOSOS'!C11</f>
        <v>-2749.0237515700001</v>
      </c>
      <c r="C21" s="80">
        <f>+'OBJETOS VALIOSOS'!D11</f>
        <v>0</v>
      </c>
      <c r="D21" s="80">
        <f>+'OBJETOS VALIOSOS'!E11</f>
        <v>-2749.0237515700001</v>
      </c>
      <c r="E21" s="80">
        <f>+'OBJETOS VALIOSOS'!F11</f>
        <v>0</v>
      </c>
      <c r="F21" s="79">
        <f>+'OBJETOS VALIOSOS'!G11</f>
        <v>139.77810154000002</v>
      </c>
      <c r="G21" s="80">
        <f>+'OBJETOS VALIOSOS'!H11</f>
        <v>114.87001421000002</v>
      </c>
      <c r="H21" s="80">
        <f>+'OBJETOS VALIOSOS'!I11</f>
        <v>3.357512580000015</v>
      </c>
      <c r="I21" s="80">
        <f>+'OBJETOS VALIOSOS'!J11</f>
        <v>21.550574749999981</v>
      </c>
      <c r="J21" s="79">
        <f>+'OBJETOS VALIOSOS'!K11</f>
        <v>128.31116703000006</v>
      </c>
      <c r="K21" s="79">
        <f>+'OBJETOS VALIOSOS'!L11</f>
        <v>0</v>
      </c>
      <c r="L21" s="79">
        <f>+'OBJETOS VALIOSOS'!M11</f>
        <v>2480.934483</v>
      </c>
      <c r="M21" s="81">
        <f>+'OBJETOS VALIOSOS'!N11</f>
        <v>0</v>
      </c>
      <c r="N21" s="27"/>
      <c r="O21" s="27"/>
    </row>
    <row r="23" spans="1:15" x14ac:dyDescent="0.3">
      <c r="A23" s="1" t="s">
        <v>388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5" x14ac:dyDescent="0.3">
      <c r="A24" s="49" t="s">
        <v>361</v>
      </c>
      <c r="B24" s="92">
        <f t="shared" ref="B24:M24" si="0">+B10/$M10</f>
        <v>0.64632076331736543</v>
      </c>
      <c r="C24" s="93">
        <f t="shared" si="0"/>
        <v>3.4652204322588392E-2</v>
      </c>
      <c r="D24" s="93">
        <f t="shared" si="0"/>
        <v>0.3728294738803965</v>
      </c>
      <c r="E24" s="93">
        <f t="shared" si="0"/>
        <v>0.23883908511438068</v>
      </c>
      <c r="F24" s="92">
        <f t="shared" si="0"/>
        <v>5.8414919718532743E-2</v>
      </c>
      <c r="G24" s="93">
        <f t="shared" si="0"/>
        <v>2.3893631557179804E-2</v>
      </c>
      <c r="H24" s="93">
        <f t="shared" si="0"/>
        <v>1.1145686793016947E-2</v>
      </c>
      <c r="I24" s="93">
        <f t="shared" si="0"/>
        <v>2.3375601368335986E-2</v>
      </c>
      <c r="J24" s="92">
        <f t="shared" si="0"/>
        <v>0.10883762012137149</v>
      </c>
      <c r="K24" s="92">
        <f t="shared" si="0"/>
        <v>0.17801668298512122</v>
      </c>
      <c r="L24" s="92">
        <f t="shared" si="0"/>
        <v>8.4100138576090749E-3</v>
      </c>
      <c r="M24" s="107">
        <f t="shared" si="0"/>
        <v>1</v>
      </c>
    </row>
    <row r="25" spans="1:15" x14ac:dyDescent="0.3">
      <c r="A25" s="49" t="s">
        <v>362</v>
      </c>
      <c r="B25" s="92">
        <f t="shared" ref="B25:M25" si="1">+B11/$M11</f>
        <v>0.75465118277041343</v>
      </c>
      <c r="C25" s="93">
        <f t="shared" si="1"/>
        <v>2.8094127743044081E-2</v>
      </c>
      <c r="D25" s="93">
        <f t="shared" si="1"/>
        <v>0.44281919859420821</v>
      </c>
      <c r="E25" s="93">
        <f t="shared" si="1"/>
        <v>0.28373785643316068</v>
      </c>
      <c r="F25" s="92">
        <f t="shared" si="1"/>
        <v>5.7574978657896868E-2</v>
      </c>
      <c r="G25" s="93">
        <f t="shared" si="1"/>
        <v>2.0928241804168055E-2</v>
      </c>
      <c r="H25" s="93">
        <f t="shared" si="1"/>
        <v>1.2106256212612505E-2</v>
      </c>
      <c r="I25" s="93">
        <f t="shared" si="1"/>
        <v>2.4540480641116309E-2</v>
      </c>
      <c r="J25" s="92">
        <f t="shared" si="1"/>
        <v>5.2802351783485531E-2</v>
      </c>
      <c r="K25" s="92">
        <f t="shared" si="1"/>
        <v>0.12376023942029744</v>
      </c>
      <c r="L25" s="92">
        <f t="shared" si="1"/>
        <v>1.1211247367906813E-2</v>
      </c>
      <c r="M25" s="91">
        <f t="shared" si="1"/>
        <v>1</v>
      </c>
    </row>
    <row r="26" spans="1:15" x14ac:dyDescent="0.3">
      <c r="A26" s="49" t="s">
        <v>363</v>
      </c>
      <c r="B26" s="92">
        <f t="shared" ref="B26:M26" si="2">+B12/$M12</f>
        <v>0.56827379210444207</v>
      </c>
      <c r="C26" s="93">
        <f t="shared" si="2"/>
        <v>3.9376989997748454E-2</v>
      </c>
      <c r="D26" s="93">
        <f t="shared" si="2"/>
        <v>0.32240516963123927</v>
      </c>
      <c r="E26" s="93">
        <f t="shared" si="2"/>
        <v>0.20649163247545449</v>
      </c>
      <c r="F26" s="92">
        <f t="shared" si="2"/>
        <v>5.9020057740807368E-2</v>
      </c>
      <c r="G26" s="93">
        <f t="shared" si="2"/>
        <v>2.6030055378456665E-2</v>
      </c>
      <c r="H26" s="93">
        <f t="shared" si="2"/>
        <v>1.0453641712625814E-2</v>
      </c>
      <c r="I26" s="93">
        <f t="shared" si="2"/>
        <v>2.253636064972488E-2</v>
      </c>
      <c r="J26" s="92">
        <f t="shared" si="2"/>
        <v>0.14920839498734451</v>
      </c>
      <c r="K26" s="92">
        <f t="shared" si="2"/>
        <v>0.21710589828032018</v>
      </c>
      <c r="L26" s="92">
        <f t="shared" si="2"/>
        <v>6.3918568870857491E-3</v>
      </c>
      <c r="M26" s="91">
        <f t="shared" si="2"/>
        <v>1</v>
      </c>
    </row>
    <row r="27" spans="1:15" x14ac:dyDescent="0.3">
      <c r="A27" s="49" t="s">
        <v>364</v>
      </c>
      <c r="B27" s="92">
        <f t="shared" ref="B27:M27" si="3">+B13/$M13</f>
        <v>0.54681912833848989</v>
      </c>
      <c r="C27" s="93">
        <f t="shared" si="3"/>
        <v>3.5430290621141829E-2</v>
      </c>
      <c r="D27" s="93">
        <f t="shared" si="3"/>
        <v>0.31147486685649795</v>
      </c>
      <c r="E27" s="93">
        <f t="shared" si="3"/>
        <v>0.19991397086085019</v>
      </c>
      <c r="F27" s="92">
        <f t="shared" si="3"/>
        <v>5.2934175481680376E-2</v>
      </c>
      <c r="G27" s="93">
        <f t="shared" si="3"/>
        <v>2.7295779788106139E-2</v>
      </c>
      <c r="H27" s="93">
        <f t="shared" si="3"/>
        <v>1.1987562806886922E-2</v>
      </c>
      <c r="I27" s="93">
        <f t="shared" si="3"/>
        <v>1.3650832886687326E-2</v>
      </c>
      <c r="J27" s="92">
        <f t="shared" si="3"/>
        <v>0.2953164053072922</v>
      </c>
      <c r="K27" s="92">
        <f t="shared" si="3"/>
        <v>9.6191027372848625E-2</v>
      </c>
      <c r="L27" s="92">
        <f t="shared" si="3"/>
        <v>8.7392634996887163E-3</v>
      </c>
      <c r="M27" s="91">
        <f t="shared" si="3"/>
        <v>1</v>
      </c>
    </row>
    <row r="28" spans="1:15" x14ac:dyDescent="0.3">
      <c r="A28" s="49" t="s">
        <v>366</v>
      </c>
      <c r="B28" s="92">
        <f t="shared" ref="B28:M28" si="4">+B14/$M14</f>
        <v>0.53982182573752746</v>
      </c>
      <c r="C28" s="93">
        <f t="shared" si="4"/>
        <v>3.3421779992735989E-2</v>
      </c>
      <c r="D28" s="93">
        <f t="shared" si="4"/>
        <v>0.30699540789463198</v>
      </c>
      <c r="E28" s="93">
        <f t="shared" si="4"/>
        <v>0.1983060711070512</v>
      </c>
      <c r="F28" s="92">
        <f t="shared" si="4"/>
        <v>5.1546771963620237E-2</v>
      </c>
      <c r="G28" s="93">
        <f t="shared" si="4"/>
        <v>2.596603950884073E-2</v>
      </c>
      <c r="H28" s="93">
        <f t="shared" si="4"/>
        <v>1.1962841206440616E-2</v>
      </c>
      <c r="I28" s="93">
        <f t="shared" si="4"/>
        <v>1.3617891248338886E-2</v>
      </c>
      <c r="J28" s="92">
        <f t="shared" si="4"/>
        <v>0.29121341230632541</v>
      </c>
      <c r="K28" s="92">
        <f t="shared" si="4"/>
        <v>0.10904277261369512</v>
      </c>
      <c r="L28" s="92">
        <f t="shared" si="4"/>
        <v>8.375217378831722E-3</v>
      </c>
      <c r="M28" s="91">
        <f t="shared" si="4"/>
        <v>1</v>
      </c>
    </row>
    <row r="29" spans="1:15" x14ac:dyDescent="0.3">
      <c r="A29" s="49" t="s">
        <v>367</v>
      </c>
      <c r="B29" s="92">
        <f t="shared" ref="B29:M29" si="5">+B15/$M15</f>
        <v>0.58565291154459187</v>
      </c>
      <c r="C29" s="93">
        <f t="shared" si="5"/>
        <v>4.427685621348873E-2</v>
      </c>
      <c r="D29" s="93">
        <f t="shared" si="5"/>
        <v>0.32740703049803666</v>
      </c>
      <c r="E29" s="93">
        <f t="shared" si="5"/>
        <v>0.21359312609507264</v>
      </c>
      <c r="F29" s="92">
        <f t="shared" si="5"/>
        <v>6.1606403927635639E-2</v>
      </c>
      <c r="G29" s="93">
        <f t="shared" si="5"/>
        <v>3.5481426510081196E-2</v>
      </c>
      <c r="H29" s="93">
        <f t="shared" si="5"/>
        <v>1.1912996337674914E-2</v>
      </c>
      <c r="I29" s="93">
        <f t="shared" si="5"/>
        <v>1.4211981079879532E-2</v>
      </c>
      <c r="J29" s="92">
        <f t="shared" si="5"/>
        <v>0.3129172611233092</v>
      </c>
      <c r="K29" s="92">
        <f t="shared" si="5"/>
        <v>3.1030448080128351E-2</v>
      </c>
      <c r="L29" s="92">
        <f t="shared" si="5"/>
        <v>8.7929753243349978E-3</v>
      </c>
      <c r="M29" s="91">
        <f t="shared" si="5"/>
        <v>1</v>
      </c>
    </row>
    <row r="30" spans="1:15" x14ac:dyDescent="0.3">
      <c r="A30" s="49" t="s">
        <v>368</v>
      </c>
      <c r="B30" s="92">
        <f t="shared" ref="B30:M30" si="6">+B16/$M16</f>
        <v>0.5297842030350105</v>
      </c>
      <c r="C30" s="93">
        <f t="shared" si="6"/>
        <v>7.4516563568939473E-2</v>
      </c>
      <c r="D30" s="93">
        <f t="shared" si="6"/>
        <v>0.35018283038401887</v>
      </c>
      <c r="E30" s="93">
        <f t="shared" si="6"/>
        <v>0.1050848090820522</v>
      </c>
      <c r="F30" s="92">
        <f t="shared" si="6"/>
        <v>3.0967037811715805E-2</v>
      </c>
      <c r="G30" s="93">
        <f t="shared" si="6"/>
        <v>8.6532390314042733E-3</v>
      </c>
      <c r="H30" s="93">
        <f t="shared" si="6"/>
        <v>1.597581437010585E-2</v>
      </c>
      <c r="I30" s="93">
        <f t="shared" si="6"/>
        <v>6.3379844102056816E-3</v>
      </c>
      <c r="J30" s="92">
        <f t="shared" si="6"/>
        <v>0.38416517007703638</v>
      </c>
      <c r="K30" s="92">
        <f t="shared" si="6"/>
        <v>9.632774368016378E-3</v>
      </c>
      <c r="L30" s="92">
        <f t="shared" si="6"/>
        <v>4.5450814708220932E-2</v>
      </c>
      <c r="M30" s="91">
        <f t="shared" si="6"/>
        <v>1</v>
      </c>
    </row>
    <row r="31" spans="1:15" x14ac:dyDescent="0.3">
      <c r="A31" s="49" t="s">
        <v>369</v>
      </c>
      <c r="B31" s="92">
        <f t="shared" ref="B31:M31" si="7">+B17/$M17</f>
        <v>0.72821950468992891</v>
      </c>
      <c r="C31" s="93">
        <f t="shared" si="7"/>
        <v>5.4082362792399689E-2</v>
      </c>
      <c r="D31" s="93">
        <f t="shared" si="7"/>
        <v>0.43980188058938657</v>
      </c>
      <c r="E31" s="93">
        <f t="shared" si="7"/>
        <v>0.23433526130814217</v>
      </c>
      <c r="F31" s="92">
        <f t="shared" si="7"/>
        <v>6.2439934932726995E-2</v>
      </c>
      <c r="G31" s="93">
        <f t="shared" si="7"/>
        <v>3.144148545104701E-2</v>
      </c>
      <c r="H31" s="93">
        <f t="shared" si="7"/>
        <v>1.2161344829507243E-2</v>
      </c>
      <c r="I31" s="93">
        <f t="shared" si="7"/>
        <v>1.8837104652172736E-2</v>
      </c>
      <c r="J31" s="92">
        <f t="shared" si="7"/>
        <v>3.5511130006110635E-2</v>
      </c>
      <c r="K31" s="92">
        <f t="shared" si="7"/>
        <v>0.16489134309834252</v>
      </c>
      <c r="L31" s="92">
        <f t="shared" si="7"/>
        <v>8.9380872728909242E-3</v>
      </c>
      <c r="M31" s="91">
        <f t="shared" si="7"/>
        <v>1</v>
      </c>
    </row>
    <row r="32" spans="1:15" x14ac:dyDescent="0.3">
      <c r="A32" s="49" t="s">
        <v>370</v>
      </c>
      <c r="B32" s="92">
        <f t="shared" ref="B32:M32" si="8">+B18/$M18</f>
        <v>0.57977643961911884</v>
      </c>
      <c r="C32" s="93">
        <f t="shared" si="8"/>
        <v>4.2423233439361684E-2</v>
      </c>
      <c r="D32" s="93">
        <f t="shared" si="8"/>
        <v>0.32599545294726912</v>
      </c>
      <c r="E32" s="93">
        <f t="shared" si="8"/>
        <v>0.21396008159929569</v>
      </c>
      <c r="F32" s="92">
        <f t="shared" si="8"/>
        <v>6.4934567947346616E-2</v>
      </c>
      <c r="G32" s="93">
        <f t="shared" si="8"/>
        <v>2.4412966696626806E-2</v>
      </c>
      <c r="H32" s="93">
        <f t="shared" si="8"/>
        <v>8.8004893469662976E-3</v>
      </c>
      <c r="I32" s="93">
        <f t="shared" si="8"/>
        <v>3.172111190375352E-2</v>
      </c>
      <c r="J32" s="92">
        <f t="shared" si="8"/>
        <v>9.2116349942747179E-3</v>
      </c>
      <c r="K32" s="92">
        <f t="shared" si="8"/>
        <v>0.34221112787904867</v>
      </c>
      <c r="L32" s="92">
        <f t="shared" si="8"/>
        <v>3.8662295602110621E-3</v>
      </c>
      <c r="M32" s="91">
        <f t="shared" si="8"/>
        <v>1</v>
      </c>
    </row>
    <row r="33" spans="1:13" x14ac:dyDescent="0.3">
      <c r="A33" s="49" t="s">
        <v>371</v>
      </c>
      <c r="B33" s="92">
        <f t="shared" ref="B33:M33" si="9">+B19/$M19</f>
        <v>0.5797577694699968</v>
      </c>
      <c r="C33" s="93">
        <f t="shared" si="9"/>
        <v>7.6468817711774897E-2</v>
      </c>
      <c r="D33" s="96">
        <f t="shared" si="9"/>
        <v>0.22159148498181089</v>
      </c>
      <c r="E33" s="96">
        <f t="shared" si="9"/>
        <v>0.28119977580401107</v>
      </c>
      <c r="F33" s="92">
        <f t="shared" si="9"/>
        <v>2.6465116775467479E-2</v>
      </c>
      <c r="G33" s="93">
        <f t="shared" si="9"/>
        <v>1.0849690606894039E-2</v>
      </c>
      <c r="H33" s="96">
        <f t="shared" si="9"/>
        <v>1.3674674436784306E-3</v>
      </c>
      <c r="I33" s="96">
        <f t="shared" si="9"/>
        <v>1.424795872489501E-2</v>
      </c>
      <c r="J33" s="92">
        <f t="shared" si="9"/>
        <v>0.14794372472433126</v>
      </c>
      <c r="K33" s="92">
        <f t="shared" si="9"/>
        <v>0.24235973805590968</v>
      </c>
      <c r="L33" s="92">
        <f t="shared" si="9"/>
        <v>3.4736509742948024E-3</v>
      </c>
      <c r="M33" s="91">
        <f t="shared" si="9"/>
        <v>1</v>
      </c>
    </row>
    <row r="34" spans="1:13" x14ac:dyDescent="0.3">
      <c r="A34" s="49" t="s">
        <v>372</v>
      </c>
      <c r="B34" s="92">
        <f t="shared" ref="B34:M34" si="10">+B20/$M20</f>
        <v>2.6224859773354927</v>
      </c>
      <c r="C34" s="93">
        <f t="shared" si="10"/>
        <v>-0.23735889725110587</v>
      </c>
      <c r="D34" s="93">
        <f t="shared" si="10"/>
        <v>2.4116610283502213</v>
      </c>
      <c r="E34" s="93">
        <f t="shared" si="10"/>
        <v>0.44818384623637775</v>
      </c>
      <c r="F34" s="92">
        <f t="shared" si="10"/>
        <v>-1.9232331428524236</v>
      </c>
      <c r="G34" s="93">
        <f t="shared" si="10"/>
        <v>-0.61724815581432679</v>
      </c>
      <c r="H34" s="93">
        <f t="shared" si="10"/>
        <v>-1.0025794122787317</v>
      </c>
      <c r="I34" s="93">
        <f t="shared" si="10"/>
        <v>-0.3034055747593648</v>
      </c>
      <c r="J34" s="92">
        <f t="shared" si="10"/>
        <v>0.10311065965180509</v>
      </c>
      <c r="K34" s="92">
        <f t="shared" si="10"/>
        <v>0.19763080613687892</v>
      </c>
      <c r="L34" s="92">
        <f t="shared" si="10"/>
        <v>5.6997282468468779E-6</v>
      </c>
      <c r="M34" s="91">
        <f t="shared" si="10"/>
        <v>1</v>
      </c>
    </row>
    <row r="35" spans="1:13" x14ac:dyDescent="0.3">
      <c r="A35" s="78" t="s">
        <v>373</v>
      </c>
      <c r="B35" s="97"/>
      <c r="C35" s="98"/>
      <c r="D35" s="98"/>
      <c r="E35" s="98"/>
      <c r="F35" s="97"/>
      <c r="G35" s="98"/>
      <c r="H35" s="98"/>
      <c r="I35" s="98"/>
      <c r="J35" s="97"/>
      <c r="K35" s="97"/>
      <c r="L35" s="97"/>
      <c r="M35" s="94"/>
    </row>
  </sheetData>
  <mergeCells count="4">
    <mergeCell ref="B2:M2"/>
    <mergeCell ref="B3:M3"/>
    <mergeCell ref="B4:M4"/>
    <mergeCell ref="B5:M5"/>
  </mergeCells>
  <conditionalFormatting sqref="D19:E19">
    <cfRule type="cellIs" dxfId="3" priority="4" stopIfTrue="1" operator="lessThan">
      <formula>0</formula>
    </cfRule>
  </conditionalFormatting>
  <conditionalFormatting sqref="H19:I19">
    <cfRule type="cellIs" dxfId="2" priority="3" stopIfTrue="1" operator="lessThan">
      <formula>0</formula>
    </cfRule>
  </conditionalFormatting>
  <conditionalFormatting sqref="D33:E33">
    <cfRule type="cellIs" dxfId="1" priority="2" stopIfTrue="1" operator="lessThan">
      <formula>0</formula>
    </cfRule>
  </conditionalFormatting>
  <conditionalFormatting sqref="H33:I33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4" tint="0.79998168889431442"/>
  </sheetPr>
  <dimension ref="A2:P177"/>
  <sheetViews>
    <sheetView showGridLines="0" zoomScale="55" zoomScaleNormal="55" workbookViewId="0">
      <pane xSplit="2" ySplit="10" topLeftCell="C26" activePane="bottomRight" state="frozen"/>
      <selection pane="topRight" activeCell="C1" sqref="C1"/>
      <selection pane="bottomLeft" activeCell="A11" sqref="A11"/>
      <selection pane="bottomRight" activeCell="P27" sqref="P27"/>
    </sheetView>
  </sheetViews>
  <sheetFormatPr baseColWidth="10" defaultRowHeight="14.4" outlineLevelCol="1" x14ac:dyDescent="0.3"/>
  <cols>
    <col min="1" max="1" width="23.6640625" customWidth="1"/>
    <col min="2" max="2" width="55.6640625" customWidth="1"/>
    <col min="3" max="3" width="15.6640625" customWidth="1"/>
    <col min="4" max="6" width="15.6640625" customWidth="1" outlineLevel="1"/>
    <col min="7" max="7" width="15.6640625" customWidth="1"/>
    <col min="8" max="10" width="15.6640625" customWidth="1" outlineLevel="1"/>
    <col min="11" max="14" width="15.6640625" customWidth="1"/>
    <col min="15" max="15" width="13.33203125" customWidth="1"/>
    <col min="16" max="16" width="15.5546875" customWidth="1"/>
  </cols>
  <sheetData>
    <row r="2" spans="1:16" ht="18" x14ac:dyDescent="0.35">
      <c r="B2" s="108" t="s">
        <v>0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6" ht="18" x14ac:dyDescent="0.35">
      <c r="B3" s="108" t="s">
        <v>249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6" ht="15.6" x14ac:dyDescent="0.3">
      <c r="B4" s="109" t="s">
        <v>573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</row>
    <row r="5" spans="1:16" ht="15.6" x14ac:dyDescent="0.3">
      <c r="B5" s="109" t="s">
        <v>1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</row>
    <row r="6" spans="1:16" x14ac:dyDescent="0.3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6" x14ac:dyDescent="0.3">
      <c r="A7" s="28" t="s">
        <v>334</v>
      </c>
      <c r="E7" s="27"/>
      <c r="F7" s="27"/>
    </row>
    <row r="8" spans="1:16" ht="15.6" x14ac:dyDescent="0.3">
      <c r="A8" s="2"/>
      <c r="B8" s="3"/>
      <c r="C8" s="4" t="s">
        <v>2</v>
      </c>
      <c r="D8" s="5" t="s">
        <v>3</v>
      </c>
      <c r="E8" s="5" t="s">
        <v>377</v>
      </c>
      <c r="F8" s="5" t="s">
        <v>378</v>
      </c>
      <c r="G8" s="5" t="s">
        <v>4</v>
      </c>
      <c r="H8" s="86" t="s">
        <v>382</v>
      </c>
      <c r="I8" s="86" t="s">
        <v>383</v>
      </c>
      <c r="J8" s="86" t="s">
        <v>384</v>
      </c>
      <c r="K8" s="5" t="s">
        <v>5</v>
      </c>
      <c r="L8" s="5" t="s">
        <v>6</v>
      </c>
      <c r="M8" s="5" t="s">
        <v>7</v>
      </c>
      <c r="N8" s="5" t="s">
        <v>18</v>
      </c>
    </row>
    <row r="9" spans="1:16" ht="95.4" x14ac:dyDescent="0.3">
      <c r="A9" s="6" t="s">
        <v>8</v>
      </c>
      <c r="B9" s="7" t="s">
        <v>9</v>
      </c>
      <c r="C9" s="7" t="s">
        <v>10</v>
      </c>
      <c r="D9" s="6" t="s">
        <v>11</v>
      </c>
      <c r="E9" s="6" t="s">
        <v>379</v>
      </c>
      <c r="F9" s="6" t="s">
        <v>380</v>
      </c>
      <c r="G9" s="6" t="s">
        <v>12</v>
      </c>
      <c r="H9" s="87" t="s">
        <v>385</v>
      </c>
      <c r="I9" s="87" t="s">
        <v>386</v>
      </c>
      <c r="J9" s="87" t="s">
        <v>387</v>
      </c>
      <c r="K9" s="6" t="s">
        <v>13</v>
      </c>
      <c r="L9" s="8" t="s">
        <v>14</v>
      </c>
      <c r="M9" s="6" t="s">
        <v>15</v>
      </c>
      <c r="N9" s="6" t="s">
        <v>19</v>
      </c>
    </row>
    <row r="10" spans="1:16" ht="29.25" customHeight="1" x14ac:dyDescent="0.3">
      <c r="A10" s="1" t="s">
        <v>16</v>
      </c>
      <c r="B10" s="1" t="s">
        <v>17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6" x14ac:dyDescent="0.3">
      <c r="A11" s="9" t="s">
        <v>20</v>
      </c>
      <c r="B11" s="10" t="s">
        <v>21</v>
      </c>
      <c r="C11" s="35">
        <v>355.61080144385471</v>
      </c>
      <c r="D11" s="36">
        <v>0</v>
      </c>
      <c r="E11" s="37">
        <v>355.61080144385471</v>
      </c>
      <c r="F11" s="36">
        <v>0</v>
      </c>
      <c r="G11" s="35">
        <v>0</v>
      </c>
      <c r="H11" s="36">
        <v>0</v>
      </c>
      <c r="I11" s="37">
        <v>0</v>
      </c>
      <c r="J11" s="36">
        <v>0</v>
      </c>
      <c r="K11" s="35">
        <v>0</v>
      </c>
      <c r="L11" s="35">
        <v>3029.0883110765863</v>
      </c>
      <c r="M11" s="35">
        <v>0</v>
      </c>
      <c r="N11" s="38">
        <f t="shared" ref="N11:N74" si="0">+C11+G11+K11+L11+M11</f>
        <v>3384.6991125204408</v>
      </c>
      <c r="O11" s="33"/>
      <c r="P11" s="33"/>
    </row>
    <row r="12" spans="1:16" x14ac:dyDescent="0.3">
      <c r="A12" s="9" t="s">
        <v>22</v>
      </c>
      <c r="B12" s="10" t="s">
        <v>23</v>
      </c>
      <c r="C12" s="35">
        <v>80.382047881451442</v>
      </c>
      <c r="D12" s="36">
        <v>0</v>
      </c>
      <c r="E12" s="37">
        <v>80.382047881451442</v>
      </c>
      <c r="F12" s="36">
        <v>0</v>
      </c>
      <c r="G12" s="35">
        <v>0</v>
      </c>
      <c r="H12" s="36">
        <v>0</v>
      </c>
      <c r="I12" s="37">
        <v>0</v>
      </c>
      <c r="J12" s="36">
        <v>0</v>
      </c>
      <c r="K12" s="35">
        <v>0</v>
      </c>
      <c r="L12" s="35">
        <v>607.83336760555028</v>
      </c>
      <c r="M12" s="35">
        <v>0</v>
      </c>
      <c r="N12" s="38">
        <f t="shared" si="0"/>
        <v>688.21541548700168</v>
      </c>
      <c r="O12" s="33"/>
      <c r="P12" s="33"/>
    </row>
    <row r="13" spans="1:16" x14ac:dyDescent="0.3">
      <c r="A13" s="9" t="s">
        <v>24</v>
      </c>
      <c r="B13" s="10" t="s">
        <v>25</v>
      </c>
      <c r="C13" s="35">
        <v>1074.6588435137237</v>
      </c>
      <c r="D13" s="36">
        <v>0</v>
      </c>
      <c r="E13" s="37">
        <v>1074.6588435137237</v>
      </c>
      <c r="F13" s="36">
        <v>0</v>
      </c>
      <c r="G13" s="35">
        <v>0</v>
      </c>
      <c r="H13" s="36">
        <v>0</v>
      </c>
      <c r="I13" s="37">
        <v>0</v>
      </c>
      <c r="J13" s="36">
        <v>0</v>
      </c>
      <c r="K13" s="35">
        <v>0</v>
      </c>
      <c r="L13" s="35">
        <v>557.94294647700849</v>
      </c>
      <c r="M13" s="35">
        <v>0</v>
      </c>
      <c r="N13" s="38">
        <f t="shared" si="0"/>
        <v>1632.6017899907322</v>
      </c>
      <c r="O13" s="33"/>
      <c r="P13" s="33"/>
    </row>
    <row r="14" spans="1:16" x14ac:dyDescent="0.3">
      <c r="A14" s="9" t="s">
        <v>26</v>
      </c>
      <c r="B14" s="10" t="s">
        <v>27</v>
      </c>
      <c r="C14" s="35">
        <v>20000.077517013135</v>
      </c>
      <c r="D14" s="36">
        <v>0</v>
      </c>
      <c r="E14" s="37">
        <v>20000.077517013135</v>
      </c>
      <c r="F14" s="36">
        <v>0</v>
      </c>
      <c r="G14" s="35">
        <v>0</v>
      </c>
      <c r="H14" s="36">
        <v>0</v>
      </c>
      <c r="I14" s="37">
        <v>0</v>
      </c>
      <c r="J14" s="36">
        <v>0</v>
      </c>
      <c r="K14" s="35">
        <v>0</v>
      </c>
      <c r="L14" s="35">
        <v>11752.349349926937</v>
      </c>
      <c r="M14" s="35">
        <v>0</v>
      </c>
      <c r="N14" s="38">
        <f t="shared" si="0"/>
        <v>31752.42686694007</v>
      </c>
      <c r="O14" s="33"/>
      <c r="P14" s="33"/>
    </row>
    <row r="15" spans="1:16" x14ac:dyDescent="0.3">
      <c r="A15" s="9" t="s">
        <v>28</v>
      </c>
      <c r="B15" s="10" t="s">
        <v>30</v>
      </c>
      <c r="C15" s="35">
        <v>16233.962414944344</v>
      </c>
      <c r="D15" s="36">
        <v>0</v>
      </c>
      <c r="E15" s="37">
        <v>8792.7484913499011</v>
      </c>
      <c r="F15" s="36">
        <v>7441.2139235944423</v>
      </c>
      <c r="G15" s="35">
        <v>0</v>
      </c>
      <c r="H15" s="36">
        <v>0</v>
      </c>
      <c r="I15" s="37">
        <v>0</v>
      </c>
      <c r="J15" s="36">
        <v>0</v>
      </c>
      <c r="K15" s="35">
        <v>0</v>
      </c>
      <c r="L15" s="35">
        <v>126.56525058384167</v>
      </c>
      <c r="M15" s="35">
        <v>0</v>
      </c>
      <c r="N15" s="38">
        <f t="shared" si="0"/>
        <v>16360.527665528187</v>
      </c>
      <c r="O15" s="33"/>
      <c r="P15" s="33"/>
    </row>
    <row r="16" spans="1:16" x14ac:dyDescent="0.3">
      <c r="A16" s="9" t="s">
        <v>29</v>
      </c>
      <c r="B16" s="10" t="s">
        <v>32</v>
      </c>
      <c r="C16" s="35">
        <v>717.94458264904858</v>
      </c>
      <c r="D16" s="36">
        <v>0</v>
      </c>
      <c r="E16" s="37">
        <v>717.94458264904858</v>
      </c>
      <c r="F16" s="36">
        <v>0</v>
      </c>
      <c r="G16" s="35">
        <v>0</v>
      </c>
      <c r="H16" s="36">
        <v>0</v>
      </c>
      <c r="I16" s="37">
        <v>0</v>
      </c>
      <c r="J16" s="36">
        <v>0</v>
      </c>
      <c r="K16" s="35">
        <v>0</v>
      </c>
      <c r="L16" s="35">
        <v>5946.6024686575793</v>
      </c>
      <c r="M16" s="35">
        <v>0</v>
      </c>
      <c r="N16" s="38">
        <f t="shared" si="0"/>
        <v>6664.5470513066275</v>
      </c>
      <c r="O16" s="33"/>
      <c r="P16" s="33"/>
    </row>
    <row r="17" spans="1:16" x14ac:dyDescent="0.3">
      <c r="A17" s="9" t="s">
        <v>31</v>
      </c>
      <c r="B17" s="10" t="s">
        <v>34</v>
      </c>
      <c r="C17" s="35">
        <v>1747.8088804310337</v>
      </c>
      <c r="D17" s="36">
        <v>0</v>
      </c>
      <c r="E17" s="37">
        <v>1747.8088804310337</v>
      </c>
      <c r="F17" s="36">
        <v>0</v>
      </c>
      <c r="G17" s="35">
        <v>0</v>
      </c>
      <c r="H17" s="36">
        <v>0</v>
      </c>
      <c r="I17" s="37">
        <v>0</v>
      </c>
      <c r="J17" s="36">
        <v>0</v>
      </c>
      <c r="K17" s="35">
        <v>0</v>
      </c>
      <c r="L17" s="35">
        <v>1002.669367268794</v>
      </c>
      <c r="M17" s="35">
        <v>0</v>
      </c>
      <c r="N17" s="38">
        <f t="shared" si="0"/>
        <v>2750.4782476998275</v>
      </c>
      <c r="O17" s="33"/>
      <c r="P17" s="33"/>
    </row>
    <row r="18" spans="1:16" x14ac:dyDescent="0.3">
      <c r="A18" s="9" t="s">
        <v>33</v>
      </c>
      <c r="B18" s="10" t="s">
        <v>36</v>
      </c>
      <c r="C18" s="35">
        <v>2173.8518605156351</v>
      </c>
      <c r="D18" s="36">
        <v>0</v>
      </c>
      <c r="E18" s="37">
        <v>2173.8518605156351</v>
      </c>
      <c r="F18" s="36">
        <v>0</v>
      </c>
      <c r="G18" s="35">
        <v>0</v>
      </c>
      <c r="H18" s="36">
        <v>0</v>
      </c>
      <c r="I18" s="37">
        <v>0</v>
      </c>
      <c r="J18" s="36">
        <v>0</v>
      </c>
      <c r="K18" s="35">
        <v>0</v>
      </c>
      <c r="L18" s="35">
        <v>18549.595118800979</v>
      </c>
      <c r="M18" s="35">
        <v>0</v>
      </c>
      <c r="N18" s="38">
        <f t="shared" si="0"/>
        <v>20723.446979316614</v>
      </c>
      <c r="O18" s="33"/>
      <c r="P18" s="33"/>
    </row>
    <row r="19" spans="1:16" x14ac:dyDescent="0.3">
      <c r="A19" s="9" t="s">
        <v>35</v>
      </c>
      <c r="B19" s="10" t="s">
        <v>277</v>
      </c>
      <c r="C19" s="35">
        <v>5782.2016941544125</v>
      </c>
      <c r="D19" s="36">
        <v>0</v>
      </c>
      <c r="E19" s="37">
        <v>5782.2016941544125</v>
      </c>
      <c r="F19" s="36">
        <v>0</v>
      </c>
      <c r="G19" s="35">
        <v>0</v>
      </c>
      <c r="H19" s="36">
        <v>0</v>
      </c>
      <c r="I19" s="37">
        <v>0</v>
      </c>
      <c r="J19" s="36">
        <v>0</v>
      </c>
      <c r="K19" s="35">
        <v>0</v>
      </c>
      <c r="L19" s="35">
        <v>27555.081864232936</v>
      </c>
      <c r="M19" s="35">
        <v>0</v>
      </c>
      <c r="N19" s="38">
        <f t="shared" si="0"/>
        <v>33337.283558387346</v>
      </c>
      <c r="O19" s="33"/>
      <c r="P19" s="33"/>
    </row>
    <row r="20" spans="1:16" x14ac:dyDescent="0.3">
      <c r="A20" s="9" t="s">
        <v>37</v>
      </c>
      <c r="B20" s="10" t="s">
        <v>278</v>
      </c>
      <c r="C20" s="35">
        <v>6566.5144784173899</v>
      </c>
      <c r="D20" s="36">
        <v>0</v>
      </c>
      <c r="E20" s="37">
        <v>6566.5144784173899</v>
      </c>
      <c r="F20" s="36">
        <v>0</v>
      </c>
      <c r="G20" s="35">
        <v>0</v>
      </c>
      <c r="H20" s="36">
        <v>0</v>
      </c>
      <c r="I20" s="37">
        <v>0</v>
      </c>
      <c r="J20" s="36">
        <v>0</v>
      </c>
      <c r="K20" s="35">
        <v>0</v>
      </c>
      <c r="L20" s="35">
        <v>21715.205249805011</v>
      </c>
      <c r="M20" s="35">
        <v>0</v>
      </c>
      <c r="N20" s="38">
        <f t="shared" si="0"/>
        <v>28281.719728222401</v>
      </c>
      <c r="O20" s="33"/>
      <c r="P20" s="33"/>
    </row>
    <row r="21" spans="1:16" x14ac:dyDescent="0.3">
      <c r="A21" s="9" t="s">
        <v>38</v>
      </c>
      <c r="B21" s="10" t="s">
        <v>39</v>
      </c>
      <c r="C21" s="35">
        <v>45362.649553138763</v>
      </c>
      <c r="D21" s="36">
        <v>0</v>
      </c>
      <c r="E21" s="37">
        <v>45362.649553138763</v>
      </c>
      <c r="F21" s="36">
        <v>0</v>
      </c>
      <c r="G21" s="35">
        <v>0</v>
      </c>
      <c r="H21" s="36">
        <v>0</v>
      </c>
      <c r="I21" s="37">
        <v>0</v>
      </c>
      <c r="J21" s="36">
        <v>0</v>
      </c>
      <c r="K21" s="35">
        <v>0</v>
      </c>
      <c r="L21" s="35">
        <v>9030.4455077382918</v>
      </c>
      <c r="M21" s="35">
        <v>0</v>
      </c>
      <c r="N21" s="38">
        <f t="shared" si="0"/>
        <v>54393.095060877051</v>
      </c>
      <c r="O21" s="33"/>
      <c r="P21" s="33"/>
    </row>
    <row r="22" spans="1:16" x14ac:dyDescent="0.3">
      <c r="A22" s="9" t="s">
        <v>40</v>
      </c>
      <c r="B22" s="10" t="s">
        <v>41</v>
      </c>
      <c r="C22" s="35">
        <v>12056.70309655004</v>
      </c>
      <c r="D22" s="36">
        <v>0</v>
      </c>
      <c r="E22" s="37">
        <v>10168.088245326233</v>
      </c>
      <c r="F22" s="36">
        <v>1888.6148512238062</v>
      </c>
      <c r="G22" s="35">
        <v>0</v>
      </c>
      <c r="H22" s="36">
        <v>0</v>
      </c>
      <c r="I22" s="37">
        <v>0</v>
      </c>
      <c r="J22" s="36">
        <v>0</v>
      </c>
      <c r="K22" s="35">
        <v>0</v>
      </c>
      <c r="L22" s="35">
        <v>2784.6387651231703</v>
      </c>
      <c r="M22" s="35">
        <v>0</v>
      </c>
      <c r="N22" s="38">
        <f t="shared" si="0"/>
        <v>14841.341861673211</v>
      </c>
      <c r="O22" s="33"/>
      <c r="P22" s="33"/>
    </row>
    <row r="23" spans="1:16" x14ac:dyDescent="0.3">
      <c r="A23" s="9" t="s">
        <v>42</v>
      </c>
      <c r="B23" s="10" t="s">
        <v>43</v>
      </c>
      <c r="C23" s="35">
        <v>9715.816535824466</v>
      </c>
      <c r="D23" s="36">
        <v>0</v>
      </c>
      <c r="E23" s="37">
        <v>8174.06037572489</v>
      </c>
      <c r="F23" s="36">
        <v>1541.7561600995759</v>
      </c>
      <c r="G23" s="35">
        <v>0</v>
      </c>
      <c r="H23" s="36">
        <v>0</v>
      </c>
      <c r="I23" s="37">
        <v>0</v>
      </c>
      <c r="J23" s="36">
        <v>0</v>
      </c>
      <c r="K23" s="35">
        <v>0</v>
      </c>
      <c r="L23" s="35">
        <v>6100.381745082208</v>
      </c>
      <c r="M23" s="35">
        <v>0</v>
      </c>
      <c r="N23" s="38">
        <f t="shared" si="0"/>
        <v>15816.198280906674</v>
      </c>
      <c r="O23" s="33"/>
      <c r="P23" s="33"/>
    </row>
    <row r="24" spans="1:16" x14ac:dyDescent="0.3">
      <c r="A24" s="9" t="s">
        <v>44</v>
      </c>
      <c r="B24" s="10" t="s">
        <v>45</v>
      </c>
      <c r="C24" s="35">
        <v>255925.28079765374</v>
      </c>
      <c r="D24" s="36">
        <v>0</v>
      </c>
      <c r="E24" s="37">
        <v>107718.65294139812</v>
      </c>
      <c r="F24" s="36">
        <v>148206.62785625563</v>
      </c>
      <c r="G24" s="35">
        <v>0</v>
      </c>
      <c r="H24" s="36">
        <v>0</v>
      </c>
      <c r="I24" s="37">
        <v>0</v>
      </c>
      <c r="J24" s="36">
        <v>0</v>
      </c>
      <c r="K24" s="35">
        <v>0</v>
      </c>
      <c r="L24" s="35">
        <v>3962.01712169553</v>
      </c>
      <c r="M24" s="35">
        <v>0</v>
      </c>
      <c r="N24" s="38">
        <f t="shared" si="0"/>
        <v>259887.29791934928</v>
      </c>
      <c r="O24" s="33"/>
      <c r="P24" s="33"/>
    </row>
    <row r="25" spans="1:16" x14ac:dyDescent="0.3">
      <c r="A25" s="9" t="s">
        <v>46</v>
      </c>
      <c r="B25" s="10" t="s">
        <v>47</v>
      </c>
      <c r="C25" s="35">
        <v>393.99606939495578</v>
      </c>
      <c r="D25" s="36">
        <v>0</v>
      </c>
      <c r="E25" s="37">
        <v>393.99606939495578</v>
      </c>
      <c r="F25" s="36">
        <v>0</v>
      </c>
      <c r="G25" s="35">
        <v>0</v>
      </c>
      <c r="H25" s="36">
        <v>0</v>
      </c>
      <c r="I25" s="37">
        <v>0</v>
      </c>
      <c r="J25" s="36">
        <v>0</v>
      </c>
      <c r="K25" s="35">
        <v>0</v>
      </c>
      <c r="L25" s="35">
        <v>6880.5082724525828</v>
      </c>
      <c r="M25" s="35">
        <v>0</v>
      </c>
      <c r="N25" s="38">
        <f t="shared" si="0"/>
        <v>7274.5043418475389</v>
      </c>
      <c r="O25" s="33"/>
      <c r="P25" s="33"/>
    </row>
    <row r="26" spans="1:16" x14ac:dyDescent="0.3">
      <c r="A26" s="9" t="s">
        <v>48</v>
      </c>
      <c r="B26" s="10" t="s">
        <v>49</v>
      </c>
      <c r="C26" s="35">
        <v>314496.90630277741</v>
      </c>
      <c r="D26" s="36">
        <v>0</v>
      </c>
      <c r="E26" s="37">
        <v>155084.908636384</v>
      </c>
      <c r="F26" s="36">
        <v>159411.99766639341</v>
      </c>
      <c r="G26" s="35">
        <v>0</v>
      </c>
      <c r="H26" s="36">
        <v>0</v>
      </c>
      <c r="I26" s="37">
        <v>0</v>
      </c>
      <c r="J26" s="36">
        <v>0</v>
      </c>
      <c r="K26" s="35">
        <v>0</v>
      </c>
      <c r="L26" s="35">
        <v>27908.951577653235</v>
      </c>
      <c r="M26" s="35">
        <v>0</v>
      </c>
      <c r="N26" s="38">
        <f t="shared" si="0"/>
        <v>342405.85788043065</v>
      </c>
      <c r="O26" s="33"/>
      <c r="P26" s="33"/>
    </row>
    <row r="27" spans="1:16" x14ac:dyDescent="0.3">
      <c r="A27" s="9" t="s">
        <v>50</v>
      </c>
      <c r="B27" s="10" t="s">
        <v>51</v>
      </c>
      <c r="C27" s="35">
        <v>20721.088120784018</v>
      </c>
      <c r="D27" s="36">
        <v>0</v>
      </c>
      <c r="E27" s="37">
        <v>20721.088120784018</v>
      </c>
      <c r="F27" s="36">
        <v>0</v>
      </c>
      <c r="G27" s="35">
        <v>0</v>
      </c>
      <c r="H27" s="36">
        <v>0</v>
      </c>
      <c r="I27" s="37">
        <v>0</v>
      </c>
      <c r="J27" s="36">
        <v>0</v>
      </c>
      <c r="K27" s="35">
        <v>0</v>
      </c>
      <c r="L27" s="35">
        <v>16698.408441717915</v>
      </c>
      <c r="M27" s="35">
        <v>0</v>
      </c>
      <c r="N27" s="38">
        <f t="shared" si="0"/>
        <v>37419.496562501932</v>
      </c>
      <c r="O27" s="33"/>
      <c r="P27" s="33"/>
    </row>
    <row r="28" spans="1:16" x14ac:dyDescent="0.3">
      <c r="A28" s="9" t="s">
        <v>52</v>
      </c>
      <c r="B28" s="10" t="s">
        <v>53</v>
      </c>
      <c r="C28" s="35">
        <v>27601.466078678299</v>
      </c>
      <c r="D28" s="36">
        <v>0</v>
      </c>
      <c r="E28" s="37">
        <v>27601.466078678299</v>
      </c>
      <c r="F28" s="36">
        <v>0</v>
      </c>
      <c r="G28" s="35">
        <v>0</v>
      </c>
      <c r="H28" s="36">
        <v>0</v>
      </c>
      <c r="I28" s="37">
        <v>0</v>
      </c>
      <c r="J28" s="36">
        <v>0</v>
      </c>
      <c r="K28" s="35">
        <v>0</v>
      </c>
      <c r="L28" s="35">
        <v>76844.347052582554</v>
      </c>
      <c r="M28" s="35">
        <v>0</v>
      </c>
      <c r="N28" s="38">
        <f t="shared" si="0"/>
        <v>104445.81313126086</v>
      </c>
      <c r="O28" s="33"/>
      <c r="P28" s="33"/>
    </row>
    <row r="29" spans="1:16" x14ac:dyDescent="0.3">
      <c r="A29" s="9" t="s">
        <v>54</v>
      </c>
      <c r="B29" s="10" t="s">
        <v>55</v>
      </c>
      <c r="C29" s="35">
        <v>26476.688526799255</v>
      </c>
      <c r="D29" s="36">
        <v>0</v>
      </c>
      <c r="E29" s="37">
        <v>23124.395962342027</v>
      </c>
      <c r="F29" s="36">
        <v>3352.2925644572279</v>
      </c>
      <c r="G29" s="35">
        <v>0</v>
      </c>
      <c r="H29" s="36">
        <v>0</v>
      </c>
      <c r="I29" s="37">
        <v>0</v>
      </c>
      <c r="J29" s="36">
        <v>0</v>
      </c>
      <c r="K29" s="35">
        <v>0</v>
      </c>
      <c r="L29" s="35">
        <v>27856.769377046759</v>
      </c>
      <c r="M29" s="35">
        <v>0</v>
      </c>
      <c r="N29" s="38">
        <f t="shared" si="0"/>
        <v>54333.457903846014</v>
      </c>
      <c r="O29" s="33"/>
      <c r="P29" s="33"/>
    </row>
    <row r="30" spans="1:16" x14ac:dyDescent="0.3">
      <c r="A30" s="9" t="s">
        <v>56</v>
      </c>
      <c r="B30" s="10" t="s">
        <v>57</v>
      </c>
      <c r="C30" s="35">
        <v>857.12717270272753</v>
      </c>
      <c r="D30" s="36">
        <v>0</v>
      </c>
      <c r="E30" s="37">
        <v>857.12717270272753</v>
      </c>
      <c r="F30" s="36">
        <v>0</v>
      </c>
      <c r="G30" s="35">
        <v>0</v>
      </c>
      <c r="H30" s="36">
        <v>0</v>
      </c>
      <c r="I30" s="37">
        <v>0</v>
      </c>
      <c r="J30" s="36">
        <v>0</v>
      </c>
      <c r="K30" s="35">
        <v>0</v>
      </c>
      <c r="L30" s="35">
        <v>5336.7103634752866</v>
      </c>
      <c r="M30" s="35">
        <v>0</v>
      </c>
      <c r="N30" s="38">
        <f t="shared" si="0"/>
        <v>6193.8375361780145</v>
      </c>
      <c r="O30" s="33"/>
      <c r="P30" s="33"/>
    </row>
    <row r="31" spans="1:16" x14ac:dyDescent="0.3">
      <c r="A31" s="9" t="s">
        <v>58</v>
      </c>
      <c r="B31" s="10" t="s">
        <v>59</v>
      </c>
      <c r="C31" s="35">
        <v>21097.379284342354</v>
      </c>
      <c r="D31" s="36">
        <v>0</v>
      </c>
      <c r="E31" s="37">
        <v>14366.900886053167</v>
      </c>
      <c r="F31" s="36">
        <v>6730.4783982891868</v>
      </c>
      <c r="G31" s="35">
        <v>0</v>
      </c>
      <c r="H31" s="36">
        <v>0</v>
      </c>
      <c r="I31" s="37">
        <v>0</v>
      </c>
      <c r="J31" s="36">
        <v>0</v>
      </c>
      <c r="K31" s="35">
        <v>0</v>
      </c>
      <c r="L31" s="35">
        <v>9195.1577075584919</v>
      </c>
      <c r="M31" s="35">
        <v>0</v>
      </c>
      <c r="N31" s="38">
        <f t="shared" si="0"/>
        <v>30292.536991900844</v>
      </c>
      <c r="O31" s="33"/>
      <c r="P31" s="33"/>
    </row>
    <row r="32" spans="1:16" x14ac:dyDescent="0.3">
      <c r="A32" s="9" t="s">
        <v>60</v>
      </c>
      <c r="B32" s="10" t="s">
        <v>61</v>
      </c>
      <c r="C32" s="35">
        <v>130191.8113315324</v>
      </c>
      <c r="D32" s="36">
        <v>0</v>
      </c>
      <c r="E32" s="37">
        <v>130191.8113315324</v>
      </c>
      <c r="F32" s="36">
        <v>0</v>
      </c>
      <c r="G32" s="35">
        <v>0</v>
      </c>
      <c r="H32" s="36">
        <v>0</v>
      </c>
      <c r="I32" s="37">
        <v>0</v>
      </c>
      <c r="J32" s="36">
        <v>0</v>
      </c>
      <c r="K32" s="35">
        <v>0</v>
      </c>
      <c r="L32" s="35">
        <v>105924.61949923841</v>
      </c>
      <c r="M32" s="35">
        <v>0</v>
      </c>
      <c r="N32" s="38">
        <f t="shared" si="0"/>
        <v>236116.43083077081</v>
      </c>
      <c r="O32" s="33"/>
      <c r="P32" s="33"/>
    </row>
    <row r="33" spans="1:16" x14ac:dyDescent="0.3">
      <c r="A33" s="9" t="s">
        <v>62</v>
      </c>
      <c r="B33" s="10" t="s">
        <v>63</v>
      </c>
      <c r="C33" s="35">
        <v>40158.954674832879</v>
      </c>
      <c r="D33" s="36">
        <v>0</v>
      </c>
      <c r="E33" s="37">
        <v>40158.954674832879</v>
      </c>
      <c r="F33" s="36">
        <v>0</v>
      </c>
      <c r="G33" s="35">
        <v>0</v>
      </c>
      <c r="H33" s="36">
        <v>0</v>
      </c>
      <c r="I33" s="37">
        <v>0</v>
      </c>
      <c r="J33" s="36">
        <v>0</v>
      </c>
      <c r="K33" s="35">
        <v>0</v>
      </c>
      <c r="L33" s="35">
        <v>19660.451848398414</v>
      </c>
      <c r="M33" s="35">
        <v>0</v>
      </c>
      <c r="N33" s="38">
        <f t="shared" si="0"/>
        <v>59819.406523231293</v>
      </c>
      <c r="O33" s="33"/>
      <c r="P33" s="33"/>
    </row>
    <row r="34" spans="1:16" x14ac:dyDescent="0.3">
      <c r="A34" s="9" t="s">
        <v>64</v>
      </c>
      <c r="B34" s="10" t="s">
        <v>65</v>
      </c>
      <c r="C34" s="35">
        <v>134646.77526319039</v>
      </c>
      <c r="D34" s="36">
        <v>0</v>
      </c>
      <c r="E34" s="37">
        <v>134646.77526319039</v>
      </c>
      <c r="F34" s="36">
        <v>0</v>
      </c>
      <c r="G34" s="35">
        <v>0</v>
      </c>
      <c r="H34" s="36">
        <v>0</v>
      </c>
      <c r="I34" s="37">
        <v>0</v>
      </c>
      <c r="J34" s="36">
        <v>0</v>
      </c>
      <c r="K34" s="35">
        <v>0</v>
      </c>
      <c r="L34" s="35">
        <v>40952.445153900328</v>
      </c>
      <c r="M34" s="35">
        <v>0</v>
      </c>
      <c r="N34" s="38">
        <f t="shared" si="0"/>
        <v>175599.22041709072</v>
      </c>
      <c r="O34" s="33"/>
      <c r="P34" s="33"/>
    </row>
    <row r="35" spans="1:16" x14ac:dyDescent="0.3">
      <c r="A35" s="9" t="s">
        <v>66</v>
      </c>
      <c r="B35" s="10" t="s">
        <v>67</v>
      </c>
      <c r="C35" s="35">
        <v>6100.6410450031617</v>
      </c>
      <c r="D35" s="36">
        <v>0</v>
      </c>
      <c r="E35" s="37">
        <v>6100.6410450031617</v>
      </c>
      <c r="F35" s="36">
        <v>0</v>
      </c>
      <c r="G35" s="35">
        <v>0</v>
      </c>
      <c r="H35" s="36">
        <v>0</v>
      </c>
      <c r="I35" s="37">
        <v>0</v>
      </c>
      <c r="J35" s="36">
        <v>0</v>
      </c>
      <c r="K35" s="35">
        <v>0</v>
      </c>
      <c r="L35" s="35">
        <v>6170.276657518204</v>
      </c>
      <c r="M35" s="35">
        <v>0</v>
      </c>
      <c r="N35" s="38">
        <f t="shared" si="0"/>
        <v>12270.917702521365</v>
      </c>
      <c r="O35" s="33"/>
      <c r="P35" s="33"/>
    </row>
    <row r="36" spans="1:16" ht="28.8" x14ac:dyDescent="0.3">
      <c r="A36" s="9" t="s">
        <v>68</v>
      </c>
      <c r="B36" s="10" t="s">
        <v>69</v>
      </c>
      <c r="C36" s="35">
        <v>81341.895851080437</v>
      </c>
      <c r="D36" s="36">
        <v>0</v>
      </c>
      <c r="E36" s="37">
        <v>81341.895851080437</v>
      </c>
      <c r="F36" s="36">
        <v>0</v>
      </c>
      <c r="G36" s="35">
        <v>0</v>
      </c>
      <c r="H36" s="36">
        <v>0</v>
      </c>
      <c r="I36" s="37">
        <v>0</v>
      </c>
      <c r="J36" s="36">
        <v>0</v>
      </c>
      <c r="K36" s="35">
        <v>0</v>
      </c>
      <c r="L36" s="35">
        <v>14541.717205064744</v>
      </c>
      <c r="M36" s="35">
        <v>0</v>
      </c>
      <c r="N36" s="38">
        <f t="shared" si="0"/>
        <v>95883.613056145186</v>
      </c>
      <c r="O36" s="33"/>
      <c r="P36" s="33"/>
    </row>
    <row r="37" spans="1:16" x14ac:dyDescent="0.3">
      <c r="A37" s="9" t="s">
        <v>70</v>
      </c>
      <c r="B37" s="10" t="s">
        <v>71</v>
      </c>
      <c r="C37" s="35">
        <v>7034.4225547220412</v>
      </c>
      <c r="D37" s="36">
        <v>0</v>
      </c>
      <c r="E37" s="37">
        <v>7034.4225547220412</v>
      </c>
      <c r="F37" s="36">
        <v>0</v>
      </c>
      <c r="G37" s="35">
        <v>0</v>
      </c>
      <c r="H37" s="36">
        <v>0</v>
      </c>
      <c r="I37" s="37">
        <v>0</v>
      </c>
      <c r="J37" s="36">
        <v>0</v>
      </c>
      <c r="K37" s="35">
        <v>0</v>
      </c>
      <c r="L37" s="35">
        <v>1756.6034751679329</v>
      </c>
      <c r="M37" s="35">
        <v>0</v>
      </c>
      <c r="N37" s="38">
        <f t="shared" si="0"/>
        <v>8791.0260298899739</v>
      </c>
      <c r="O37" s="33"/>
      <c r="P37" s="33"/>
    </row>
    <row r="38" spans="1:16" x14ac:dyDescent="0.3">
      <c r="A38" s="9" t="s">
        <v>72</v>
      </c>
      <c r="B38" s="10" t="s">
        <v>73</v>
      </c>
      <c r="C38" s="35">
        <v>7289.8137924649254</v>
      </c>
      <c r="D38" s="36">
        <v>0</v>
      </c>
      <c r="E38" s="37">
        <v>7289.8137924649254</v>
      </c>
      <c r="F38" s="36">
        <v>0</v>
      </c>
      <c r="G38" s="35">
        <v>0</v>
      </c>
      <c r="H38" s="36">
        <v>0</v>
      </c>
      <c r="I38" s="37">
        <v>0</v>
      </c>
      <c r="J38" s="36">
        <v>0</v>
      </c>
      <c r="K38" s="35">
        <v>0</v>
      </c>
      <c r="L38" s="35">
        <v>12101.823459663861</v>
      </c>
      <c r="M38" s="35">
        <v>0</v>
      </c>
      <c r="N38" s="38">
        <f t="shared" si="0"/>
        <v>19391.637252128785</v>
      </c>
      <c r="O38" s="33"/>
      <c r="P38" s="33"/>
    </row>
    <row r="39" spans="1:16" x14ac:dyDescent="0.3">
      <c r="A39" s="9" t="s">
        <v>74</v>
      </c>
      <c r="B39" s="10" t="s">
        <v>75</v>
      </c>
      <c r="C39" s="35">
        <v>19297.684311480603</v>
      </c>
      <c r="D39" s="36">
        <v>0</v>
      </c>
      <c r="E39" s="37">
        <v>19297.684311480603</v>
      </c>
      <c r="F39" s="36">
        <v>0</v>
      </c>
      <c r="G39" s="35">
        <v>0</v>
      </c>
      <c r="H39" s="36">
        <v>0</v>
      </c>
      <c r="I39" s="37">
        <v>0</v>
      </c>
      <c r="J39" s="36">
        <v>0</v>
      </c>
      <c r="K39" s="35">
        <v>0</v>
      </c>
      <c r="L39" s="35">
        <v>3666.2266993843759</v>
      </c>
      <c r="M39" s="35">
        <v>0</v>
      </c>
      <c r="N39" s="38">
        <f t="shared" si="0"/>
        <v>22963.91101086498</v>
      </c>
      <c r="O39" s="33"/>
      <c r="P39" s="33"/>
    </row>
    <row r="40" spans="1:16" x14ac:dyDescent="0.3">
      <c r="A40" s="9" t="s">
        <v>76</v>
      </c>
      <c r="B40" s="10" t="s">
        <v>77</v>
      </c>
      <c r="C40" s="35">
        <v>75595.108200019517</v>
      </c>
      <c r="D40" s="36">
        <v>0</v>
      </c>
      <c r="E40" s="37">
        <v>75595.108200019517</v>
      </c>
      <c r="F40" s="36">
        <v>0</v>
      </c>
      <c r="G40" s="35">
        <v>0</v>
      </c>
      <c r="H40" s="36">
        <v>0</v>
      </c>
      <c r="I40" s="37">
        <v>0</v>
      </c>
      <c r="J40" s="36">
        <v>0</v>
      </c>
      <c r="K40" s="35">
        <v>0</v>
      </c>
      <c r="L40" s="35">
        <v>22611.021073017655</v>
      </c>
      <c r="M40" s="35">
        <v>0</v>
      </c>
      <c r="N40" s="38">
        <f t="shared" si="0"/>
        <v>98206.129273037164</v>
      </c>
      <c r="O40" s="33"/>
      <c r="P40" s="33"/>
    </row>
    <row r="41" spans="1:16" ht="12" customHeight="1" x14ac:dyDescent="0.3">
      <c r="A41" s="9" t="s">
        <v>78</v>
      </c>
      <c r="B41" s="10" t="s">
        <v>79</v>
      </c>
      <c r="C41" s="35">
        <v>0</v>
      </c>
      <c r="D41" s="36">
        <v>0</v>
      </c>
      <c r="E41" s="37">
        <v>0</v>
      </c>
      <c r="F41" s="36">
        <v>0</v>
      </c>
      <c r="G41" s="35">
        <v>0</v>
      </c>
      <c r="H41" s="36">
        <v>0</v>
      </c>
      <c r="I41" s="37">
        <v>0</v>
      </c>
      <c r="J41" s="36">
        <v>0</v>
      </c>
      <c r="K41" s="35">
        <v>0</v>
      </c>
      <c r="L41" s="35">
        <v>51.41518343023079</v>
      </c>
      <c r="M41" s="35">
        <v>0</v>
      </c>
      <c r="N41" s="38">
        <f t="shared" si="0"/>
        <v>51.41518343023079</v>
      </c>
      <c r="O41" s="33"/>
      <c r="P41" s="33"/>
    </row>
    <row r="42" spans="1:16" x14ac:dyDescent="0.3">
      <c r="A42" s="9" t="s">
        <v>80</v>
      </c>
      <c r="B42" s="10" t="s">
        <v>81</v>
      </c>
      <c r="C42" s="35">
        <v>3194.1446181303336</v>
      </c>
      <c r="D42" s="36">
        <v>0</v>
      </c>
      <c r="E42" s="37">
        <v>347.23138499135968</v>
      </c>
      <c r="F42" s="36">
        <v>2846.9132331389737</v>
      </c>
      <c r="G42" s="35">
        <v>0</v>
      </c>
      <c r="H42" s="36">
        <v>0</v>
      </c>
      <c r="I42" s="37">
        <v>0</v>
      </c>
      <c r="J42" s="36">
        <v>0</v>
      </c>
      <c r="K42" s="35">
        <v>0</v>
      </c>
      <c r="L42" s="35">
        <v>3545.8642617512187</v>
      </c>
      <c r="M42" s="35">
        <v>0</v>
      </c>
      <c r="N42" s="38">
        <f t="shared" si="0"/>
        <v>6740.0088798815523</v>
      </c>
      <c r="O42" s="33"/>
      <c r="P42" s="95"/>
    </row>
    <row r="43" spans="1:16" ht="43.2" x14ac:dyDescent="0.3">
      <c r="A43" s="9" t="s">
        <v>347</v>
      </c>
      <c r="B43" s="10" t="s">
        <v>348</v>
      </c>
      <c r="C43" s="35">
        <v>759869.44952460506</v>
      </c>
      <c r="D43" s="36">
        <v>0</v>
      </c>
      <c r="E43" s="37">
        <v>370021.64315786405</v>
      </c>
      <c r="F43" s="36">
        <v>389847.80636674102</v>
      </c>
      <c r="G43" s="35">
        <v>0</v>
      </c>
      <c r="H43" s="36">
        <v>0</v>
      </c>
      <c r="I43" s="37">
        <v>0</v>
      </c>
      <c r="J43" s="36">
        <v>0</v>
      </c>
      <c r="K43" s="35">
        <v>0</v>
      </c>
      <c r="L43" s="35">
        <v>37295.707151592025</v>
      </c>
      <c r="M43" s="35">
        <v>0</v>
      </c>
      <c r="N43" s="38">
        <f t="shared" si="0"/>
        <v>797165.15667619708</v>
      </c>
      <c r="O43" s="33"/>
      <c r="P43" s="33"/>
    </row>
    <row r="44" spans="1:16" ht="28.8" x14ac:dyDescent="0.3">
      <c r="A44" s="9" t="s">
        <v>82</v>
      </c>
      <c r="B44" s="10" t="s">
        <v>83</v>
      </c>
      <c r="C44" s="35">
        <v>102770.5368223823</v>
      </c>
      <c r="D44" s="36">
        <v>0</v>
      </c>
      <c r="E44" s="37">
        <v>61429.139694289974</v>
      </c>
      <c r="F44" s="36">
        <v>41341.397128092329</v>
      </c>
      <c r="G44" s="35">
        <v>0</v>
      </c>
      <c r="H44" s="36">
        <v>0</v>
      </c>
      <c r="I44" s="37">
        <v>0</v>
      </c>
      <c r="J44" s="36">
        <v>0</v>
      </c>
      <c r="K44" s="35">
        <v>0</v>
      </c>
      <c r="L44" s="35">
        <v>0</v>
      </c>
      <c r="M44" s="35">
        <v>0</v>
      </c>
      <c r="N44" s="38">
        <f t="shared" si="0"/>
        <v>102770.5368223823</v>
      </c>
      <c r="O44" s="33"/>
      <c r="P44" s="33"/>
    </row>
    <row r="45" spans="1:16" x14ac:dyDescent="0.3">
      <c r="A45" s="9" t="s">
        <v>84</v>
      </c>
      <c r="B45" s="10" t="s">
        <v>85</v>
      </c>
      <c r="C45" s="35">
        <v>231200.11268574634</v>
      </c>
      <c r="D45" s="36">
        <v>0</v>
      </c>
      <c r="E45" s="37">
        <v>55238.155536365754</v>
      </c>
      <c r="F45" s="36">
        <v>175961.95714938059</v>
      </c>
      <c r="G45" s="35">
        <v>0</v>
      </c>
      <c r="H45" s="36">
        <v>0</v>
      </c>
      <c r="I45" s="37">
        <v>0</v>
      </c>
      <c r="J45" s="36">
        <v>0</v>
      </c>
      <c r="K45" s="35">
        <v>0</v>
      </c>
      <c r="L45" s="35">
        <v>7950.4348071728527</v>
      </c>
      <c r="M45" s="35">
        <v>0</v>
      </c>
      <c r="N45" s="38">
        <f t="shared" si="0"/>
        <v>239150.5474929192</v>
      </c>
      <c r="O45" s="33"/>
      <c r="P45" s="33"/>
    </row>
    <row r="46" spans="1:16" x14ac:dyDescent="0.3">
      <c r="A46" s="9" t="s">
        <v>86</v>
      </c>
      <c r="B46" s="10" t="s">
        <v>87</v>
      </c>
      <c r="C46" s="35">
        <v>230829.37667851173</v>
      </c>
      <c r="D46" s="36">
        <v>0</v>
      </c>
      <c r="E46" s="37">
        <v>18298.019127760355</v>
      </c>
      <c r="F46" s="36">
        <v>212531.35755075139</v>
      </c>
      <c r="G46" s="35">
        <v>0</v>
      </c>
      <c r="H46" s="36">
        <v>0</v>
      </c>
      <c r="I46" s="37">
        <v>0</v>
      </c>
      <c r="J46" s="36">
        <v>0</v>
      </c>
      <c r="K46" s="35">
        <v>0</v>
      </c>
      <c r="L46" s="35">
        <v>755.95314252079595</v>
      </c>
      <c r="M46" s="35">
        <v>0</v>
      </c>
      <c r="N46" s="38">
        <f t="shared" si="0"/>
        <v>231585.32982103253</v>
      </c>
      <c r="O46" s="33"/>
      <c r="P46" s="33"/>
    </row>
    <row r="47" spans="1:16" x14ac:dyDescent="0.3">
      <c r="A47" s="9" t="s">
        <v>88</v>
      </c>
      <c r="B47" s="10" t="s">
        <v>89</v>
      </c>
      <c r="C47" s="35">
        <v>398814.9556449792</v>
      </c>
      <c r="D47" s="36">
        <v>0</v>
      </c>
      <c r="E47" s="37">
        <v>333413.14675602352</v>
      </c>
      <c r="F47" s="36">
        <v>65401.808888955704</v>
      </c>
      <c r="G47" s="35">
        <v>0</v>
      </c>
      <c r="H47" s="36">
        <v>0</v>
      </c>
      <c r="I47" s="37">
        <v>0</v>
      </c>
      <c r="J47" s="36">
        <v>0</v>
      </c>
      <c r="K47" s="35">
        <v>0</v>
      </c>
      <c r="L47" s="35">
        <v>17456.362635693098</v>
      </c>
      <c r="M47" s="35">
        <v>0</v>
      </c>
      <c r="N47" s="38">
        <f t="shared" si="0"/>
        <v>416271.31828067231</v>
      </c>
      <c r="O47" s="33"/>
      <c r="P47" s="33"/>
    </row>
    <row r="48" spans="1:16" x14ac:dyDescent="0.3">
      <c r="A48" s="9" t="s">
        <v>90</v>
      </c>
      <c r="B48" s="34" t="s">
        <v>91</v>
      </c>
      <c r="C48" s="35">
        <v>90298.85760620916</v>
      </c>
      <c r="D48" s="36">
        <v>0</v>
      </c>
      <c r="E48" s="37">
        <v>66026.109073532687</v>
      </c>
      <c r="F48" s="36">
        <v>24272.748532676476</v>
      </c>
      <c r="G48" s="35">
        <v>0</v>
      </c>
      <c r="H48" s="36">
        <v>0</v>
      </c>
      <c r="I48" s="37">
        <v>0</v>
      </c>
      <c r="J48" s="36">
        <v>0</v>
      </c>
      <c r="K48" s="35">
        <v>0</v>
      </c>
      <c r="L48" s="35">
        <v>0</v>
      </c>
      <c r="M48" s="35">
        <v>0</v>
      </c>
      <c r="N48" s="38">
        <f t="shared" si="0"/>
        <v>90298.85760620916</v>
      </c>
      <c r="O48" s="33"/>
      <c r="P48" s="33"/>
    </row>
    <row r="49" spans="1:16" ht="43.2" x14ac:dyDescent="0.3">
      <c r="A49" s="9" t="s">
        <v>357</v>
      </c>
      <c r="B49" s="10" t="s">
        <v>358</v>
      </c>
      <c r="C49" s="35">
        <v>163521.20167482275</v>
      </c>
      <c r="D49" s="36">
        <v>0</v>
      </c>
      <c r="E49" s="37">
        <v>95374.306407016615</v>
      </c>
      <c r="F49" s="36">
        <v>68146.895267806132</v>
      </c>
      <c r="G49" s="35">
        <v>0</v>
      </c>
      <c r="H49" s="36">
        <v>0</v>
      </c>
      <c r="I49" s="37">
        <v>0</v>
      </c>
      <c r="J49" s="36">
        <v>0</v>
      </c>
      <c r="K49" s="35">
        <v>0</v>
      </c>
      <c r="L49" s="35">
        <v>46.278763648990115</v>
      </c>
      <c r="M49" s="35">
        <v>0</v>
      </c>
      <c r="N49" s="38">
        <f t="shared" si="0"/>
        <v>163567.48043847174</v>
      </c>
      <c r="O49" s="33"/>
      <c r="P49" s="33"/>
    </row>
    <row r="50" spans="1:16" x14ac:dyDescent="0.3">
      <c r="A50" s="9" t="s">
        <v>92</v>
      </c>
      <c r="B50" s="10" t="s">
        <v>93</v>
      </c>
      <c r="C50" s="35">
        <v>239755.76330269655</v>
      </c>
      <c r="D50" s="36">
        <v>0</v>
      </c>
      <c r="E50" s="37">
        <v>148078.6716776648</v>
      </c>
      <c r="F50" s="36">
        <v>91677.091625031753</v>
      </c>
      <c r="G50" s="35">
        <v>0</v>
      </c>
      <c r="H50" s="36">
        <v>0</v>
      </c>
      <c r="I50" s="37">
        <v>0</v>
      </c>
      <c r="J50" s="36">
        <v>0</v>
      </c>
      <c r="K50" s="35">
        <v>0</v>
      </c>
      <c r="L50" s="35">
        <v>44234.173052328289</v>
      </c>
      <c r="M50" s="35">
        <v>0</v>
      </c>
      <c r="N50" s="38">
        <f t="shared" si="0"/>
        <v>283989.93635502481</v>
      </c>
      <c r="O50" s="33"/>
      <c r="P50" s="33"/>
    </row>
    <row r="51" spans="1:16" x14ac:dyDescent="0.3">
      <c r="A51" s="9" t="s">
        <v>94</v>
      </c>
      <c r="B51" s="10" t="s">
        <v>95</v>
      </c>
      <c r="C51" s="35">
        <v>143515.31731447866</v>
      </c>
      <c r="D51" s="36">
        <v>0</v>
      </c>
      <c r="E51" s="37">
        <v>86127.302251014931</v>
      </c>
      <c r="F51" s="36">
        <v>57388.015063463732</v>
      </c>
      <c r="G51" s="35">
        <v>0</v>
      </c>
      <c r="H51" s="36">
        <v>0</v>
      </c>
      <c r="I51" s="37">
        <v>0</v>
      </c>
      <c r="J51" s="36">
        <v>0</v>
      </c>
      <c r="K51" s="35">
        <v>0</v>
      </c>
      <c r="L51" s="35">
        <v>636.75491891533011</v>
      </c>
      <c r="M51" s="35">
        <v>0</v>
      </c>
      <c r="N51" s="38">
        <f t="shared" si="0"/>
        <v>144152.07223339399</v>
      </c>
      <c r="O51" s="33"/>
      <c r="P51" s="33"/>
    </row>
    <row r="52" spans="1:16" x14ac:dyDescent="0.3">
      <c r="A52" s="9" t="s">
        <v>96</v>
      </c>
      <c r="B52" s="10" t="s">
        <v>97</v>
      </c>
      <c r="C52" s="35">
        <v>20114.455998587644</v>
      </c>
      <c r="D52" s="36">
        <v>0</v>
      </c>
      <c r="E52" s="37">
        <v>2844.4315292840333</v>
      </c>
      <c r="F52" s="36">
        <v>17270.024469303611</v>
      </c>
      <c r="G52" s="35">
        <v>0</v>
      </c>
      <c r="H52" s="36">
        <v>0</v>
      </c>
      <c r="I52" s="37">
        <v>0</v>
      </c>
      <c r="J52" s="36">
        <v>0</v>
      </c>
      <c r="K52" s="35">
        <v>0</v>
      </c>
      <c r="L52" s="35">
        <v>458.13090565409567</v>
      </c>
      <c r="M52" s="35">
        <v>0</v>
      </c>
      <c r="N52" s="38">
        <f t="shared" si="0"/>
        <v>20572.58690424174</v>
      </c>
      <c r="O52" s="33"/>
      <c r="P52" s="33"/>
    </row>
    <row r="53" spans="1:16" x14ac:dyDescent="0.3">
      <c r="A53" s="9" t="s">
        <v>98</v>
      </c>
      <c r="B53" s="10" t="s">
        <v>99</v>
      </c>
      <c r="C53" s="35">
        <v>178609.61202964565</v>
      </c>
      <c r="D53" s="36">
        <v>0</v>
      </c>
      <c r="E53" s="37">
        <v>126268.84575336722</v>
      </c>
      <c r="F53" s="36">
        <v>52340.766276278424</v>
      </c>
      <c r="G53" s="35">
        <v>0</v>
      </c>
      <c r="H53" s="36">
        <v>0</v>
      </c>
      <c r="I53" s="37">
        <v>0</v>
      </c>
      <c r="J53" s="36">
        <v>0</v>
      </c>
      <c r="K53" s="35">
        <v>0</v>
      </c>
      <c r="L53" s="35">
        <v>0</v>
      </c>
      <c r="M53" s="35">
        <v>0</v>
      </c>
      <c r="N53" s="38">
        <f t="shared" si="0"/>
        <v>178609.61202964565</v>
      </c>
      <c r="O53" s="33"/>
      <c r="P53" s="33"/>
    </row>
    <row r="54" spans="1:16" x14ac:dyDescent="0.3">
      <c r="A54" s="9" t="s">
        <v>100</v>
      </c>
      <c r="B54" s="10" t="s">
        <v>101</v>
      </c>
      <c r="C54" s="35">
        <v>44075.453265165226</v>
      </c>
      <c r="D54" s="36">
        <v>0</v>
      </c>
      <c r="E54" s="37">
        <v>14179.056650828476</v>
      </c>
      <c r="F54" s="36">
        <v>29896.396614336747</v>
      </c>
      <c r="G54" s="35">
        <v>0</v>
      </c>
      <c r="H54" s="36">
        <v>0</v>
      </c>
      <c r="I54" s="37">
        <v>0</v>
      </c>
      <c r="J54" s="36">
        <v>0</v>
      </c>
      <c r="K54" s="35">
        <v>0</v>
      </c>
      <c r="L54" s="35">
        <v>0</v>
      </c>
      <c r="M54" s="35">
        <v>0</v>
      </c>
      <c r="N54" s="38">
        <f t="shared" si="0"/>
        <v>44075.453265165226</v>
      </c>
      <c r="O54" s="33"/>
      <c r="P54" s="33"/>
    </row>
    <row r="55" spans="1:16" ht="28.8" x14ac:dyDescent="0.3">
      <c r="A55" s="9" t="s">
        <v>102</v>
      </c>
      <c r="B55" s="34" t="s">
        <v>103</v>
      </c>
      <c r="C55" s="35">
        <v>308270.69477021799</v>
      </c>
      <c r="D55" s="36">
        <v>0</v>
      </c>
      <c r="E55" s="37">
        <v>89089.519136497212</v>
      </c>
      <c r="F55" s="36">
        <v>219181.17563372079</v>
      </c>
      <c r="G55" s="35">
        <v>0</v>
      </c>
      <c r="H55" s="36">
        <v>0</v>
      </c>
      <c r="I55" s="37">
        <v>0</v>
      </c>
      <c r="J55" s="36">
        <v>0</v>
      </c>
      <c r="K55" s="35">
        <v>0</v>
      </c>
      <c r="L55" s="35">
        <v>7158.8862784488801</v>
      </c>
      <c r="M55" s="35">
        <v>0</v>
      </c>
      <c r="N55" s="38">
        <f t="shared" si="0"/>
        <v>315429.58104866685</v>
      </c>
      <c r="O55" s="33"/>
      <c r="P55" s="33"/>
    </row>
    <row r="56" spans="1:16" x14ac:dyDescent="0.3">
      <c r="A56" s="9" t="s">
        <v>104</v>
      </c>
      <c r="B56" s="10" t="s">
        <v>105</v>
      </c>
      <c r="C56" s="35">
        <v>121329.36282568974</v>
      </c>
      <c r="D56" s="36">
        <v>0</v>
      </c>
      <c r="E56" s="37">
        <v>106676.49044036191</v>
      </c>
      <c r="F56" s="36">
        <v>14652.872385327822</v>
      </c>
      <c r="G56" s="35">
        <v>0</v>
      </c>
      <c r="H56" s="36">
        <v>0</v>
      </c>
      <c r="I56" s="37">
        <v>0</v>
      </c>
      <c r="J56" s="36">
        <v>0</v>
      </c>
      <c r="K56" s="35">
        <v>0</v>
      </c>
      <c r="L56" s="35">
        <v>230.62351112622002</v>
      </c>
      <c r="M56" s="35">
        <v>0</v>
      </c>
      <c r="N56" s="38">
        <f t="shared" si="0"/>
        <v>121559.98633681596</v>
      </c>
      <c r="O56" s="33"/>
      <c r="P56" s="33"/>
    </row>
    <row r="57" spans="1:16" ht="57.6" x14ac:dyDescent="0.3">
      <c r="A57" s="9" t="s">
        <v>359</v>
      </c>
      <c r="B57" s="10" t="s">
        <v>360</v>
      </c>
      <c r="C57" s="35">
        <v>290103.95356634975</v>
      </c>
      <c r="D57" s="36">
        <v>8305.3861681858452</v>
      </c>
      <c r="E57" s="37">
        <v>95161.997303607553</v>
      </c>
      <c r="F57" s="36">
        <v>186636.5700945564</v>
      </c>
      <c r="G57" s="35">
        <v>0</v>
      </c>
      <c r="H57" s="36">
        <v>0</v>
      </c>
      <c r="I57" s="37">
        <v>0</v>
      </c>
      <c r="J57" s="36">
        <v>0</v>
      </c>
      <c r="K57" s="35">
        <v>0</v>
      </c>
      <c r="L57" s="35">
        <v>32.616360712731684</v>
      </c>
      <c r="M57" s="35">
        <v>0</v>
      </c>
      <c r="N57" s="38">
        <f t="shared" si="0"/>
        <v>290136.56992706249</v>
      </c>
      <c r="O57" s="33"/>
      <c r="P57" s="33"/>
    </row>
    <row r="58" spans="1:16" x14ac:dyDescent="0.3">
      <c r="A58" s="9" t="s">
        <v>106</v>
      </c>
      <c r="B58" s="10" t="s">
        <v>107</v>
      </c>
      <c r="C58" s="35">
        <v>54256.140171125597</v>
      </c>
      <c r="D58" s="36">
        <v>0</v>
      </c>
      <c r="E58" s="37">
        <v>24894.629168933934</v>
      </c>
      <c r="F58" s="36">
        <v>29361.511002191663</v>
      </c>
      <c r="G58" s="35">
        <v>0</v>
      </c>
      <c r="H58" s="36">
        <v>0</v>
      </c>
      <c r="I58" s="37">
        <v>0</v>
      </c>
      <c r="J58" s="36">
        <v>0</v>
      </c>
      <c r="K58" s="35">
        <v>0</v>
      </c>
      <c r="L58" s="35">
        <v>13267.689709446322</v>
      </c>
      <c r="M58" s="35">
        <v>0</v>
      </c>
      <c r="N58" s="38">
        <f t="shared" si="0"/>
        <v>67523.829880571924</v>
      </c>
      <c r="O58" s="33"/>
      <c r="P58" s="33"/>
    </row>
    <row r="59" spans="1:16" x14ac:dyDescent="0.3">
      <c r="A59" s="9" t="s">
        <v>108</v>
      </c>
      <c r="B59" s="10" t="s">
        <v>109</v>
      </c>
      <c r="C59" s="35">
        <v>28852.260610267535</v>
      </c>
      <c r="D59" s="36">
        <v>0</v>
      </c>
      <c r="E59" s="37">
        <v>25039.856716811428</v>
      </c>
      <c r="F59" s="36">
        <v>3812.4038934561058</v>
      </c>
      <c r="G59" s="35">
        <v>0</v>
      </c>
      <c r="H59" s="36">
        <v>0</v>
      </c>
      <c r="I59" s="37">
        <v>0</v>
      </c>
      <c r="J59" s="36">
        <v>0</v>
      </c>
      <c r="K59" s="35">
        <v>0</v>
      </c>
      <c r="L59" s="35">
        <v>22066.24344816972</v>
      </c>
      <c r="M59" s="35">
        <v>0</v>
      </c>
      <c r="N59" s="38">
        <f t="shared" si="0"/>
        <v>50918.504058437255</v>
      </c>
      <c r="O59" s="33"/>
      <c r="P59" s="33"/>
    </row>
    <row r="60" spans="1:16" x14ac:dyDescent="0.3">
      <c r="A60" s="9" t="s">
        <v>110</v>
      </c>
      <c r="B60" s="10" t="s">
        <v>111</v>
      </c>
      <c r="C60" s="35">
        <v>4265.9390725324629</v>
      </c>
      <c r="D60" s="36">
        <v>0</v>
      </c>
      <c r="E60" s="37">
        <v>1672.2018237646644</v>
      </c>
      <c r="F60" s="36">
        <v>2593.7372487677981</v>
      </c>
      <c r="G60" s="35">
        <v>0</v>
      </c>
      <c r="H60" s="36">
        <v>0</v>
      </c>
      <c r="I60" s="37">
        <v>0</v>
      </c>
      <c r="J60" s="36">
        <v>0</v>
      </c>
      <c r="K60" s="35">
        <v>0</v>
      </c>
      <c r="L60" s="35">
        <v>2340.3137126633551</v>
      </c>
      <c r="M60" s="35">
        <v>0</v>
      </c>
      <c r="N60" s="38">
        <f t="shared" si="0"/>
        <v>6606.2527851958184</v>
      </c>
      <c r="O60" s="33"/>
      <c r="P60" s="33"/>
    </row>
    <row r="61" spans="1:16" x14ac:dyDescent="0.3">
      <c r="A61" s="9" t="s">
        <v>112</v>
      </c>
      <c r="B61" s="34" t="s">
        <v>113</v>
      </c>
      <c r="C61" s="35">
        <v>2083.2349499846823</v>
      </c>
      <c r="D61" s="36">
        <v>0</v>
      </c>
      <c r="E61" s="37">
        <v>2083.2349499846823</v>
      </c>
      <c r="F61" s="36">
        <v>0</v>
      </c>
      <c r="G61" s="35">
        <v>0</v>
      </c>
      <c r="H61" s="36">
        <v>0</v>
      </c>
      <c r="I61" s="37">
        <v>0</v>
      </c>
      <c r="J61" s="36">
        <v>0</v>
      </c>
      <c r="K61" s="35">
        <v>0</v>
      </c>
      <c r="L61" s="35">
        <v>3550.0305129019271</v>
      </c>
      <c r="M61" s="35">
        <v>0</v>
      </c>
      <c r="N61" s="38">
        <f t="shared" si="0"/>
        <v>5633.2654628866094</v>
      </c>
      <c r="O61" s="33"/>
      <c r="P61" s="33"/>
    </row>
    <row r="62" spans="1:16" ht="43.2" x14ac:dyDescent="0.3">
      <c r="A62" s="9" t="s">
        <v>114</v>
      </c>
      <c r="B62" s="34" t="s">
        <v>115</v>
      </c>
      <c r="C62" s="35">
        <v>54219.668131819279</v>
      </c>
      <c r="D62" s="36">
        <v>0</v>
      </c>
      <c r="E62" s="37">
        <v>41879.302649661098</v>
      </c>
      <c r="F62" s="36">
        <v>12340.365482158179</v>
      </c>
      <c r="G62" s="35">
        <v>0</v>
      </c>
      <c r="H62" s="36">
        <v>0</v>
      </c>
      <c r="I62" s="37">
        <v>0</v>
      </c>
      <c r="J62" s="36">
        <v>0</v>
      </c>
      <c r="K62" s="35">
        <v>0</v>
      </c>
      <c r="L62" s="35">
        <v>7090.889687134395</v>
      </c>
      <c r="M62" s="35">
        <v>0</v>
      </c>
      <c r="N62" s="38">
        <f t="shared" si="0"/>
        <v>61310.557818953675</v>
      </c>
      <c r="O62" s="33"/>
      <c r="P62" s="33"/>
    </row>
    <row r="63" spans="1:16" x14ac:dyDescent="0.3">
      <c r="A63" s="9" t="s">
        <v>116</v>
      </c>
      <c r="B63" s="10" t="s">
        <v>117</v>
      </c>
      <c r="C63" s="35">
        <v>271005.1738503871</v>
      </c>
      <c r="D63" s="36">
        <v>0</v>
      </c>
      <c r="E63" s="37">
        <v>56723.361499974584</v>
      </c>
      <c r="F63" s="36">
        <v>214281.81235041251</v>
      </c>
      <c r="G63" s="35">
        <v>0</v>
      </c>
      <c r="H63" s="36">
        <v>0</v>
      </c>
      <c r="I63" s="37">
        <v>0</v>
      </c>
      <c r="J63" s="36">
        <v>0</v>
      </c>
      <c r="K63" s="35">
        <v>0</v>
      </c>
      <c r="L63" s="35">
        <v>2122.7304949051422</v>
      </c>
      <c r="M63" s="35">
        <v>0</v>
      </c>
      <c r="N63" s="38">
        <f t="shared" si="0"/>
        <v>273127.90434529225</v>
      </c>
      <c r="O63" s="33"/>
      <c r="P63" s="33"/>
    </row>
    <row r="64" spans="1:16" ht="28.8" x14ac:dyDescent="0.3">
      <c r="A64" s="9" t="s">
        <v>118</v>
      </c>
      <c r="B64" s="10" t="s">
        <v>119</v>
      </c>
      <c r="C64" s="35">
        <v>59640.168659725168</v>
      </c>
      <c r="D64" s="36">
        <v>1590.7264023964585</v>
      </c>
      <c r="E64" s="37">
        <v>51971.133104581997</v>
      </c>
      <c r="F64" s="36">
        <v>6078.3091527467086</v>
      </c>
      <c r="G64" s="35">
        <v>0</v>
      </c>
      <c r="H64" s="36">
        <v>0</v>
      </c>
      <c r="I64" s="37">
        <v>0</v>
      </c>
      <c r="J64" s="36">
        <v>0</v>
      </c>
      <c r="K64" s="35">
        <v>0</v>
      </c>
      <c r="L64" s="35">
        <v>10103.575616183147</v>
      </c>
      <c r="M64" s="35">
        <v>0</v>
      </c>
      <c r="N64" s="38">
        <f t="shared" si="0"/>
        <v>69743.744275908321</v>
      </c>
      <c r="O64" s="33"/>
      <c r="P64" s="33"/>
    </row>
    <row r="65" spans="1:16" ht="28.8" x14ac:dyDescent="0.3">
      <c r="A65" s="9" t="s">
        <v>303</v>
      </c>
      <c r="B65" s="10" t="s">
        <v>280</v>
      </c>
      <c r="C65" s="35">
        <v>0</v>
      </c>
      <c r="D65" s="36">
        <v>0</v>
      </c>
      <c r="E65" s="37">
        <v>0</v>
      </c>
      <c r="F65" s="36">
        <v>0</v>
      </c>
      <c r="G65" s="35">
        <v>0</v>
      </c>
      <c r="H65" s="36">
        <v>0</v>
      </c>
      <c r="I65" s="37">
        <v>0</v>
      </c>
      <c r="J65" s="36">
        <v>0</v>
      </c>
      <c r="K65" s="35">
        <v>0</v>
      </c>
      <c r="L65" s="35">
        <v>0</v>
      </c>
      <c r="M65" s="35">
        <v>0</v>
      </c>
      <c r="N65" s="38">
        <f t="shared" si="0"/>
        <v>0</v>
      </c>
      <c r="O65" s="33"/>
      <c r="P65" s="33"/>
    </row>
    <row r="66" spans="1:16" ht="43.2" x14ac:dyDescent="0.3">
      <c r="A66" s="9" t="s">
        <v>304</v>
      </c>
      <c r="B66" s="10" t="s">
        <v>281</v>
      </c>
      <c r="C66" s="35">
        <v>166972.83659920163</v>
      </c>
      <c r="D66" s="36">
        <v>0</v>
      </c>
      <c r="E66" s="37">
        <v>40422.750580257685</v>
      </c>
      <c r="F66" s="36">
        <v>126550.08601894396</v>
      </c>
      <c r="G66" s="35">
        <v>0</v>
      </c>
      <c r="H66" s="36">
        <v>0</v>
      </c>
      <c r="I66" s="37">
        <v>0</v>
      </c>
      <c r="J66" s="36">
        <v>0</v>
      </c>
      <c r="K66" s="35">
        <v>0</v>
      </c>
      <c r="L66" s="35">
        <v>0</v>
      </c>
      <c r="M66" s="35">
        <v>0</v>
      </c>
      <c r="N66" s="38">
        <f t="shared" si="0"/>
        <v>166972.83659920163</v>
      </c>
      <c r="O66" s="33"/>
      <c r="P66" s="33"/>
    </row>
    <row r="67" spans="1:16" ht="28.8" x14ac:dyDescent="0.3">
      <c r="A67" s="9" t="s">
        <v>353</v>
      </c>
      <c r="B67" s="10" t="s">
        <v>354</v>
      </c>
      <c r="C67" s="35">
        <v>304196.19581098622</v>
      </c>
      <c r="D67" s="36">
        <v>0</v>
      </c>
      <c r="E67" s="37">
        <v>109611.24986472851</v>
      </c>
      <c r="F67" s="36">
        <v>194584.94594625771</v>
      </c>
      <c r="G67" s="35">
        <v>0</v>
      </c>
      <c r="H67" s="36">
        <v>0</v>
      </c>
      <c r="I67" s="37">
        <v>0</v>
      </c>
      <c r="J67" s="36">
        <v>0</v>
      </c>
      <c r="K67" s="35">
        <v>0</v>
      </c>
      <c r="L67" s="35">
        <v>72.213391989010333</v>
      </c>
      <c r="M67" s="35">
        <v>0</v>
      </c>
      <c r="N67" s="38">
        <f t="shared" si="0"/>
        <v>304268.40920297522</v>
      </c>
      <c r="O67" s="33"/>
      <c r="P67" s="33"/>
    </row>
    <row r="68" spans="1:16" ht="28.8" x14ac:dyDescent="0.3">
      <c r="A68" s="9" t="s">
        <v>120</v>
      </c>
      <c r="B68" s="10" t="s">
        <v>122</v>
      </c>
      <c r="C68" s="35">
        <v>116401.93121271348</v>
      </c>
      <c r="D68" s="36">
        <v>0</v>
      </c>
      <c r="E68" s="37">
        <v>78360.377930243965</v>
      </c>
      <c r="F68" s="36">
        <v>38041.553282469504</v>
      </c>
      <c r="G68" s="35">
        <v>0</v>
      </c>
      <c r="H68" s="36">
        <v>0</v>
      </c>
      <c r="I68" s="37">
        <v>0</v>
      </c>
      <c r="J68" s="36">
        <v>0</v>
      </c>
      <c r="K68" s="35">
        <v>0</v>
      </c>
      <c r="L68" s="35">
        <v>0</v>
      </c>
      <c r="M68" s="35">
        <v>0</v>
      </c>
      <c r="N68" s="38">
        <f t="shared" si="0"/>
        <v>116401.93121271348</v>
      </c>
      <c r="O68" s="33"/>
      <c r="P68" s="33"/>
    </row>
    <row r="69" spans="1:16" ht="28.8" x14ac:dyDescent="0.3">
      <c r="A69" s="9" t="s">
        <v>121</v>
      </c>
      <c r="B69" s="10" t="s">
        <v>124</v>
      </c>
      <c r="C69" s="35">
        <v>106876.42620195069</v>
      </c>
      <c r="D69" s="36">
        <v>0</v>
      </c>
      <c r="E69" s="37">
        <v>97037.587236914609</v>
      </c>
      <c r="F69" s="36">
        <v>9838.8389650360714</v>
      </c>
      <c r="G69" s="35">
        <v>0</v>
      </c>
      <c r="H69" s="36">
        <v>0</v>
      </c>
      <c r="I69" s="37">
        <v>0</v>
      </c>
      <c r="J69" s="36">
        <v>0</v>
      </c>
      <c r="K69" s="35">
        <v>0</v>
      </c>
      <c r="L69" s="35">
        <v>7496.5533740353303</v>
      </c>
      <c r="M69" s="35">
        <v>0</v>
      </c>
      <c r="N69" s="38">
        <f t="shared" si="0"/>
        <v>114372.97957598601</v>
      </c>
      <c r="O69" s="33"/>
      <c r="P69" s="33"/>
    </row>
    <row r="70" spans="1:16" ht="28.8" x14ac:dyDescent="0.3">
      <c r="A70" s="9" t="s">
        <v>123</v>
      </c>
      <c r="B70" s="10" t="s">
        <v>282</v>
      </c>
      <c r="C70" s="35">
        <v>13227.070600507157</v>
      </c>
      <c r="D70" s="36">
        <v>0</v>
      </c>
      <c r="E70" s="37">
        <v>5920.6104217021939</v>
      </c>
      <c r="F70" s="36">
        <v>7306.4601788049631</v>
      </c>
      <c r="G70" s="35">
        <v>0</v>
      </c>
      <c r="H70" s="36">
        <v>0</v>
      </c>
      <c r="I70" s="37">
        <v>0</v>
      </c>
      <c r="J70" s="36">
        <v>0</v>
      </c>
      <c r="K70" s="35">
        <v>0</v>
      </c>
      <c r="L70" s="35">
        <v>0</v>
      </c>
      <c r="M70" s="35">
        <v>0</v>
      </c>
      <c r="N70" s="38">
        <f t="shared" si="0"/>
        <v>13227.070600507157</v>
      </c>
      <c r="O70" s="33"/>
      <c r="P70" s="33"/>
    </row>
    <row r="71" spans="1:16" ht="28.8" x14ac:dyDescent="0.3">
      <c r="A71" s="9" t="s">
        <v>305</v>
      </c>
      <c r="B71" s="10" t="s">
        <v>126</v>
      </c>
      <c r="C71" s="35">
        <v>90497.248978418589</v>
      </c>
      <c r="D71" s="36">
        <v>0</v>
      </c>
      <c r="E71" s="37">
        <v>72354.149748519689</v>
      </c>
      <c r="F71" s="36">
        <v>18143.0992298989</v>
      </c>
      <c r="G71" s="35">
        <v>0</v>
      </c>
      <c r="H71" s="36">
        <v>0</v>
      </c>
      <c r="I71" s="37">
        <v>0</v>
      </c>
      <c r="J71" s="36">
        <v>0</v>
      </c>
      <c r="K71" s="35">
        <v>0</v>
      </c>
      <c r="L71" s="35">
        <v>0</v>
      </c>
      <c r="M71" s="35">
        <v>0</v>
      </c>
      <c r="N71" s="38">
        <f t="shared" si="0"/>
        <v>90497.248978418589</v>
      </c>
      <c r="O71" s="33"/>
      <c r="P71" s="33"/>
    </row>
    <row r="72" spans="1:16" x14ac:dyDescent="0.3">
      <c r="A72" s="9" t="s">
        <v>125</v>
      </c>
      <c r="B72" s="10" t="s">
        <v>127</v>
      </c>
      <c r="C72" s="35">
        <v>115494.33850676836</v>
      </c>
      <c r="D72" s="36">
        <v>0</v>
      </c>
      <c r="E72" s="37">
        <v>10240.738888418806</v>
      </c>
      <c r="F72" s="36">
        <v>105253.59961834954</v>
      </c>
      <c r="G72" s="35">
        <v>0</v>
      </c>
      <c r="H72" s="36">
        <v>0</v>
      </c>
      <c r="I72" s="37">
        <v>0</v>
      </c>
      <c r="J72" s="36">
        <v>0</v>
      </c>
      <c r="K72" s="35">
        <v>0</v>
      </c>
      <c r="L72" s="35">
        <v>504.26616119318771</v>
      </c>
      <c r="M72" s="35">
        <v>0</v>
      </c>
      <c r="N72" s="38">
        <f t="shared" si="0"/>
        <v>115998.60466796154</v>
      </c>
      <c r="O72" s="33"/>
      <c r="P72" s="33"/>
    </row>
    <row r="73" spans="1:16" x14ac:dyDescent="0.3">
      <c r="A73" s="9" t="s">
        <v>306</v>
      </c>
      <c r="B73" s="10" t="s">
        <v>129</v>
      </c>
      <c r="C73" s="35">
        <v>52844.787185516987</v>
      </c>
      <c r="D73" s="36">
        <v>0</v>
      </c>
      <c r="E73" s="37">
        <v>882.14990184952012</v>
      </c>
      <c r="F73" s="36">
        <v>51962.637283667464</v>
      </c>
      <c r="G73" s="35">
        <v>0</v>
      </c>
      <c r="H73" s="36">
        <v>0</v>
      </c>
      <c r="I73" s="37">
        <v>0</v>
      </c>
      <c r="J73" s="36">
        <v>0</v>
      </c>
      <c r="K73" s="35">
        <v>0</v>
      </c>
      <c r="L73" s="35">
        <v>0</v>
      </c>
      <c r="M73" s="35">
        <v>0</v>
      </c>
      <c r="N73" s="38">
        <f t="shared" si="0"/>
        <v>52844.787185516987</v>
      </c>
      <c r="O73" s="33"/>
      <c r="P73" s="33"/>
    </row>
    <row r="74" spans="1:16" ht="28.8" x14ac:dyDescent="0.3">
      <c r="A74" s="9" t="s">
        <v>128</v>
      </c>
      <c r="B74" s="10" t="s">
        <v>131</v>
      </c>
      <c r="C74" s="35">
        <v>18529.486762071461</v>
      </c>
      <c r="D74" s="36">
        <v>0</v>
      </c>
      <c r="E74" s="37">
        <v>18529.486762071461</v>
      </c>
      <c r="F74" s="36">
        <v>0</v>
      </c>
      <c r="G74" s="35">
        <v>0</v>
      </c>
      <c r="H74" s="36">
        <v>0</v>
      </c>
      <c r="I74" s="37">
        <v>0</v>
      </c>
      <c r="J74" s="36">
        <v>0</v>
      </c>
      <c r="K74" s="35">
        <v>0</v>
      </c>
      <c r="L74" s="35">
        <v>1551.0696843551077</v>
      </c>
      <c r="M74" s="35">
        <v>0</v>
      </c>
      <c r="N74" s="38">
        <f t="shared" si="0"/>
        <v>20080.55644642657</v>
      </c>
      <c r="O74" s="33"/>
      <c r="P74" s="33"/>
    </row>
    <row r="75" spans="1:16" ht="28.8" x14ac:dyDescent="0.3">
      <c r="A75" s="9" t="s">
        <v>130</v>
      </c>
      <c r="B75" s="10" t="s">
        <v>133</v>
      </c>
      <c r="C75" s="35">
        <v>171336.64061715658</v>
      </c>
      <c r="D75" s="36">
        <v>0</v>
      </c>
      <c r="E75" s="37">
        <v>52340.560583978135</v>
      </c>
      <c r="F75" s="36">
        <v>118996.08003317844</v>
      </c>
      <c r="G75" s="35">
        <v>0</v>
      </c>
      <c r="H75" s="36">
        <v>0</v>
      </c>
      <c r="I75" s="37">
        <v>0</v>
      </c>
      <c r="J75" s="36">
        <v>0</v>
      </c>
      <c r="K75" s="35">
        <v>0</v>
      </c>
      <c r="L75" s="35">
        <v>237.04125914936122</v>
      </c>
      <c r="M75" s="35">
        <v>0</v>
      </c>
      <c r="N75" s="38">
        <f t="shared" ref="N75:N138" si="1">+C75+G75+K75+L75+M75</f>
        <v>171573.68187630593</v>
      </c>
      <c r="O75" s="33"/>
      <c r="P75" s="33"/>
    </row>
    <row r="76" spans="1:16" x14ac:dyDescent="0.3">
      <c r="A76" s="9" t="s">
        <v>132</v>
      </c>
      <c r="B76" s="10" t="s">
        <v>135</v>
      </c>
      <c r="C76" s="35">
        <v>191172.46688045369</v>
      </c>
      <c r="D76" s="36">
        <v>0</v>
      </c>
      <c r="E76" s="37">
        <v>54839.434082841224</v>
      </c>
      <c r="F76" s="36">
        <v>136333.03279761245</v>
      </c>
      <c r="G76" s="35">
        <v>0</v>
      </c>
      <c r="H76" s="36">
        <v>0</v>
      </c>
      <c r="I76" s="37">
        <v>0</v>
      </c>
      <c r="J76" s="36">
        <v>0</v>
      </c>
      <c r="K76" s="35">
        <v>0</v>
      </c>
      <c r="L76" s="35">
        <v>0</v>
      </c>
      <c r="M76" s="35">
        <v>0</v>
      </c>
      <c r="N76" s="38">
        <f t="shared" si="1"/>
        <v>191172.46688045369</v>
      </c>
      <c r="O76" s="33"/>
      <c r="P76" s="33"/>
    </row>
    <row r="77" spans="1:16" ht="28.8" x14ac:dyDescent="0.3">
      <c r="A77" s="9" t="s">
        <v>134</v>
      </c>
      <c r="B77" s="10" t="s">
        <v>137</v>
      </c>
      <c r="C77" s="35">
        <v>135240.35929247929</v>
      </c>
      <c r="D77" s="36">
        <v>0</v>
      </c>
      <c r="E77" s="37">
        <v>65075.850878513498</v>
      </c>
      <c r="F77" s="36">
        <v>70164.508413965785</v>
      </c>
      <c r="G77" s="35">
        <v>0</v>
      </c>
      <c r="H77" s="36">
        <v>0</v>
      </c>
      <c r="I77" s="37">
        <v>0</v>
      </c>
      <c r="J77" s="36">
        <v>0</v>
      </c>
      <c r="K77" s="35">
        <v>0</v>
      </c>
      <c r="L77" s="35">
        <v>7146.7438404291897</v>
      </c>
      <c r="M77" s="35">
        <v>0</v>
      </c>
      <c r="N77" s="38">
        <f t="shared" si="1"/>
        <v>142387.10313290847</v>
      </c>
      <c r="O77" s="33"/>
      <c r="P77" s="33"/>
    </row>
    <row r="78" spans="1:16" ht="28.8" x14ac:dyDescent="0.3">
      <c r="A78" s="9" t="s">
        <v>136</v>
      </c>
      <c r="B78" s="10" t="s">
        <v>139</v>
      </c>
      <c r="C78" s="35">
        <v>23592.756137046017</v>
      </c>
      <c r="D78" s="36">
        <v>0</v>
      </c>
      <c r="E78" s="37">
        <v>2147.9249101862665</v>
      </c>
      <c r="F78" s="36">
        <v>21444.831226859751</v>
      </c>
      <c r="G78" s="35">
        <v>0</v>
      </c>
      <c r="H78" s="36">
        <v>0</v>
      </c>
      <c r="I78" s="37">
        <v>0</v>
      </c>
      <c r="J78" s="36">
        <v>0</v>
      </c>
      <c r="K78" s="35">
        <v>0</v>
      </c>
      <c r="L78" s="35">
        <v>0</v>
      </c>
      <c r="M78" s="35">
        <v>0</v>
      </c>
      <c r="N78" s="38">
        <f t="shared" si="1"/>
        <v>23592.756137046017</v>
      </c>
      <c r="O78" s="33"/>
      <c r="P78" s="33"/>
    </row>
    <row r="79" spans="1:16" x14ac:dyDescent="0.3">
      <c r="A79" s="9" t="s">
        <v>138</v>
      </c>
      <c r="B79" s="10" t="s">
        <v>141</v>
      </c>
      <c r="C79" s="35">
        <v>29005.225484012382</v>
      </c>
      <c r="D79" s="36">
        <v>0</v>
      </c>
      <c r="E79" s="37">
        <v>2086.9636230156379</v>
      </c>
      <c r="F79" s="36">
        <v>26918.261860996743</v>
      </c>
      <c r="G79" s="35">
        <v>0</v>
      </c>
      <c r="H79" s="36">
        <v>0</v>
      </c>
      <c r="I79" s="37">
        <v>0</v>
      </c>
      <c r="J79" s="36">
        <v>0</v>
      </c>
      <c r="K79" s="35">
        <v>0</v>
      </c>
      <c r="L79" s="35">
        <v>0</v>
      </c>
      <c r="M79" s="35">
        <v>0</v>
      </c>
      <c r="N79" s="38">
        <f t="shared" si="1"/>
        <v>29005.225484012382</v>
      </c>
      <c r="O79" s="33"/>
      <c r="P79" s="33"/>
    </row>
    <row r="80" spans="1:16" x14ac:dyDescent="0.3">
      <c r="A80" s="9" t="s">
        <v>140</v>
      </c>
      <c r="B80" s="10" t="s">
        <v>142</v>
      </c>
      <c r="C80" s="35">
        <v>221874.69082497919</v>
      </c>
      <c r="D80" s="36">
        <v>0</v>
      </c>
      <c r="E80" s="37">
        <v>38032.91648289936</v>
      </c>
      <c r="F80" s="36">
        <v>183841.77434207982</v>
      </c>
      <c r="G80" s="35">
        <v>0</v>
      </c>
      <c r="H80" s="36">
        <v>0</v>
      </c>
      <c r="I80" s="37">
        <v>0</v>
      </c>
      <c r="J80" s="36">
        <v>0</v>
      </c>
      <c r="K80" s="35">
        <v>0</v>
      </c>
      <c r="L80" s="35">
        <v>0</v>
      </c>
      <c r="M80" s="35">
        <v>0</v>
      </c>
      <c r="N80" s="38">
        <f t="shared" si="1"/>
        <v>221874.69082497919</v>
      </c>
      <c r="O80" s="33"/>
      <c r="P80" s="33"/>
    </row>
    <row r="81" spans="1:16" ht="43.2" x14ac:dyDescent="0.3">
      <c r="A81" s="9" t="s">
        <v>355</v>
      </c>
      <c r="B81" s="10" t="s">
        <v>356</v>
      </c>
      <c r="C81" s="35">
        <v>15726.234704321512</v>
      </c>
      <c r="D81" s="36">
        <v>0</v>
      </c>
      <c r="E81" s="37">
        <v>7311.4319020203166</v>
      </c>
      <c r="F81" s="36">
        <v>8414.8028023011939</v>
      </c>
      <c r="G81" s="35">
        <v>0</v>
      </c>
      <c r="H81" s="36">
        <v>0</v>
      </c>
      <c r="I81" s="37">
        <v>0</v>
      </c>
      <c r="J81" s="36">
        <v>0</v>
      </c>
      <c r="K81" s="35">
        <v>0</v>
      </c>
      <c r="L81" s="35">
        <v>0</v>
      </c>
      <c r="M81" s="35">
        <v>0</v>
      </c>
      <c r="N81" s="38">
        <f t="shared" si="1"/>
        <v>15726.234704321512</v>
      </c>
      <c r="O81" s="33"/>
      <c r="P81" s="33"/>
    </row>
    <row r="82" spans="1:16" x14ac:dyDescent="0.3">
      <c r="A82" s="9" t="s">
        <v>307</v>
      </c>
      <c r="B82" s="10" t="s">
        <v>144</v>
      </c>
      <c r="C82" s="35">
        <v>64081.386073343645</v>
      </c>
      <c r="D82" s="36">
        <v>0</v>
      </c>
      <c r="E82" s="37">
        <v>45832.360158784351</v>
      </c>
      <c r="F82" s="36">
        <v>18249.025914559294</v>
      </c>
      <c r="G82" s="35">
        <v>0</v>
      </c>
      <c r="H82" s="36">
        <v>0</v>
      </c>
      <c r="I82" s="37">
        <v>0</v>
      </c>
      <c r="J82" s="36">
        <v>0</v>
      </c>
      <c r="K82" s="35">
        <v>0</v>
      </c>
      <c r="L82" s="35">
        <v>29724.553366737877</v>
      </c>
      <c r="M82" s="35">
        <v>0</v>
      </c>
      <c r="N82" s="38">
        <f t="shared" si="1"/>
        <v>93805.939440081522</v>
      </c>
      <c r="O82" s="33"/>
      <c r="P82" s="33"/>
    </row>
    <row r="83" spans="1:16" x14ac:dyDescent="0.3">
      <c r="A83" s="9" t="s">
        <v>143</v>
      </c>
      <c r="B83" s="10" t="s">
        <v>146</v>
      </c>
      <c r="C83" s="35">
        <v>1194117.6150715237</v>
      </c>
      <c r="D83" s="36">
        <v>0</v>
      </c>
      <c r="E83" s="37">
        <v>17983.622070715628</v>
      </c>
      <c r="F83" s="36">
        <v>1176133.9930008082</v>
      </c>
      <c r="G83" s="35">
        <v>0</v>
      </c>
      <c r="H83" s="36">
        <v>0</v>
      </c>
      <c r="I83" s="37">
        <v>0</v>
      </c>
      <c r="J83" s="36">
        <v>0</v>
      </c>
      <c r="K83" s="35">
        <v>0</v>
      </c>
      <c r="L83" s="35">
        <v>0</v>
      </c>
      <c r="M83" s="35">
        <v>0</v>
      </c>
      <c r="N83" s="38">
        <f t="shared" si="1"/>
        <v>1194117.6150715237</v>
      </c>
      <c r="O83" s="33"/>
      <c r="P83" s="33"/>
    </row>
    <row r="84" spans="1:16" x14ac:dyDescent="0.3">
      <c r="A84" s="9" t="s">
        <v>145</v>
      </c>
      <c r="B84" s="10" t="s">
        <v>148</v>
      </c>
      <c r="C84" s="35">
        <v>46721.624512104201</v>
      </c>
      <c r="D84" s="36">
        <v>0</v>
      </c>
      <c r="E84" s="37">
        <v>36770.992537381826</v>
      </c>
      <c r="F84" s="36">
        <v>9950.6319747223788</v>
      </c>
      <c r="G84" s="35">
        <v>0</v>
      </c>
      <c r="H84" s="36">
        <v>0</v>
      </c>
      <c r="I84" s="37">
        <v>0</v>
      </c>
      <c r="J84" s="36">
        <v>0</v>
      </c>
      <c r="K84" s="35">
        <v>0</v>
      </c>
      <c r="L84" s="35">
        <v>35471.452524025008</v>
      </c>
      <c r="M84" s="35">
        <v>0</v>
      </c>
      <c r="N84" s="38">
        <f t="shared" si="1"/>
        <v>82193.077036129209</v>
      </c>
      <c r="O84" s="33"/>
      <c r="P84" s="33"/>
    </row>
    <row r="85" spans="1:16" x14ac:dyDescent="0.3">
      <c r="A85" s="9" t="s">
        <v>147</v>
      </c>
      <c r="B85" s="10" t="s">
        <v>150</v>
      </c>
      <c r="C85" s="35">
        <v>172601.86278811071</v>
      </c>
      <c r="D85" s="36">
        <v>0</v>
      </c>
      <c r="E85" s="37">
        <v>169498.53495712599</v>
      </c>
      <c r="F85" s="36">
        <v>3103.3278309847178</v>
      </c>
      <c r="G85" s="35">
        <v>0</v>
      </c>
      <c r="H85" s="36">
        <v>0</v>
      </c>
      <c r="I85" s="37">
        <v>0</v>
      </c>
      <c r="J85" s="36">
        <v>0</v>
      </c>
      <c r="K85" s="35">
        <v>0</v>
      </c>
      <c r="L85" s="35">
        <v>11584.880476775004</v>
      </c>
      <c r="M85" s="35">
        <v>0</v>
      </c>
      <c r="N85" s="38">
        <f t="shared" si="1"/>
        <v>184186.74326488571</v>
      </c>
      <c r="O85" s="33"/>
      <c r="P85" s="33"/>
    </row>
    <row r="86" spans="1:16" x14ac:dyDescent="0.3">
      <c r="A86" s="9" t="s">
        <v>149</v>
      </c>
      <c r="B86" s="10" t="s">
        <v>152</v>
      </c>
      <c r="C86" s="35">
        <v>347957.95153747156</v>
      </c>
      <c r="D86" s="36">
        <v>189533.55779552195</v>
      </c>
      <c r="E86" s="37">
        <v>135809.56794740292</v>
      </c>
      <c r="F86" s="36">
        <v>22614.825794546687</v>
      </c>
      <c r="G86" s="35">
        <v>0</v>
      </c>
      <c r="H86" s="36">
        <v>0</v>
      </c>
      <c r="I86" s="37">
        <v>0</v>
      </c>
      <c r="J86" s="36">
        <v>0</v>
      </c>
      <c r="K86" s="35">
        <v>0</v>
      </c>
      <c r="L86" s="35">
        <v>1491.9102189381344</v>
      </c>
      <c r="M86" s="35">
        <v>0</v>
      </c>
      <c r="N86" s="38">
        <f t="shared" si="1"/>
        <v>349449.86175640969</v>
      </c>
      <c r="O86" s="33"/>
      <c r="P86" s="33"/>
    </row>
    <row r="87" spans="1:16" x14ac:dyDescent="0.3">
      <c r="A87" s="9" t="s">
        <v>151</v>
      </c>
      <c r="B87" s="10" t="s">
        <v>283</v>
      </c>
      <c r="C87" s="35">
        <v>72659.151733567385</v>
      </c>
      <c r="D87" s="36">
        <v>50082.105590827785</v>
      </c>
      <c r="E87" s="37">
        <v>22577.046142739604</v>
      </c>
      <c r="F87" s="36">
        <v>0</v>
      </c>
      <c r="G87" s="35">
        <v>0</v>
      </c>
      <c r="H87" s="36">
        <v>0</v>
      </c>
      <c r="I87" s="37">
        <v>0</v>
      </c>
      <c r="J87" s="36">
        <v>0</v>
      </c>
      <c r="K87" s="35">
        <v>0</v>
      </c>
      <c r="L87" s="35">
        <v>0</v>
      </c>
      <c r="M87" s="35">
        <v>0</v>
      </c>
      <c r="N87" s="38">
        <f t="shared" si="1"/>
        <v>72659.151733567385</v>
      </c>
      <c r="O87" s="33"/>
      <c r="P87" s="33"/>
    </row>
    <row r="88" spans="1:16" x14ac:dyDescent="0.3">
      <c r="A88" s="9" t="s">
        <v>153</v>
      </c>
      <c r="B88" s="10" t="s">
        <v>284</v>
      </c>
      <c r="C88" s="35">
        <v>5068.8879907833598</v>
      </c>
      <c r="D88" s="36">
        <v>3839.8777748749949</v>
      </c>
      <c r="E88" s="37">
        <v>1229.0102159083654</v>
      </c>
      <c r="F88" s="36">
        <v>0</v>
      </c>
      <c r="G88" s="35">
        <v>0</v>
      </c>
      <c r="H88" s="36">
        <v>0</v>
      </c>
      <c r="I88" s="37">
        <v>0</v>
      </c>
      <c r="J88" s="36">
        <v>0</v>
      </c>
      <c r="K88" s="35">
        <v>0</v>
      </c>
      <c r="L88" s="35">
        <v>10924.526254976712</v>
      </c>
      <c r="M88" s="35">
        <v>0</v>
      </c>
      <c r="N88" s="38">
        <f t="shared" si="1"/>
        <v>15993.414245760072</v>
      </c>
      <c r="O88" s="33"/>
      <c r="P88" s="33"/>
    </row>
    <row r="89" spans="1:16" x14ac:dyDescent="0.3">
      <c r="A89" s="9" t="s">
        <v>154</v>
      </c>
      <c r="B89" s="10" t="s">
        <v>285</v>
      </c>
      <c r="C89" s="35">
        <v>65841.985571769343</v>
      </c>
      <c r="D89" s="36">
        <v>136.54998692389998</v>
      </c>
      <c r="E89" s="37">
        <v>65119.841493773769</v>
      </c>
      <c r="F89" s="36">
        <v>585.59409107166891</v>
      </c>
      <c r="G89" s="35">
        <v>0</v>
      </c>
      <c r="H89" s="36">
        <v>0</v>
      </c>
      <c r="I89" s="37">
        <v>0</v>
      </c>
      <c r="J89" s="36">
        <v>0</v>
      </c>
      <c r="K89" s="35">
        <v>0</v>
      </c>
      <c r="L89" s="35">
        <v>1444.5211583832204</v>
      </c>
      <c r="M89" s="35">
        <v>0</v>
      </c>
      <c r="N89" s="38">
        <f t="shared" si="1"/>
        <v>67286.506730152556</v>
      </c>
      <c r="O89" s="33"/>
      <c r="P89" s="33"/>
    </row>
    <row r="90" spans="1:16" x14ac:dyDescent="0.3">
      <c r="A90" s="9" t="s">
        <v>155</v>
      </c>
      <c r="B90" s="10" t="s">
        <v>286</v>
      </c>
      <c r="C90" s="35">
        <v>578446.46905026841</v>
      </c>
      <c r="D90" s="36">
        <v>0</v>
      </c>
      <c r="E90" s="37">
        <v>578446.46905026841</v>
      </c>
      <c r="F90" s="36">
        <v>0</v>
      </c>
      <c r="G90" s="35">
        <v>0</v>
      </c>
      <c r="H90" s="36">
        <v>0</v>
      </c>
      <c r="I90" s="37">
        <v>0</v>
      </c>
      <c r="J90" s="36">
        <v>0</v>
      </c>
      <c r="K90" s="35">
        <v>0</v>
      </c>
      <c r="L90" s="35">
        <v>94514.615586906672</v>
      </c>
      <c r="M90" s="35">
        <v>0</v>
      </c>
      <c r="N90" s="38">
        <f t="shared" si="1"/>
        <v>672961.08463717508</v>
      </c>
      <c r="O90" s="33"/>
      <c r="P90" s="33"/>
    </row>
    <row r="91" spans="1:16" x14ac:dyDescent="0.3">
      <c r="A91" s="9" t="s">
        <v>156</v>
      </c>
      <c r="B91" s="10" t="s">
        <v>287</v>
      </c>
      <c r="C91" s="35">
        <v>658338.04674463265</v>
      </c>
      <c r="D91" s="36">
        <v>0</v>
      </c>
      <c r="E91" s="37">
        <v>658338.04674463265</v>
      </c>
      <c r="F91" s="36">
        <v>0</v>
      </c>
      <c r="G91" s="35">
        <v>0</v>
      </c>
      <c r="H91" s="36">
        <v>0</v>
      </c>
      <c r="I91" s="37">
        <v>0</v>
      </c>
      <c r="J91" s="36">
        <v>0</v>
      </c>
      <c r="K91" s="35">
        <v>0</v>
      </c>
      <c r="L91" s="35">
        <v>51301.318873442353</v>
      </c>
      <c r="M91" s="35">
        <v>0</v>
      </c>
      <c r="N91" s="38">
        <f t="shared" si="1"/>
        <v>709639.36561807501</v>
      </c>
      <c r="O91" s="33"/>
      <c r="P91" s="33"/>
    </row>
    <row r="92" spans="1:16" x14ac:dyDescent="0.3">
      <c r="A92" s="9" t="s">
        <v>158</v>
      </c>
      <c r="B92" s="10" t="s">
        <v>157</v>
      </c>
      <c r="C92" s="35">
        <v>239131.14270006565</v>
      </c>
      <c r="D92" s="36">
        <v>0</v>
      </c>
      <c r="E92" s="37">
        <v>239131.14270006565</v>
      </c>
      <c r="F92" s="36">
        <v>0</v>
      </c>
      <c r="G92" s="35">
        <v>0</v>
      </c>
      <c r="H92" s="36">
        <v>0</v>
      </c>
      <c r="I92" s="37">
        <v>0</v>
      </c>
      <c r="J92" s="36">
        <v>0</v>
      </c>
      <c r="K92" s="35">
        <v>0</v>
      </c>
      <c r="L92" s="35">
        <v>0</v>
      </c>
      <c r="M92" s="35">
        <v>0</v>
      </c>
      <c r="N92" s="38">
        <f t="shared" si="1"/>
        <v>239131.14270006565</v>
      </c>
      <c r="O92" s="33"/>
      <c r="P92" s="33"/>
    </row>
    <row r="93" spans="1:16" ht="28.8" x14ac:dyDescent="0.3">
      <c r="A93" s="9" t="s">
        <v>308</v>
      </c>
      <c r="B93" s="10" t="s">
        <v>159</v>
      </c>
      <c r="C93" s="35">
        <v>224216.52539036074</v>
      </c>
      <c r="D93" s="36">
        <v>0</v>
      </c>
      <c r="E93" s="37">
        <v>176199.50294630957</v>
      </c>
      <c r="F93" s="36">
        <v>48017.022444051152</v>
      </c>
      <c r="G93" s="35">
        <v>0</v>
      </c>
      <c r="H93" s="36">
        <v>0</v>
      </c>
      <c r="I93" s="37">
        <v>0</v>
      </c>
      <c r="J93" s="36">
        <v>0</v>
      </c>
      <c r="K93" s="35">
        <v>0</v>
      </c>
      <c r="L93" s="35">
        <v>0</v>
      </c>
      <c r="M93" s="35">
        <v>0</v>
      </c>
      <c r="N93" s="38">
        <f t="shared" si="1"/>
        <v>224216.52539036074</v>
      </c>
      <c r="O93" s="33"/>
      <c r="P93" s="33"/>
    </row>
    <row r="94" spans="1:16" x14ac:dyDescent="0.3">
      <c r="A94" s="9" t="s">
        <v>161</v>
      </c>
      <c r="B94" s="10" t="s">
        <v>160</v>
      </c>
      <c r="C94" s="35">
        <v>543924.52217118943</v>
      </c>
      <c r="D94" s="36">
        <v>0</v>
      </c>
      <c r="E94" s="37">
        <v>532871.18658672948</v>
      </c>
      <c r="F94" s="36">
        <v>11053.335584459996</v>
      </c>
      <c r="G94" s="35">
        <v>0</v>
      </c>
      <c r="H94" s="36">
        <v>0</v>
      </c>
      <c r="I94" s="37">
        <v>0</v>
      </c>
      <c r="J94" s="36">
        <v>0</v>
      </c>
      <c r="K94" s="35">
        <v>2046.310587581971</v>
      </c>
      <c r="L94" s="35">
        <v>131480.93520718758</v>
      </c>
      <c r="M94" s="35">
        <v>0</v>
      </c>
      <c r="N94" s="38">
        <f t="shared" si="1"/>
        <v>677451.76796595892</v>
      </c>
      <c r="O94" s="33"/>
      <c r="P94" s="33"/>
    </row>
    <row r="95" spans="1:16" x14ac:dyDescent="0.3">
      <c r="A95" s="9" t="s">
        <v>163</v>
      </c>
      <c r="B95" s="10" t="s">
        <v>162</v>
      </c>
      <c r="C95" s="35">
        <v>1626489.4498164479</v>
      </c>
      <c r="D95" s="36">
        <v>35806.285518699951</v>
      </c>
      <c r="E95" s="37">
        <v>1003504.3197988045</v>
      </c>
      <c r="F95" s="36">
        <v>587178.8444989433</v>
      </c>
      <c r="G95" s="35">
        <v>0</v>
      </c>
      <c r="H95" s="36">
        <v>0</v>
      </c>
      <c r="I95" s="37">
        <v>0</v>
      </c>
      <c r="J95" s="36">
        <v>0</v>
      </c>
      <c r="K95" s="35">
        <v>0</v>
      </c>
      <c r="L95" s="35">
        <v>156506.29085992073</v>
      </c>
      <c r="M95" s="35">
        <v>0</v>
      </c>
      <c r="N95" s="38">
        <f t="shared" si="1"/>
        <v>1782995.7406763686</v>
      </c>
      <c r="O95" s="33"/>
      <c r="P95" s="33"/>
    </row>
    <row r="96" spans="1:16" x14ac:dyDescent="0.3">
      <c r="A96" s="9" t="s">
        <v>165</v>
      </c>
      <c r="B96" s="10" t="s">
        <v>164</v>
      </c>
      <c r="C96" s="35">
        <v>70448.220472727655</v>
      </c>
      <c r="D96" s="36">
        <v>0</v>
      </c>
      <c r="E96" s="37">
        <v>70056.125017034632</v>
      </c>
      <c r="F96" s="36">
        <v>392.09545569302588</v>
      </c>
      <c r="G96" s="35">
        <v>0</v>
      </c>
      <c r="H96" s="36">
        <v>0</v>
      </c>
      <c r="I96" s="37">
        <v>0</v>
      </c>
      <c r="J96" s="36">
        <v>0</v>
      </c>
      <c r="K96" s="35">
        <v>0</v>
      </c>
      <c r="L96" s="35">
        <v>98658.553314108911</v>
      </c>
      <c r="M96" s="35">
        <v>0</v>
      </c>
      <c r="N96" s="38">
        <f t="shared" si="1"/>
        <v>169106.77378683657</v>
      </c>
      <c r="O96" s="33"/>
      <c r="P96" s="33"/>
    </row>
    <row r="97" spans="1:16" x14ac:dyDescent="0.3">
      <c r="A97" s="9" t="s">
        <v>168</v>
      </c>
      <c r="B97" s="10" t="s">
        <v>167</v>
      </c>
      <c r="C97" s="35">
        <v>183388.99110672038</v>
      </c>
      <c r="D97" s="36">
        <v>0</v>
      </c>
      <c r="E97" s="37">
        <v>183388.99110672038</v>
      </c>
      <c r="F97" s="36">
        <v>0</v>
      </c>
      <c r="G97" s="35">
        <v>0</v>
      </c>
      <c r="H97" s="36">
        <v>0</v>
      </c>
      <c r="I97" s="37">
        <v>0</v>
      </c>
      <c r="J97" s="36">
        <v>0</v>
      </c>
      <c r="K97" s="35">
        <v>0</v>
      </c>
      <c r="L97" s="35">
        <v>47464.236827849054</v>
      </c>
      <c r="M97" s="35">
        <v>0</v>
      </c>
      <c r="N97" s="38">
        <f t="shared" si="1"/>
        <v>230853.22793456944</v>
      </c>
      <c r="O97" s="33"/>
      <c r="P97" s="33"/>
    </row>
    <row r="98" spans="1:16" x14ac:dyDescent="0.3">
      <c r="A98" s="9" t="s">
        <v>170</v>
      </c>
      <c r="B98" s="10" t="s">
        <v>169</v>
      </c>
      <c r="C98" s="35">
        <v>104.83807223349756</v>
      </c>
      <c r="D98" s="36">
        <v>0</v>
      </c>
      <c r="E98" s="37">
        <v>104.83807223349756</v>
      </c>
      <c r="F98" s="36">
        <v>0</v>
      </c>
      <c r="G98" s="35">
        <v>0</v>
      </c>
      <c r="H98" s="36">
        <v>0</v>
      </c>
      <c r="I98" s="37">
        <v>0</v>
      </c>
      <c r="J98" s="36">
        <v>0</v>
      </c>
      <c r="K98" s="35">
        <v>0</v>
      </c>
      <c r="L98" s="35">
        <v>291489.8078080173</v>
      </c>
      <c r="M98" s="35">
        <v>0</v>
      </c>
      <c r="N98" s="38">
        <f t="shared" si="1"/>
        <v>291594.64588025078</v>
      </c>
      <c r="O98" s="33"/>
      <c r="P98" s="33"/>
    </row>
    <row r="99" spans="1:16" x14ac:dyDescent="0.3">
      <c r="A99" s="9" t="s">
        <v>171</v>
      </c>
      <c r="B99" s="10" t="s">
        <v>288</v>
      </c>
      <c r="C99" s="35">
        <v>286639.64654803585</v>
      </c>
      <c r="D99" s="36">
        <v>0</v>
      </c>
      <c r="E99" s="37">
        <v>271901.74847117055</v>
      </c>
      <c r="F99" s="36">
        <v>14737.898076865324</v>
      </c>
      <c r="G99" s="35">
        <v>0</v>
      </c>
      <c r="H99" s="36">
        <v>0</v>
      </c>
      <c r="I99" s="37">
        <v>0</v>
      </c>
      <c r="J99" s="36">
        <v>0</v>
      </c>
      <c r="K99" s="35">
        <v>0</v>
      </c>
      <c r="L99" s="35">
        <v>135561.67557299903</v>
      </c>
      <c r="M99" s="35">
        <v>0</v>
      </c>
      <c r="N99" s="38">
        <f t="shared" si="1"/>
        <v>422201.32212103484</v>
      </c>
      <c r="O99" s="33"/>
      <c r="P99" s="33"/>
    </row>
    <row r="100" spans="1:16" x14ac:dyDescent="0.3">
      <c r="A100" s="9" t="s">
        <v>173</v>
      </c>
      <c r="B100" s="10" t="s">
        <v>289</v>
      </c>
      <c r="C100" s="35">
        <v>154235.54730784724</v>
      </c>
      <c r="D100" s="36">
        <v>0</v>
      </c>
      <c r="E100" s="37">
        <v>31588.092121722242</v>
      </c>
      <c r="F100" s="36">
        <v>122647.45518612499</v>
      </c>
      <c r="G100" s="35">
        <v>0</v>
      </c>
      <c r="H100" s="36">
        <v>0</v>
      </c>
      <c r="I100" s="37">
        <v>0</v>
      </c>
      <c r="J100" s="36">
        <v>0</v>
      </c>
      <c r="K100" s="35">
        <v>0</v>
      </c>
      <c r="L100" s="35">
        <v>1119.9131886817911</v>
      </c>
      <c r="M100" s="35">
        <v>0</v>
      </c>
      <c r="N100" s="38">
        <f t="shared" si="1"/>
        <v>155355.46049652903</v>
      </c>
      <c r="O100" s="33"/>
      <c r="P100" s="33"/>
    </row>
    <row r="101" spans="1:16" x14ac:dyDescent="0.3">
      <c r="A101" s="9" t="s">
        <v>174</v>
      </c>
      <c r="B101" s="10" t="s">
        <v>172</v>
      </c>
      <c r="C101" s="35">
        <v>49791.800421569089</v>
      </c>
      <c r="D101" s="36">
        <v>0</v>
      </c>
      <c r="E101" s="37">
        <v>33668.598738435991</v>
      </c>
      <c r="F101" s="36">
        <v>16123.201683133102</v>
      </c>
      <c r="G101" s="35">
        <v>0</v>
      </c>
      <c r="H101" s="36">
        <v>0</v>
      </c>
      <c r="I101" s="37">
        <v>0</v>
      </c>
      <c r="J101" s="36">
        <v>0</v>
      </c>
      <c r="K101" s="35">
        <v>0</v>
      </c>
      <c r="L101" s="35">
        <v>0</v>
      </c>
      <c r="M101" s="35">
        <v>0</v>
      </c>
      <c r="N101" s="38">
        <f t="shared" si="1"/>
        <v>49791.800421569089</v>
      </c>
      <c r="O101" s="33"/>
      <c r="P101" s="33"/>
    </row>
    <row r="102" spans="1:16" x14ac:dyDescent="0.3">
      <c r="A102" s="9" t="s">
        <v>175</v>
      </c>
      <c r="B102" s="10" t="s">
        <v>290</v>
      </c>
      <c r="C102" s="35">
        <v>317838.278080897</v>
      </c>
      <c r="D102" s="36">
        <v>8270.257610268025</v>
      </c>
      <c r="E102" s="37">
        <v>168462.39079898148</v>
      </c>
      <c r="F102" s="36">
        <v>141105.6296716475</v>
      </c>
      <c r="G102" s="35">
        <v>0</v>
      </c>
      <c r="H102" s="36">
        <v>0</v>
      </c>
      <c r="I102" s="37">
        <v>0</v>
      </c>
      <c r="J102" s="36">
        <v>0</v>
      </c>
      <c r="K102" s="35">
        <v>0</v>
      </c>
      <c r="L102" s="35">
        <v>2169.0287380960121</v>
      </c>
      <c r="M102" s="35">
        <v>0</v>
      </c>
      <c r="N102" s="38">
        <f t="shared" si="1"/>
        <v>320007.30681899301</v>
      </c>
      <c r="O102" s="33"/>
      <c r="P102" s="33"/>
    </row>
    <row r="103" spans="1:16" x14ac:dyDescent="0.3">
      <c r="A103" s="9" t="s">
        <v>177</v>
      </c>
      <c r="B103" s="10" t="s">
        <v>176</v>
      </c>
      <c r="C103" s="35">
        <v>72238.520419164604</v>
      </c>
      <c r="D103" s="36">
        <v>7916.2616913123093</v>
      </c>
      <c r="E103" s="37">
        <v>25019.571491032417</v>
      </c>
      <c r="F103" s="36">
        <v>39302.687236819875</v>
      </c>
      <c r="G103" s="35">
        <v>0</v>
      </c>
      <c r="H103" s="36">
        <v>0</v>
      </c>
      <c r="I103" s="37">
        <v>0</v>
      </c>
      <c r="J103" s="36">
        <v>0</v>
      </c>
      <c r="K103" s="35">
        <v>0</v>
      </c>
      <c r="L103" s="35">
        <v>1490.0953416403077</v>
      </c>
      <c r="M103" s="35">
        <v>0</v>
      </c>
      <c r="N103" s="38">
        <f t="shared" si="1"/>
        <v>73728.615760804911</v>
      </c>
      <c r="O103" s="33"/>
      <c r="P103" s="33"/>
    </row>
    <row r="104" spans="1:16" x14ac:dyDescent="0.3">
      <c r="A104" s="9" t="s">
        <v>179</v>
      </c>
      <c r="B104" s="10" t="s">
        <v>178</v>
      </c>
      <c r="C104" s="35">
        <v>442823.03153411945</v>
      </c>
      <c r="D104" s="36">
        <v>0</v>
      </c>
      <c r="E104" s="37">
        <v>279858.65392426174</v>
      </c>
      <c r="F104" s="36">
        <v>162964.37760985771</v>
      </c>
      <c r="G104" s="35">
        <v>0</v>
      </c>
      <c r="H104" s="36">
        <v>0</v>
      </c>
      <c r="I104" s="37">
        <v>0</v>
      </c>
      <c r="J104" s="36">
        <v>0</v>
      </c>
      <c r="K104" s="35">
        <v>0</v>
      </c>
      <c r="L104" s="35">
        <v>19915.432816649649</v>
      </c>
      <c r="M104" s="35">
        <v>0</v>
      </c>
      <c r="N104" s="38">
        <f t="shared" si="1"/>
        <v>462738.46435076912</v>
      </c>
      <c r="O104" s="33"/>
      <c r="P104" s="33"/>
    </row>
    <row r="105" spans="1:16" x14ac:dyDescent="0.3">
      <c r="A105" s="9" t="s">
        <v>181</v>
      </c>
      <c r="B105" s="10" t="s">
        <v>180</v>
      </c>
      <c r="C105" s="35">
        <v>606661.77511638962</v>
      </c>
      <c r="D105" s="36">
        <v>0</v>
      </c>
      <c r="E105" s="37">
        <v>509290.20774398308</v>
      </c>
      <c r="F105" s="36">
        <v>97371.567372406498</v>
      </c>
      <c r="G105" s="35">
        <v>0</v>
      </c>
      <c r="H105" s="36">
        <v>0</v>
      </c>
      <c r="I105" s="37">
        <v>0</v>
      </c>
      <c r="J105" s="36">
        <v>0</v>
      </c>
      <c r="K105" s="35">
        <v>0</v>
      </c>
      <c r="L105" s="35">
        <v>343774.63207121904</v>
      </c>
      <c r="M105" s="35">
        <v>0</v>
      </c>
      <c r="N105" s="38">
        <f t="shared" si="1"/>
        <v>950436.40718760865</v>
      </c>
      <c r="O105" s="33"/>
      <c r="P105" s="33"/>
    </row>
    <row r="106" spans="1:16" ht="43.2" x14ac:dyDescent="0.3">
      <c r="A106" s="9" t="s">
        <v>183</v>
      </c>
      <c r="B106" s="10" t="s">
        <v>182</v>
      </c>
      <c r="C106" s="35">
        <v>133823.49394591516</v>
      </c>
      <c r="D106" s="36">
        <v>0</v>
      </c>
      <c r="E106" s="37">
        <v>91572.596973928434</v>
      </c>
      <c r="F106" s="36">
        <v>42250.896971986738</v>
      </c>
      <c r="G106" s="35">
        <v>0</v>
      </c>
      <c r="H106" s="36">
        <v>0</v>
      </c>
      <c r="I106" s="37">
        <v>0</v>
      </c>
      <c r="J106" s="36">
        <v>0</v>
      </c>
      <c r="K106" s="35">
        <v>0</v>
      </c>
      <c r="L106" s="35">
        <v>245.11515137233454</v>
      </c>
      <c r="M106" s="35">
        <v>0</v>
      </c>
      <c r="N106" s="38">
        <f t="shared" si="1"/>
        <v>134068.6090972875</v>
      </c>
      <c r="O106" s="33"/>
      <c r="P106" s="33"/>
    </row>
    <row r="107" spans="1:16" x14ac:dyDescent="0.3">
      <c r="A107" s="9" t="s">
        <v>185</v>
      </c>
      <c r="B107" s="10" t="s">
        <v>184</v>
      </c>
      <c r="C107" s="35">
        <v>525983.46657972888</v>
      </c>
      <c r="D107" s="36">
        <v>190706.12682090758</v>
      </c>
      <c r="E107" s="37">
        <v>74403.847710532966</v>
      </c>
      <c r="F107" s="36">
        <v>260873.49204828832</v>
      </c>
      <c r="G107" s="35">
        <v>0</v>
      </c>
      <c r="H107" s="36">
        <v>0</v>
      </c>
      <c r="I107" s="37">
        <v>0</v>
      </c>
      <c r="J107" s="36">
        <v>0</v>
      </c>
      <c r="K107" s="35">
        <v>0</v>
      </c>
      <c r="L107" s="35">
        <v>0</v>
      </c>
      <c r="M107" s="35">
        <v>0</v>
      </c>
      <c r="N107" s="38">
        <f t="shared" si="1"/>
        <v>525983.46657972888</v>
      </c>
      <c r="O107" s="33"/>
      <c r="P107" s="33"/>
    </row>
    <row r="108" spans="1:16" ht="28.8" x14ac:dyDescent="0.3">
      <c r="A108" s="9" t="s">
        <v>187</v>
      </c>
      <c r="B108" s="10" t="s">
        <v>186</v>
      </c>
      <c r="C108" s="35">
        <v>238197.9489160378</v>
      </c>
      <c r="D108" s="36">
        <v>0</v>
      </c>
      <c r="E108" s="37">
        <v>114469.59339366395</v>
      </c>
      <c r="F108" s="36">
        <v>123728.35552237384</v>
      </c>
      <c r="G108" s="35">
        <v>0</v>
      </c>
      <c r="H108" s="36">
        <v>0</v>
      </c>
      <c r="I108" s="37">
        <v>0</v>
      </c>
      <c r="J108" s="36">
        <v>0</v>
      </c>
      <c r="K108" s="35">
        <v>0</v>
      </c>
      <c r="L108" s="35">
        <v>22195.59076512188</v>
      </c>
      <c r="M108" s="35">
        <v>0</v>
      </c>
      <c r="N108" s="38">
        <f t="shared" si="1"/>
        <v>260393.53968115969</v>
      </c>
      <c r="O108" s="33"/>
      <c r="P108" s="33"/>
    </row>
    <row r="109" spans="1:16" x14ac:dyDescent="0.3">
      <c r="A109" s="9" t="s">
        <v>188</v>
      </c>
      <c r="B109" s="10" t="s">
        <v>291</v>
      </c>
      <c r="C109" s="35">
        <v>0</v>
      </c>
      <c r="D109" s="36">
        <v>0</v>
      </c>
      <c r="E109" s="37">
        <v>0</v>
      </c>
      <c r="F109" s="36">
        <v>0</v>
      </c>
      <c r="G109" s="35">
        <v>15737.341900580686</v>
      </c>
      <c r="H109" s="36">
        <v>15737.341900580686</v>
      </c>
      <c r="I109" s="37">
        <v>0</v>
      </c>
      <c r="J109" s="36">
        <v>0</v>
      </c>
      <c r="K109" s="35">
        <v>0</v>
      </c>
      <c r="L109" s="35">
        <v>0</v>
      </c>
      <c r="M109" s="35">
        <v>0</v>
      </c>
      <c r="N109" s="38">
        <f t="shared" si="1"/>
        <v>15737.341900580686</v>
      </c>
      <c r="O109" s="33"/>
      <c r="P109" s="33"/>
    </row>
    <row r="110" spans="1:16" x14ac:dyDescent="0.3">
      <c r="A110" s="9" t="s">
        <v>190</v>
      </c>
      <c r="B110" s="10" t="s">
        <v>292</v>
      </c>
      <c r="C110" s="35">
        <v>0</v>
      </c>
      <c r="D110" s="36">
        <v>0</v>
      </c>
      <c r="E110" s="37">
        <v>0</v>
      </c>
      <c r="F110" s="36">
        <v>0</v>
      </c>
      <c r="G110" s="35">
        <v>724282.76397638407</v>
      </c>
      <c r="H110" s="36">
        <v>294451.86840906873</v>
      </c>
      <c r="I110" s="37">
        <v>132462.02524625591</v>
      </c>
      <c r="J110" s="36">
        <v>297368.87032105937</v>
      </c>
      <c r="K110" s="35">
        <v>0</v>
      </c>
      <c r="L110" s="35">
        <v>0</v>
      </c>
      <c r="M110" s="35">
        <v>0</v>
      </c>
      <c r="N110" s="38">
        <f t="shared" si="1"/>
        <v>724282.76397638407</v>
      </c>
      <c r="O110" s="33"/>
      <c r="P110" s="33"/>
    </row>
    <row r="111" spans="1:16" ht="28.8" x14ac:dyDescent="0.3">
      <c r="A111" s="9" t="s">
        <v>192</v>
      </c>
      <c r="B111" s="10" t="s">
        <v>189</v>
      </c>
      <c r="C111" s="35">
        <v>0</v>
      </c>
      <c r="D111" s="36">
        <v>0</v>
      </c>
      <c r="E111" s="37">
        <v>0</v>
      </c>
      <c r="F111" s="36">
        <v>0</v>
      </c>
      <c r="G111" s="35">
        <v>270938.81191259588</v>
      </c>
      <c r="H111" s="36">
        <v>1762.3507154775</v>
      </c>
      <c r="I111" s="37">
        <v>85924.433677995796</v>
      </c>
      <c r="J111" s="36">
        <v>183252.02751912261</v>
      </c>
      <c r="K111" s="35">
        <v>0</v>
      </c>
      <c r="L111" s="35">
        <v>0</v>
      </c>
      <c r="M111" s="35">
        <v>854.82306388931295</v>
      </c>
      <c r="N111" s="38">
        <f t="shared" si="1"/>
        <v>271793.63497648516</v>
      </c>
      <c r="O111" s="33"/>
      <c r="P111" s="33"/>
    </row>
    <row r="112" spans="1:16" ht="28.8" x14ac:dyDescent="0.3">
      <c r="A112" s="9" t="s">
        <v>309</v>
      </c>
      <c r="B112" s="10" t="s">
        <v>191</v>
      </c>
      <c r="C112" s="35">
        <v>0</v>
      </c>
      <c r="D112" s="36">
        <v>0</v>
      </c>
      <c r="E112" s="37">
        <v>0</v>
      </c>
      <c r="F112" s="36">
        <v>0</v>
      </c>
      <c r="G112" s="35">
        <v>322285.90376724175</v>
      </c>
      <c r="H112" s="36">
        <v>183490.87724538046</v>
      </c>
      <c r="I112" s="37">
        <v>31664.340688940505</v>
      </c>
      <c r="J112" s="36">
        <v>107130.68583292079</v>
      </c>
      <c r="K112" s="35">
        <v>0</v>
      </c>
      <c r="L112" s="35">
        <v>0</v>
      </c>
      <c r="M112" s="35">
        <v>0</v>
      </c>
      <c r="N112" s="38">
        <f t="shared" si="1"/>
        <v>322285.90376724175</v>
      </c>
      <c r="O112" s="33"/>
      <c r="P112" s="33"/>
    </row>
    <row r="113" spans="1:16" ht="28.8" x14ac:dyDescent="0.3">
      <c r="A113" s="9" t="s">
        <v>194</v>
      </c>
      <c r="B113" s="10" t="s">
        <v>193</v>
      </c>
      <c r="C113" s="35">
        <v>0</v>
      </c>
      <c r="D113" s="36">
        <v>0</v>
      </c>
      <c r="E113" s="37">
        <v>0</v>
      </c>
      <c r="F113" s="36">
        <v>0</v>
      </c>
      <c r="G113" s="35">
        <v>114432.64886683579</v>
      </c>
      <c r="H113" s="36">
        <v>28116.349476221807</v>
      </c>
      <c r="I113" s="37">
        <v>54410.609280455043</v>
      </c>
      <c r="J113" s="36">
        <v>31905.690110158965</v>
      </c>
      <c r="K113" s="35">
        <v>0</v>
      </c>
      <c r="L113" s="35">
        <v>8302.369902916007</v>
      </c>
      <c r="M113" s="35">
        <v>0</v>
      </c>
      <c r="N113" s="38">
        <f t="shared" si="1"/>
        <v>122735.0187697518</v>
      </c>
      <c r="O113" s="33"/>
      <c r="P113" s="33"/>
    </row>
    <row r="114" spans="1:16" x14ac:dyDescent="0.3">
      <c r="A114" s="9" t="s">
        <v>310</v>
      </c>
      <c r="B114" s="10" t="s">
        <v>293</v>
      </c>
      <c r="C114" s="35">
        <v>444912.31552059966</v>
      </c>
      <c r="D114" s="36">
        <v>0</v>
      </c>
      <c r="E114" s="37">
        <v>402288.47877150023</v>
      </c>
      <c r="F114" s="36">
        <v>42623.83674909945</v>
      </c>
      <c r="G114" s="35">
        <v>0</v>
      </c>
      <c r="H114" s="36">
        <v>0</v>
      </c>
      <c r="I114" s="37">
        <v>0</v>
      </c>
      <c r="J114" s="36">
        <v>0</v>
      </c>
      <c r="K114" s="35">
        <v>0</v>
      </c>
      <c r="L114" s="35">
        <v>106031.89251777108</v>
      </c>
      <c r="M114" s="35">
        <v>0</v>
      </c>
      <c r="N114" s="38">
        <f t="shared" si="1"/>
        <v>550944.20803837071</v>
      </c>
      <c r="O114" s="33"/>
      <c r="P114" s="33"/>
    </row>
    <row r="115" spans="1:16" x14ac:dyDescent="0.3">
      <c r="A115" s="9" t="s">
        <v>197</v>
      </c>
      <c r="B115" s="10" t="s">
        <v>195</v>
      </c>
      <c r="C115" s="35">
        <v>66589.865316141455</v>
      </c>
      <c r="D115" s="36">
        <v>0</v>
      </c>
      <c r="E115" s="37">
        <v>62483.12554200671</v>
      </c>
      <c r="F115" s="36">
        <v>4106.7397741347422</v>
      </c>
      <c r="G115" s="35">
        <v>0</v>
      </c>
      <c r="H115" s="36">
        <v>0</v>
      </c>
      <c r="I115" s="37">
        <v>0</v>
      </c>
      <c r="J115" s="36">
        <v>0</v>
      </c>
      <c r="K115" s="35">
        <v>0</v>
      </c>
      <c r="L115" s="35">
        <v>33277.564922315585</v>
      </c>
      <c r="M115" s="35">
        <v>0</v>
      </c>
      <c r="N115" s="38">
        <f t="shared" si="1"/>
        <v>99867.430238457047</v>
      </c>
      <c r="O115" s="33"/>
      <c r="P115" s="33"/>
    </row>
    <row r="116" spans="1:16" ht="28.8" x14ac:dyDescent="0.3">
      <c r="A116" s="9" t="s">
        <v>198</v>
      </c>
      <c r="B116" s="10" t="s">
        <v>196</v>
      </c>
      <c r="C116" s="35">
        <v>75436.230720490799</v>
      </c>
      <c r="D116" s="36">
        <v>0</v>
      </c>
      <c r="E116" s="37">
        <v>70558.90922441709</v>
      </c>
      <c r="F116" s="36">
        <v>4877.3214960737105</v>
      </c>
      <c r="G116" s="35">
        <v>0</v>
      </c>
      <c r="H116" s="36">
        <v>0</v>
      </c>
      <c r="I116" s="37">
        <v>0</v>
      </c>
      <c r="J116" s="36">
        <v>0</v>
      </c>
      <c r="K116" s="35">
        <v>0</v>
      </c>
      <c r="L116" s="35">
        <v>20692.963624057458</v>
      </c>
      <c r="M116" s="35">
        <v>0</v>
      </c>
      <c r="N116" s="38">
        <f t="shared" si="1"/>
        <v>96129.194344548261</v>
      </c>
      <c r="O116" s="33"/>
      <c r="P116" s="33"/>
    </row>
    <row r="117" spans="1:16" ht="28.8" x14ac:dyDescent="0.3">
      <c r="A117" s="9" t="s">
        <v>311</v>
      </c>
      <c r="B117" s="10" t="s">
        <v>294</v>
      </c>
      <c r="C117" s="35">
        <v>477816.54836186382</v>
      </c>
      <c r="D117" s="36">
        <v>0</v>
      </c>
      <c r="E117" s="37">
        <v>54853.00889819899</v>
      </c>
      <c r="F117" s="36">
        <v>422963.53946366481</v>
      </c>
      <c r="G117" s="35">
        <v>0</v>
      </c>
      <c r="H117" s="36">
        <v>0</v>
      </c>
      <c r="I117" s="37">
        <v>0</v>
      </c>
      <c r="J117" s="36">
        <v>0</v>
      </c>
      <c r="K117" s="35">
        <v>0</v>
      </c>
      <c r="L117" s="35">
        <v>1341.4020070102367</v>
      </c>
      <c r="M117" s="35">
        <v>0</v>
      </c>
      <c r="N117" s="38">
        <f t="shared" si="1"/>
        <v>479157.95036887407</v>
      </c>
      <c r="O117" s="33"/>
      <c r="P117" s="33"/>
    </row>
    <row r="118" spans="1:16" ht="28.8" x14ac:dyDescent="0.3">
      <c r="A118" s="9" t="s">
        <v>201</v>
      </c>
      <c r="B118" s="10" t="s">
        <v>199</v>
      </c>
      <c r="C118" s="35">
        <v>121310.37621210756</v>
      </c>
      <c r="D118" s="36">
        <v>0</v>
      </c>
      <c r="E118" s="37">
        <v>108544.38186184429</v>
      </c>
      <c r="F118" s="36">
        <v>12765.99435026327</v>
      </c>
      <c r="G118" s="35">
        <v>0</v>
      </c>
      <c r="H118" s="36">
        <v>0</v>
      </c>
      <c r="I118" s="37">
        <v>0</v>
      </c>
      <c r="J118" s="36">
        <v>0</v>
      </c>
      <c r="K118" s="35">
        <v>0</v>
      </c>
      <c r="L118" s="35">
        <v>30031.418103935663</v>
      </c>
      <c r="M118" s="35">
        <v>0</v>
      </c>
      <c r="N118" s="38">
        <f t="shared" si="1"/>
        <v>151341.7943160432</v>
      </c>
      <c r="O118" s="33"/>
      <c r="P118" s="33"/>
    </row>
    <row r="119" spans="1:16" x14ac:dyDescent="0.3">
      <c r="A119" s="9" t="s">
        <v>312</v>
      </c>
      <c r="B119" s="10" t="s">
        <v>200</v>
      </c>
      <c r="C119" s="35">
        <v>94292.716176824673</v>
      </c>
      <c r="D119" s="36">
        <v>0</v>
      </c>
      <c r="E119" s="37">
        <v>34060.955880204652</v>
      </c>
      <c r="F119" s="36">
        <v>60231.760296620014</v>
      </c>
      <c r="G119" s="35">
        <v>0</v>
      </c>
      <c r="H119" s="36">
        <v>0</v>
      </c>
      <c r="I119" s="37">
        <v>0</v>
      </c>
      <c r="J119" s="36">
        <v>0</v>
      </c>
      <c r="K119" s="35">
        <v>0</v>
      </c>
      <c r="L119" s="35">
        <v>785.49525012222296</v>
      </c>
      <c r="M119" s="35">
        <v>0</v>
      </c>
      <c r="N119" s="38">
        <f t="shared" si="1"/>
        <v>95078.211426946902</v>
      </c>
      <c r="O119" s="33"/>
      <c r="P119" s="33"/>
    </row>
    <row r="120" spans="1:16" x14ac:dyDescent="0.3">
      <c r="A120" s="9" t="s">
        <v>204</v>
      </c>
      <c r="B120" s="10" t="s">
        <v>202</v>
      </c>
      <c r="C120" s="35">
        <v>247081.01512602484</v>
      </c>
      <c r="D120" s="36">
        <v>0</v>
      </c>
      <c r="E120" s="37">
        <v>211252.04868477321</v>
      </c>
      <c r="F120" s="36">
        <v>35828.966441251636</v>
      </c>
      <c r="G120" s="35">
        <v>0</v>
      </c>
      <c r="H120" s="36">
        <v>0</v>
      </c>
      <c r="I120" s="37">
        <v>0</v>
      </c>
      <c r="J120" s="36">
        <v>0</v>
      </c>
      <c r="K120" s="35">
        <v>0</v>
      </c>
      <c r="L120" s="35">
        <v>22737.539444001293</v>
      </c>
      <c r="M120" s="35">
        <v>0</v>
      </c>
      <c r="N120" s="38">
        <f t="shared" si="1"/>
        <v>269818.55457002611</v>
      </c>
      <c r="O120" s="33"/>
      <c r="P120" s="33"/>
    </row>
    <row r="121" spans="1:16" x14ac:dyDescent="0.3">
      <c r="A121" s="9" t="s">
        <v>206</v>
      </c>
      <c r="B121" s="10" t="s">
        <v>203</v>
      </c>
      <c r="C121" s="35">
        <v>100276.78418364363</v>
      </c>
      <c r="D121" s="36">
        <v>0</v>
      </c>
      <c r="E121" s="37">
        <v>28003.989676726356</v>
      </c>
      <c r="F121" s="36">
        <v>72272.794506917271</v>
      </c>
      <c r="G121" s="35">
        <v>0</v>
      </c>
      <c r="H121" s="36">
        <v>0</v>
      </c>
      <c r="I121" s="37">
        <v>0</v>
      </c>
      <c r="J121" s="36">
        <v>0</v>
      </c>
      <c r="K121" s="35">
        <v>0</v>
      </c>
      <c r="L121" s="35">
        <v>42713.292623926049</v>
      </c>
      <c r="M121" s="35">
        <v>0</v>
      </c>
      <c r="N121" s="38">
        <f t="shared" si="1"/>
        <v>142990.07680756968</v>
      </c>
      <c r="O121" s="33"/>
      <c r="P121" s="33"/>
    </row>
    <row r="122" spans="1:16" x14ac:dyDescent="0.3">
      <c r="A122" s="9" t="s">
        <v>207</v>
      </c>
      <c r="B122" s="10" t="s">
        <v>205</v>
      </c>
      <c r="C122" s="35">
        <v>21588.212314238463</v>
      </c>
      <c r="D122" s="36">
        <v>0</v>
      </c>
      <c r="E122" s="37">
        <v>21588.212314238463</v>
      </c>
      <c r="F122" s="36">
        <v>0</v>
      </c>
      <c r="G122" s="35">
        <v>0</v>
      </c>
      <c r="H122" s="36">
        <v>0</v>
      </c>
      <c r="I122" s="37">
        <v>0</v>
      </c>
      <c r="J122" s="36">
        <v>0</v>
      </c>
      <c r="K122" s="35">
        <v>0</v>
      </c>
      <c r="L122" s="35">
        <v>7532.5824801752315</v>
      </c>
      <c r="M122" s="35">
        <v>0</v>
      </c>
      <c r="N122" s="38">
        <f t="shared" si="1"/>
        <v>29120.794794413694</v>
      </c>
      <c r="O122" s="33"/>
      <c r="P122" s="33"/>
    </row>
    <row r="123" spans="1:16" x14ac:dyDescent="0.3">
      <c r="A123" s="9" t="s">
        <v>209</v>
      </c>
      <c r="B123" s="10" t="s">
        <v>295</v>
      </c>
      <c r="C123" s="35">
        <v>54356.858022235298</v>
      </c>
      <c r="D123" s="36">
        <v>0</v>
      </c>
      <c r="E123" s="37">
        <v>49631.068622058272</v>
      </c>
      <c r="F123" s="36">
        <v>4725.7894001770228</v>
      </c>
      <c r="G123" s="35">
        <v>0</v>
      </c>
      <c r="H123" s="36">
        <v>0</v>
      </c>
      <c r="I123" s="37">
        <v>0</v>
      </c>
      <c r="J123" s="36">
        <v>0</v>
      </c>
      <c r="K123" s="35">
        <v>0</v>
      </c>
      <c r="L123" s="35">
        <v>9156.7837894425702</v>
      </c>
      <c r="M123" s="35">
        <v>0</v>
      </c>
      <c r="N123" s="38">
        <f t="shared" si="1"/>
        <v>63513.641811677866</v>
      </c>
      <c r="O123" s="33"/>
      <c r="P123" s="33"/>
    </row>
    <row r="124" spans="1:16" ht="28.8" x14ac:dyDescent="0.3">
      <c r="A124" s="9" t="s">
        <v>211</v>
      </c>
      <c r="B124" s="10" t="s">
        <v>296</v>
      </c>
      <c r="C124" s="35">
        <v>12328.405328922045</v>
      </c>
      <c r="D124" s="36">
        <v>0</v>
      </c>
      <c r="E124" s="37">
        <v>12328.405328922045</v>
      </c>
      <c r="F124" s="36">
        <v>0</v>
      </c>
      <c r="G124" s="35">
        <v>0</v>
      </c>
      <c r="H124" s="36">
        <v>0</v>
      </c>
      <c r="I124" s="37">
        <v>0</v>
      </c>
      <c r="J124" s="36">
        <v>0</v>
      </c>
      <c r="K124" s="35">
        <v>0</v>
      </c>
      <c r="L124" s="35">
        <v>6941.8134542889175</v>
      </c>
      <c r="M124" s="35">
        <v>0</v>
      </c>
      <c r="N124" s="38">
        <f t="shared" si="1"/>
        <v>19270.218783210963</v>
      </c>
      <c r="O124" s="33"/>
      <c r="P124" s="33"/>
    </row>
    <row r="125" spans="1:16" ht="28.8" x14ac:dyDescent="0.3">
      <c r="A125" s="9" t="s">
        <v>213</v>
      </c>
      <c r="B125" s="10" t="s">
        <v>297</v>
      </c>
      <c r="C125" s="35">
        <v>58637.089763536918</v>
      </c>
      <c r="D125" s="36">
        <v>7386.044143601699</v>
      </c>
      <c r="E125" s="37">
        <v>46636.244370482687</v>
      </c>
      <c r="F125" s="36">
        <v>4614.8012494525292</v>
      </c>
      <c r="G125" s="35">
        <v>0</v>
      </c>
      <c r="H125" s="36">
        <v>0</v>
      </c>
      <c r="I125" s="37">
        <v>0</v>
      </c>
      <c r="J125" s="36">
        <v>0</v>
      </c>
      <c r="K125" s="35">
        <v>0</v>
      </c>
      <c r="L125" s="35">
        <v>20850.286628015776</v>
      </c>
      <c r="M125" s="35">
        <v>0</v>
      </c>
      <c r="N125" s="38">
        <f t="shared" si="1"/>
        <v>79487.376391552694</v>
      </c>
      <c r="O125" s="33"/>
      <c r="P125" s="33"/>
    </row>
    <row r="126" spans="1:16" ht="43.2" x14ac:dyDescent="0.3">
      <c r="A126" s="9" t="s">
        <v>215</v>
      </c>
      <c r="B126" s="10" t="s">
        <v>298</v>
      </c>
      <c r="C126" s="35">
        <v>543.75266824144785</v>
      </c>
      <c r="D126" s="36">
        <v>0</v>
      </c>
      <c r="E126" s="37">
        <v>543.75266824144785</v>
      </c>
      <c r="F126" s="36">
        <v>0</v>
      </c>
      <c r="G126" s="35">
        <v>0</v>
      </c>
      <c r="H126" s="36">
        <v>0</v>
      </c>
      <c r="I126" s="37">
        <v>0</v>
      </c>
      <c r="J126" s="36">
        <v>0</v>
      </c>
      <c r="K126" s="35">
        <v>0</v>
      </c>
      <c r="L126" s="35">
        <v>0</v>
      </c>
      <c r="M126" s="35">
        <v>0</v>
      </c>
      <c r="N126" s="38">
        <f t="shared" si="1"/>
        <v>543.75266824144785</v>
      </c>
      <c r="O126" s="33"/>
      <c r="P126" s="33"/>
    </row>
    <row r="127" spans="1:16" x14ac:dyDescent="0.3">
      <c r="A127" s="9" t="s">
        <v>239</v>
      </c>
      <c r="B127" s="10" t="s">
        <v>208</v>
      </c>
      <c r="C127" s="35">
        <v>17899.313482190642</v>
      </c>
      <c r="D127" s="36">
        <v>0</v>
      </c>
      <c r="E127" s="37">
        <v>13965.027657354351</v>
      </c>
      <c r="F127" s="36">
        <v>3934.2858248362913</v>
      </c>
      <c r="G127" s="35">
        <v>0</v>
      </c>
      <c r="H127" s="36">
        <v>0</v>
      </c>
      <c r="I127" s="37">
        <v>0</v>
      </c>
      <c r="J127" s="36">
        <v>0</v>
      </c>
      <c r="K127" s="35">
        <v>0</v>
      </c>
      <c r="L127" s="35">
        <v>0</v>
      </c>
      <c r="M127" s="35">
        <v>0</v>
      </c>
      <c r="N127" s="38">
        <f t="shared" si="1"/>
        <v>17899.313482190642</v>
      </c>
      <c r="O127" s="33"/>
      <c r="P127" s="33"/>
    </row>
    <row r="128" spans="1:16" ht="28.8" x14ac:dyDescent="0.3">
      <c r="A128" s="9" t="s">
        <v>241</v>
      </c>
      <c r="B128" s="10" t="s">
        <v>210</v>
      </c>
      <c r="C128" s="35">
        <v>106515.71855270538</v>
      </c>
      <c r="D128" s="36">
        <v>0</v>
      </c>
      <c r="E128" s="37">
        <v>97516.37398699412</v>
      </c>
      <c r="F128" s="36">
        <v>8999.3445657112661</v>
      </c>
      <c r="G128" s="35">
        <v>0</v>
      </c>
      <c r="H128" s="36">
        <v>0</v>
      </c>
      <c r="I128" s="37">
        <v>0</v>
      </c>
      <c r="J128" s="36">
        <v>0</v>
      </c>
      <c r="K128" s="35">
        <v>0</v>
      </c>
      <c r="L128" s="35">
        <v>9156.9149780141724</v>
      </c>
      <c r="M128" s="35">
        <v>0</v>
      </c>
      <c r="N128" s="38">
        <f t="shared" si="1"/>
        <v>115672.63353071955</v>
      </c>
      <c r="O128" s="33"/>
      <c r="P128" s="33"/>
    </row>
    <row r="129" spans="1:16" x14ac:dyDescent="0.3">
      <c r="A129" s="9" t="s">
        <v>243</v>
      </c>
      <c r="B129" s="10" t="s">
        <v>212</v>
      </c>
      <c r="C129" s="35">
        <v>98367.682035766426</v>
      </c>
      <c r="D129" s="36">
        <v>0</v>
      </c>
      <c r="E129" s="37">
        <v>83718.850844985398</v>
      </c>
      <c r="F129" s="36">
        <v>14648.831190781026</v>
      </c>
      <c r="G129" s="35">
        <v>0</v>
      </c>
      <c r="H129" s="36">
        <v>0</v>
      </c>
      <c r="I129" s="37">
        <v>0</v>
      </c>
      <c r="J129" s="36">
        <v>0</v>
      </c>
      <c r="K129" s="35">
        <v>0</v>
      </c>
      <c r="L129" s="35">
        <v>2767.597350761755</v>
      </c>
      <c r="M129" s="35">
        <v>0</v>
      </c>
      <c r="N129" s="38">
        <f t="shared" si="1"/>
        <v>101135.27938652819</v>
      </c>
      <c r="O129" s="33"/>
      <c r="P129" s="33"/>
    </row>
    <row r="130" spans="1:16" x14ac:dyDescent="0.3">
      <c r="A130" s="9" t="s">
        <v>313</v>
      </c>
      <c r="B130" s="10" t="s">
        <v>214</v>
      </c>
      <c r="C130" s="35">
        <v>44058.644453425091</v>
      </c>
      <c r="D130" s="36">
        <v>0</v>
      </c>
      <c r="E130" s="37">
        <v>39392.624024792531</v>
      </c>
      <c r="F130" s="36">
        <v>4666.0204286325634</v>
      </c>
      <c r="G130" s="35">
        <v>0</v>
      </c>
      <c r="H130" s="36">
        <v>0</v>
      </c>
      <c r="I130" s="37">
        <v>0</v>
      </c>
      <c r="J130" s="36">
        <v>0</v>
      </c>
      <c r="K130" s="35">
        <v>0</v>
      </c>
      <c r="L130" s="35">
        <v>8202.3421236314098</v>
      </c>
      <c r="M130" s="35">
        <v>0</v>
      </c>
      <c r="N130" s="38">
        <f t="shared" si="1"/>
        <v>52260.986577056501</v>
      </c>
      <c r="O130" s="33"/>
      <c r="P130" s="33"/>
    </row>
    <row r="131" spans="1:16" ht="28.8" x14ac:dyDescent="0.3">
      <c r="A131" s="9" t="s">
        <v>314</v>
      </c>
      <c r="B131" s="10" t="s">
        <v>216</v>
      </c>
      <c r="C131" s="35">
        <v>221553.58359721897</v>
      </c>
      <c r="D131" s="36">
        <v>2357.5599888716506</v>
      </c>
      <c r="E131" s="37">
        <v>111876.0475598082</v>
      </c>
      <c r="F131" s="36">
        <v>107319.97604853912</v>
      </c>
      <c r="G131" s="35">
        <v>0</v>
      </c>
      <c r="H131" s="36">
        <v>0</v>
      </c>
      <c r="I131" s="37">
        <v>0</v>
      </c>
      <c r="J131" s="36">
        <v>0</v>
      </c>
      <c r="K131" s="35">
        <v>0</v>
      </c>
      <c r="L131" s="35">
        <v>37998.039941092633</v>
      </c>
      <c r="M131" s="35">
        <v>0</v>
      </c>
      <c r="N131" s="38">
        <f t="shared" si="1"/>
        <v>259551.6235383116</v>
      </c>
      <c r="O131" s="33"/>
      <c r="P131" s="33"/>
    </row>
    <row r="132" spans="1:16" x14ac:dyDescent="0.3">
      <c r="A132" s="9" t="s">
        <v>315</v>
      </c>
      <c r="B132" s="10" t="s">
        <v>217</v>
      </c>
      <c r="C132" s="35">
        <v>209977.8784551422</v>
      </c>
      <c r="D132" s="36">
        <v>0</v>
      </c>
      <c r="E132" s="37">
        <v>181292.09433754787</v>
      </c>
      <c r="F132" s="36">
        <v>28685.784117594329</v>
      </c>
      <c r="G132" s="35">
        <v>0</v>
      </c>
      <c r="H132" s="36">
        <v>0</v>
      </c>
      <c r="I132" s="37">
        <v>0</v>
      </c>
      <c r="J132" s="36">
        <v>0</v>
      </c>
      <c r="K132" s="35">
        <v>0</v>
      </c>
      <c r="L132" s="35">
        <v>64722.860978614481</v>
      </c>
      <c r="M132" s="35">
        <v>0</v>
      </c>
      <c r="N132" s="38">
        <f t="shared" si="1"/>
        <v>274700.73943375668</v>
      </c>
      <c r="O132" s="33"/>
      <c r="P132" s="33"/>
    </row>
    <row r="133" spans="1:16" x14ac:dyDescent="0.3">
      <c r="A133" s="9" t="s">
        <v>316</v>
      </c>
      <c r="B133" s="10" t="s">
        <v>218</v>
      </c>
      <c r="C133" s="35">
        <v>306195.5310809472</v>
      </c>
      <c r="D133" s="36">
        <v>5265.7626218950027</v>
      </c>
      <c r="E133" s="37">
        <v>263255.09466419427</v>
      </c>
      <c r="F133" s="36">
        <v>37674.673794857896</v>
      </c>
      <c r="G133" s="35">
        <v>4887.9631991300002</v>
      </c>
      <c r="H133" s="36">
        <v>4887.9631991300002</v>
      </c>
      <c r="I133" s="37">
        <v>0</v>
      </c>
      <c r="J133" s="36">
        <v>0</v>
      </c>
      <c r="K133" s="35">
        <v>0</v>
      </c>
      <c r="L133" s="35">
        <v>146056.81419134451</v>
      </c>
      <c r="M133" s="35">
        <v>0</v>
      </c>
      <c r="N133" s="38">
        <f t="shared" si="1"/>
        <v>457140.30847142171</v>
      </c>
      <c r="O133" s="33"/>
      <c r="P133" s="33"/>
    </row>
    <row r="134" spans="1:16" x14ac:dyDescent="0.3">
      <c r="A134" s="9" t="s">
        <v>225</v>
      </c>
      <c r="B134" s="10" t="s">
        <v>299</v>
      </c>
      <c r="C134" s="35">
        <v>26136.258899137803</v>
      </c>
      <c r="D134" s="36">
        <v>0</v>
      </c>
      <c r="E134" s="37">
        <v>26136.258899137803</v>
      </c>
      <c r="F134" s="36">
        <v>0</v>
      </c>
      <c r="G134" s="35">
        <v>0</v>
      </c>
      <c r="H134" s="36">
        <v>0</v>
      </c>
      <c r="I134" s="37">
        <v>0</v>
      </c>
      <c r="J134" s="36">
        <v>0</v>
      </c>
      <c r="K134" s="35">
        <v>0</v>
      </c>
      <c r="L134" s="35">
        <v>17937.166888639709</v>
      </c>
      <c r="M134" s="35">
        <v>0</v>
      </c>
      <c r="N134" s="38">
        <f t="shared" si="1"/>
        <v>44073.425787777509</v>
      </c>
      <c r="O134" s="33"/>
      <c r="P134" s="33"/>
    </row>
    <row r="135" spans="1:16" ht="28.8" x14ac:dyDescent="0.3">
      <c r="A135" s="9" t="s">
        <v>227</v>
      </c>
      <c r="B135" s="10" t="s">
        <v>300</v>
      </c>
      <c r="C135" s="35">
        <v>27589.659123919788</v>
      </c>
      <c r="D135" s="36">
        <v>0</v>
      </c>
      <c r="E135" s="37">
        <v>27273.870034945154</v>
      </c>
      <c r="F135" s="36">
        <v>315.78908897463413</v>
      </c>
      <c r="G135" s="35">
        <v>0</v>
      </c>
      <c r="H135" s="36">
        <v>0</v>
      </c>
      <c r="I135" s="37">
        <v>0</v>
      </c>
      <c r="J135" s="36">
        <v>0</v>
      </c>
      <c r="K135" s="35">
        <v>0</v>
      </c>
      <c r="L135" s="35">
        <v>223.09853395451609</v>
      </c>
      <c r="M135" s="35">
        <v>0</v>
      </c>
      <c r="N135" s="38">
        <f t="shared" si="1"/>
        <v>27812.757657874303</v>
      </c>
      <c r="O135" s="33"/>
      <c r="P135" s="33"/>
    </row>
    <row r="136" spans="1:16" x14ac:dyDescent="0.3">
      <c r="A136" s="9" t="s">
        <v>234</v>
      </c>
      <c r="B136" s="10" t="s">
        <v>301</v>
      </c>
      <c r="C136" s="35">
        <v>47632.388253963276</v>
      </c>
      <c r="D136" s="36">
        <v>13181.99870803516</v>
      </c>
      <c r="E136" s="37">
        <v>28086.267145360285</v>
      </c>
      <c r="F136" s="36">
        <v>6364.1224005678296</v>
      </c>
      <c r="G136" s="35">
        <v>0</v>
      </c>
      <c r="H136" s="36">
        <v>0</v>
      </c>
      <c r="I136" s="37">
        <v>0</v>
      </c>
      <c r="J136" s="36">
        <v>0</v>
      </c>
      <c r="K136" s="35">
        <v>0</v>
      </c>
      <c r="L136" s="35">
        <v>1445.4232667381175</v>
      </c>
      <c r="M136" s="35">
        <v>0</v>
      </c>
      <c r="N136" s="38">
        <f t="shared" si="1"/>
        <v>49077.811520701391</v>
      </c>
      <c r="O136" s="33"/>
      <c r="P136" s="33"/>
    </row>
    <row r="137" spans="1:16" x14ac:dyDescent="0.3">
      <c r="A137" s="9" t="s">
        <v>317</v>
      </c>
      <c r="B137" s="10" t="s">
        <v>302</v>
      </c>
      <c r="C137" s="35">
        <v>77574.662852637659</v>
      </c>
      <c r="D137" s="36">
        <v>0</v>
      </c>
      <c r="E137" s="37">
        <v>68475.011332330949</v>
      </c>
      <c r="F137" s="36">
        <v>9099.6515203067102</v>
      </c>
      <c r="G137" s="35">
        <v>0</v>
      </c>
      <c r="H137" s="36">
        <v>0</v>
      </c>
      <c r="I137" s="37">
        <v>0</v>
      </c>
      <c r="J137" s="36">
        <v>0</v>
      </c>
      <c r="K137" s="35">
        <v>0</v>
      </c>
      <c r="L137" s="35">
        <v>17485.786365245454</v>
      </c>
      <c r="M137" s="35">
        <v>0</v>
      </c>
      <c r="N137" s="38">
        <f t="shared" si="1"/>
        <v>95060.449217883113</v>
      </c>
      <c r="O137" s="33"/>
      <c r="P137" s="33"/>
    </row>
    <row r="138" spans="1:16" x14ac:dyDescent="0.3">
      <c r="A138" s="9" t="s">
        <v>318</v>
      </c>
      <c r="B138" s="10" t="s">
        <v>220</v>
      </c>
      <c r="C138" s="35">
        <v>33507.409012990203</v>
      </c>
      <c r="D138" s="36">
        <v>0</v>
      </c>
      <c r="E138" s="37">
        <v>33507.409012990203</v>
      </c>
      <c r="F138" s="36">
        <v>0</v>
      </c>
      <c r="G138" s="35">
        <v>1226.5615310387077</v>
      </c>
      <c r="H138" s="36">
        <v>0</v>
      </c>
      <c r="I138" s="37">
        <v>1226.5615310387077</v>
      </c>
      <c r="J138" s="36">
        <v>0</v>
      </c>
      <c r="K138" s="35">
        <v>0</v>
      </c>
      <c r="L138" s="35">
        <v>0</v>
      </c>
      <c r="M138" s="35">
        <v>0</v>
      </c>
      <c r="N138" s="38">
        <f t="shared" si="1"/>
        <v>34733.970544028911</v>
      </c>
      <c r="O138" s="33"/>
      <c r="P138" s="33"/>
    </row>
    <row r="139" spans="1:16" ht="28.8" x14ac:dyDescent="0.3">
      <c r="A139" s="9" t="s">
        <v>319</v>
      </c>
      <c r="B139" s="10" t="s">
        <v>222</v>
      </c>
      <c r="C139" s="35">
        <v>31638.270989295095</v>
      </c>
      <c r="D139" s="36">
        <v>0</v>
      </c>
      <c r="E139" s="37">
        <v>17341.784535027524</v>
      </c>
      <c r="F139" s="36">
        <v>14296.48645426757</v>
      </c>
      <c r="G139" s="35">
        <v>0</v>
      </c>
      <c r="H139" s="36">
        <v>0</v>
      </c>
      <c r="I139" s="37">
        <v>0</v>
      </c>
      <c r="J139" s="36">
        <v>0</v>
      </c>
      <c r="K139" s="35">
        <v>0</v>
      </c>
      <c r="L139" s="35">
        <v>20199.80466144059</v>
      </c>
      <c r="M139" s="35">
        <v>0</v>
      </c>
      <c r="N139" s="38">
        <f t="shared" ref="N139:N143" si="2">+C139+G139+K139+L139+M139</f>
        <v>51838.075650735685</v>
      </c>
      <c r="O139" s="33"/>
      <c r="P139" s="33"/>
    </row>
    <row r="140" spans="1:16" ht="28.8" x14ac:dyDescent="0.3">
      <c r="A140" s="9" t="s">
        <v>320</v>
      </c>
      <c r="B140" s="10" t="s">
        <v>223</v>
      </c>
      <c r="C140" s="35">
        <v>7912.5503725554672</v>
      </c>
      <c r="D140" s="36">
        <v>0</v>
      </c>
      <c r="E140" s="37">
        <v>7044.6601846530684</v>
      </c>
      <c r="F140" s="36">
        <v>867.89018790239845</v>
      </c>
      <c r="G140" s="35">
        <v>0</v>
      </c>
      <c r="H140" s="36">
        <v>0</v>
      </c>
      <c r="I140" s="37">
        <v>0</v>
      </c>
      <c r="J140" s="36">
        <v>0</v>
      </c>
      <c r="K140" s="35">
        <v>0</v>
      </c>
      <c r="L140" s="35">
        <v>135.01262326522746</v>
      </c>
      <c r="M140" s="35">
        <v>0</v>
      </c>
      <c r="N140" s="38">
        <f t="shared" si="2"/>
        <v>8047.5629958206946</v>
      </c>
      <c r="O140" s="33"/>
      <c r="P140" s="33"/>
    </row>
    <row r="141" spans="1:16" x14ac:dyDescent="0.3">
      <c r="A141" s="9" t="s">
        <v>321</v>
      </c>
      <c r="B141" s="10" t="s">
        <v>224</v>
      </c>
      <c r="C141" s="35">
        <v>35334.175116578524</v>
      </c>
      <c r="D141" s="36">
        <v>0</v>
      </c>
      <c r="E141" s="37">
        <v>35334.175116578524</v>
      </c>
      <c r="F141" s="36">
        <v>0</v>
      </c>
      <c r="G141" s="35">
        <v>0</v>
      </c>
      <c r="H141" s="36">
        <v>0</v>
      </c>
      <c r="I141" s="37">
        <v>0</v>
      </c>
      <c r="J141" s="36">
        <v>0</v>
      </c>
      <c r="K141" s="35">
        <v>0</v>
      </c>
      <c r="L141" s="35">
        <v>54132.180140623073</v>
      </c>
      <c r="M141" s="35">
        <v>0</v>
      </c>
      <c r="N141" s="38">
        <f t="shared" si="2"/>
        <v>89466.355257201591</v>
      </c>
      <c r="O141" s="33"/>
      <c r="P141" s="33"/>
    </row>
    <row r="142" spans="1:16" x14ac:dyDescent="0.3">
      <c r="A142" s="9" t="s">
        <v>322</v>
      </c>
      <c r="B142" s="10" t="s">
        <v>226</v>
      </c>
      <c r="C142" s="35">
        <v>7518.4984040027966</v>
      </c>
      <c r="D142" s="36">
        <v>0</v>
      </c>
      <c r="E142" s="82">
        <v>7518.4984040027966</v>
      </c>
      <c r="F142" s="36">
        <v>0</v>
      </c>
      <c r="G142" s="35">
        <v>0</v>
      </c>
      <c r="H142" s="36">
        <v>0</v>
      </c>
      <c r="I142" s="82">
        <v>0</v>
      </c>
      <c r="J142" s="36">
        <v>0</v>
      </c>
      <c r="K142" s="35">
        <v>0</v>
      </c>
      <c r="L142" s="35">
        <v>0</v>
      </c>
      <c r="M142" s="35">
        <v>0</v>
      </c>
      <c r="N142" s="38">
        <f t="shared" si="2"/>
        <v>7518.4984040027966</v>
      </c>
      <c r="O142" s="33"/>
      <c r="P142" s="33"/>
    </row>
    <row r="143" spans="1:16" ht="14.25" customHeight="1" x14ac:dyDescent="0.3">
      <c r="A143" s="9" t="s">
        <v>323</v>
      </c>
      <c r="B143" s="10" t="s">
        <v>228</v>
      </c>
      <c r="C143" s="35">
        <v>9209.9533620222755</v>
      </c>
      <c r="D143" s="36">
        <v>0</v>
      </c>
      <c r="E143" s="82">
        <v>9209.9533620222755</v>
      </c>
      <c r="F143" s="36">
        <v>0</v>
      </c>
      <c r="G143" s="35">
        <v>0</v>
      </c>
      <c r="H143" s="36">
        <v>0</v>
      </c>
      <c r="I143" s="82">
        <v>0</v>
      </c>
      <c r="J143" s="36">
        <v>0</v>
      </c>
      <c r="K143" s="35">
        <v>0</v>
      </c>
      <c r="L143" s="35">
        <v>7856.0174000302468</v>
      </c>
      <c r="M143" s="35">
        <v>0</v>
      </c>
      <c r="N143" s="38">
        <f t="shared" si="2"/>
        <v>17065.970762052522</v>
      </c>
      <c r="O143" s="33"/>
      <c r="P143" s="33"/>
    </row>
    <row r="144" spans="1:16" x14ac:dyDescent="0.3">
      <c r="A144" s="9"/>
      <c r="B144" s="10"/>
      <c r="C144" s="35"/>
      <c r="D144" s="36"/>
      <c r="E144" s="82"/>
      <c r="F144" s="36"/>
      <c r="G144" s="35"/>
      <c r="H144" s="36"/>
      <c r="I144" s="82"/>
      <c r="J144" s="36"/>
      <c r="K144" s="35"/>
      <c r="L144" s="35"/>
      <c r="M144" s="35"/>
      <c r="N144" s="38"/>
      <c r="O144" s="33"/>
      <c r="P144" s="33"/>
    </row>
    <row r="145" spans="1:16" x14ac:dyDescent="0.3">
      <c r="A145" s="11"/>
      <c r="B145" s="12" t="s">
        <v>229</v>
      </c>
      <c r="C145" s="45">
        <f t="shared" ref="C145:M145" si="3">SUM(C11:C143)</f>
        <v>18870244.278688986</v>
      </c>
      <c r="D145" s="45">
        <f t="shared" si="3"/>
        <v>524378.50082232233</v>
      </c>
      <c r="E145" s="45">
        <f t="shared" si="3"/>
        <v>11181367.691716652</v>
      </c>
      <c r="F145" s="45">
        <f t="shared" si="3"/>
        <v>7164498.0861499989</v>
      </c>
      <c r="G145" s="45">
        <f t="shared" si="3"/>
        <v>1453791.9951538069</v>
      </c>
      <c r="H145" s="45">
        <f t="shared" si="3"/>
        <v>528446.75094585924</v>
      </c>
      <c r="I145" s="45">
        <f t="shared" si="3"/>
        <v>305687.97042468598</v>
      </c>
      <c r="J145" s="45">
        <f t="shared" si="3"/>
        <v>619657.27378326177</v>
      </c>
      <c r="K145" s="45">
        <f t="shared" si="3"/>
        <v>2046.310587581971</v>
      </c>
      <c r="L145" s="45">
        <f t="shared" si="3"/>
        <v>2895472.5664778869</v>
      </c>
      <c r="M145" s="45">
        <f t="shared" si="3"/>
        <v>854.82306388931295</v>
      </c>
      <c r="N145" s="45">
        <f t="shared" ref="N145" si="4">+C145+G145+K145+L145+M145</f>
        <v>23222409.973972149</v>
      </c>
      <c r="O145" s="33"/>
      <c r="P145" s="33"/>
    </row>
    <row r="146" spans="1:16" x14ac:dyDescent="0.3">
      <c r="A146" s="13" t="s">
        <v>230</v>
      </c>
      <c r="B146" s="14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33"/>
      <c r="P146" s="33"/>
    </row>
    <row r="147" spans="1:16" x14ac:dyDescent="0.3">
      <c r="A147" s="9" t="s">
        <v>231</v>
      </c>
      <c r="B147" s="15" t="s">
        <v>286</v>
      </c>
      <c r="C147" s="35">
        <v>0</v>
      </c>
      <c r="D147" s="40">
        <v>0</v>
      </c>
      <c r="E147" s="36">
        <v>0</v>
      </c>
      <c r="F147" s="36">
        <v>0</v>
      </c>
      <c r="G147" s="35">
        <v>0</v>
      </c>
      <c r="H147" s="40">
        <v>0</v>
      </c>
      <c r="I147" s="36">
        <v>0</v>
      </c>
      <c r="J147" s="36">
        <v>0</v>
      </c>
      <c r="K147" s="35">
        <v>0</v>
      </c>
      <c r="L147" s="35">
        <v>5395.5347912267935</v>
      </c>
      <c r="M147" s="35">
        <v>0</v>
      </c>
      <c r="N147" s="38">
        <f t="shared" ref="N147:N153" si="5">+C147+G147+K147+L147+M147</f>
        <v>5395.5347912267935</v>
      </c>
      <c r="O147" s="33"/>
      <c r="P147" s="33"/>
    </row>
    <row r="148" spans="1:16" x14ac:dyDescent="0.3">
      <c r="A148" s="9" t="s">
        <v>232</v>
      </c>
      <c r="B148" s="15" t="s">
        <v>287</v>
      </c>
      <c r="C148" s="35">
        <v>0</v>
      </c>
      <c r="D148" s="40">
        <v>0</v>
      </c>
      <c r="E148" s="36">
        <v>0</v>
      </c>
      <c r="F148" s="36">
        <v>0</v>
      </c>
      <c r="G148" s="35">
        <v>0</v>
      </c>
      <c r="H148" s="40">
        <v>0</v>
      </c>
      <c r="I148" s="36">
        <v>0</v>
      </c>
      <c r="J148" s="36">
        <v>0</v>
      </c>
      <c r="K148" s="35">
        <v>0</v>
      </c>
      <c r="L148" s="35">
        <v>0</v>
      </c>
      <c r="M148" s="35">
        <v>0</v>
      </c>
      <c r="N148" s="38">
        <f t="shared" si="5"/>
        <v>0</v>
      </c>
      <c r="O148" s="33"/>
      <c r="P148" s="33"/>
    </row>
    <row r="149" spans="1:16" x14ac:dyDescent="0.3">
      <c r="A149" s="9" t="s">
        <v>233</v>
      </c>
      <c r="B149" s="15" t="s">
        <v>157</v>
      </c>
      <c r="C149" s="35">
        <v>0</v>
      </c>
      <c r="D149" s="40">
        <v>0</v>
      </c>
      <c r="E149" s="36">
        <v>0</v>
      </c>
      <c r="F149" s="36">
        <v>0</v>
      </c>
      <c r="G149" s="35">
        <v>0</v>
      </c>
      <c r="H149" s="40">
        <v>0</v>
      </c>
      <c r="I149" s="36">
        <v>0</v>
      </c>
      <c r="J149" s="36">
        <v>0</v>
      </c>
      <c r="K149" s="35">
        <v>46134.910072398066</v>
      </c>
      <c r="L149" s="35">
        <v>0</v>
      </c>
      <c r="M149" s="35">
        <v>0</v>
      </c>
      <c r="N149" s="38">
        <f t="shared" si="5"/>
        <v>46134.910072398066</v>
      </c>
      <c r="O149" s="33"/>
      <c r="P149" s="33"/>
    </row>
    <row r="150" spans="1:16" x14ac:dyDescent="0.3">
      <c r="A150" s="9" t="s">
        <v>324</v>
      </c>
      <c r="B150" s="16" t="s">
        <v>159</v>
      </c>
      <c r="C150" s="35">
        <v>185009.83028501409</v>
      </c>
      <c r="D150" s="40">
        <v>185009.83028501409</v>
      </c>
      <c r="E150" s="36">
        <v>0</v>
      </c>
      <c r="F150" s="36">
        <v>0</v>
      </c>
      <c r="G150" s="35">
        <v>0</v>
      </c>
      <c r="H150" s="40">
        <v>0</v>
      </c>
      <c r="I150" s="36">
        <v>0</v>
      </c>
      <c r="J150" s="36">
        <v>0</v>
      </c>
      <c r="K150" s="35">
        <v>7756.6167331650422</v>
      </c>
      <c r="L150" s="35">
        <v>0</v>
      </c>
      <c r="M150" s="35">
        <v>0</v>
      </c>
      <c r="N150" s="38">
        <f t="shared" si="5"/>
        <v>192766.44701817914</v>
      </c>
      <c r="O150" s="33"/>
      <c r="P150" s="33"/>
    </row>
    <row r="151" spans="1:16" x14ac:dyDescent="0.3">
      <c r="A151" s="9" t="s">
        <v>325</v>
      </c>
      <c r="B151" s="15" t="s">
        <v>293</v>
      </c>
      <c r="C151" s="35">
        <v>0</v>
      </c>
      <c r="D151" s="40">
        <v>0</v>
      </c>
      <c r="E151" s="36">
        <v>0</v>
      </c>
      <c r="F151" s="36">
        <v>0</v>
      </c>
      <c r="G151" s="35">
        <v>0</v>
      </c>
      <c r="H151" s="40">
        <v>0</v>
      </c>
      <c r="I151" s="36">
        <v>0</v>
      </c>
      <c r="J151" s="36">
        <v>0</v>
      </c>
      <c r="K151" s="35">
        <v>0</v>
      </c>
      <c r="L151" s="35">
        <v>224129.06905757237</v>
      </c>
      <c r="M151" s="35">
        <v>0</v>
      </c>
      <c r="N151" s="38">
        <f t="shared" si="5"/>
        <v>224129.06905757237</v>
      </c>
      <c r="O151" s="33"/>
      <c r="P151" s="33"/>
    </row>
    <row r="152" spans="1:16" x14ac:dyDescent="0.3">
      <c r="A152" s="9" t="s">
        <v>326</v>
      </c>
      <c r="B152" s="17" t="s">
        <v>200</v>
      </c>
      <c r="C152" s="35">
        <v>0</v>
      </c>
      <c r="D152" s="40">
        <v>0</v>
      </c>
      <c r="E152" s="36">
        <v>0</v>
      </c>
      <c r="F152" s="36">
        <v>0</v>
      </c>
      <c r="G152" s="35">
        <v>0</v>
      </c>
      <c r="H152" s="40">
        <v>0</v>
      </c>
      <c r="I152" s="36">
        <v>0</v>
      </c>
      <c r="J152" s="36">
        <v>0</v>
      </c>
      <c r="K152" s="35">
        <v>5755.7772481953361</v>
      </c>
      <c r="L152" s="35">
        <v>0</v>
      </c>
      <c r="M152" s="35">
        <v>0</v>
      </c>
      <c r="N152" s="38">
        <f t="shared" si="5"/>
        <v>5755.7772481953361</v>
      </c>
      <c r="O152" s="33"/>
      <c r="P152" s="33"/>
    </row>
    <row r="153" spans="1:16" ht="28.8" x14ac:dyDescent="0.3">
      <c r="A153" s="9" t="s">
        <v>327</v>
      </c>
      <c r="B153" s="18" t="s">
        <v>235</v>
      </c>
      <c r="C153" s="35">
        <v>0</v>
      </c>
      <c r="D153" s="40">
        <v>0</v>
      </c>
      <c r="E153" s="36">
        <v>0</v>
      </c>
      <c r="F153" s="36">
        <v>0</v>
      </c>
      <c r="G153" s="35">
        <v>0</v>
      </c>
      <c r="H153" s="40">
        <v>0</v>
      </c>
      <c r="I153" s="36">
        <v>0</v>
      </c>
      <c r="J153" s="36">
        <v>0</v>
      </c>
      <c r="K153" s="35">
        <v>0</v>
      </c>
      <c r="L153" s="35">
        <v>0</v>
      </c>
      <c r="M153" s="35">
        <v>0</v>
      </c>
      <c r="N153" s="38">
        <f t="shared" si="5"/>
        <v>0</v>
      </c>
      <c r="O153" s="33"/>
      <c r="P153" s="33"/>
    </row>
    <row r="154" spans="1:16" x14ac:dyDescent="0.3">
      <c r="A154" s="9"/>
      <c r="B154" s="18"/>
      <c r="C154" s="35"/>
      <c r="D154" s="40"/>
      <c r="E154" s="36"/>
      <c r="F154" s="36"/>
      <c r="G154" s="35"/>
      <c r="H154" s="40"/>
      <c r="I154" s="36"/>
      <c r="J154" s="36"/>
      <c r="K154" s="35"/>
      <c r="L154" s="35"/>
      <c r="M154" s="35"/>
      <c r="N154" s="38"/>
      <c r="O154" s="33"/>
      <c r="P154" s="33"/>
    </row>
    <row r="155" spans="1:16" x14ac:dyDescent="0.3">
      <c r="A155" s="11"/>
      <c r="B155" s="12" t="s">
        <v>236</v>
      </c>
      <c r="C155" s="46">
        <f>SUM(C147:C154)</f>
        <v>185009.83028501409</v>
      </c>
      <c r="D155" s="46">
        <f>SUM(D147:D154)</f>
        <v>185009.83028501409</v>
      </c>
      <c r="E155" s="46">
        <f>SUM(E147:E154)</f>
        <v>0</v>
      </c>
      <c r="F155" s="46">
        <f t="shared" ref="F155" si="6">SUM(F147:F154)</f>
        <v>0</v>
      </c>
      <c r="G155" s="46">
        <f t="shared" ref="G155:K155" si="7">SUM(G147:G154)</f>
        <v>0</v>
      </c>
      <c r="H155" s="46">
        <f t="shared" ref="H155:I155" si="8">SUM(H147:H154)</f>
        <v>0</v>
      </c>
      <c r="I155" s="46">
        <f t="shared" si="8"/>
        <v>0</v>
      </c>
      <c r="J155" s="46">
        <f t="shared" ref="J155" si="9">SUM(J147:J154)</f>
        <v>0</v>
      </c>
      <c r="K155" s="46">
        <f t="shared" si="7"/>
        <v>59647.304053758446</v>
      </c>
      <c r="L155" s="46">
        <f>SUM(L147:L154)</f>
        <v>229524.60384879916</v>
      </c>
      <c r="M155" s="46">
        <f t="shared" ref="M155" si="10">SUM(M147:M154)</f>
        <v>0</v>
      </c>
      <c r="N155" s="46">
        <f>SUM(N147:N154)</f>
        <v>474181.7381875717</v>
      </c>
      <c r="O155" s="33"/>
      <c r="P155" s="33"/>
    </row>
    <row r="156" spans="1:16" ht="31.5" customHeight="1" x14ac:dyDescent="0.3">
      <c r="A156" s="13" t="s">
        <v>237</v>
      </c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33"/>
      <c r="P156" s="33"/>
    </row>
    <row r="157" spans="1:16" x14ac:dyDescent="0.3">
      <c r="A157" s="9" t="s">
        <v>238</v>
      </c>
      <c r="B157" s="39" t="s">
        <v>286</v>
      </c>
      <c r="C157" s="35">
        <v>0</v>
      </c>
      <c r="D157" s="40">
        <v>0</v>
      </c>
      <c r="E157" s="36">
        <v>0</v>
      </c>
      <c r="F157" s="36">
        <v>0</v>
      </c>
      <c r="G157" s="35">
        <v>0</v>
      </c>
      <c r="H157" s="40">
        <v>0</v>
      </c>
      <c r="I157" s="36">
        <v>0</v>
      </c>
      <c r="J157" s="36">
        <v>0</v>
      </c>
      <c r="K157" s="35">
        <v>0</v>
      </c>
      <c r="L157" s="35">
        <v>0</v>
      </c>
      <c r="M157" s="35">
        <v>16234.59015550189</v>
      </c>
      <c r="N157" s="38">
        <f t="shared" ref="N157:N166" si="11">+C157+G157+K157+L157+M157</f>
        <v>16234.59015550189</v>
      </c>
      <c r="O157" s="33"/>
      <c r="P157" s="33"/>
    </row>
    <row r="158" spans="1:16" x14ac:dyDescent="0.3">
      <c r="A158" s="9" t="s">
        <v>328</v>
      </c>
      <c r="B158" s="39" t="s">
        <v>287</v>
      </c>
      <c r="C158" s="35">
        <v>0</v>
      </c>
      <c r="D158" s="40">
        <v>0</v>
      </c>
      <c r="E158" s="36">
        <v>0</v>
      </c>
      <c r="F158" s="36">
        <v>0</v>
      </c>
      <c r="G158" s="35">
        <v>0</v>
      </c>
      <c r="H158" s="40">
        <v>0</v>
      </c>
      <c r="I158" s="36">
        <v>0</v>
      </c>
      <c r="J158" s="36">
        <v>0</v>
      </c>
      <c r="K158" s="35">
        <v>0</v>
      </c>
      <c r="L158" s="35">
        <v>0</v>
      </c>
      <c r="M158" s="35">
        <v>0</v>
      </c>
      <c r="N158" s="38">
        <f t="shared" si="11"/>
        <v>0</v>
      </c>
      <c r="O158" s="33"/>
      <c r="P158" s="33"/>
    </row>
    <row r="159" spans="1:16" x14ac:dyDescent="0.3">
      <c r="A159" s="9" t="s">
        <v>391</v>
      </c>
      <c r="B159" s="39" t="s">
        <v>166</v>
      </c>
      <c r="C159" s="35">
        <v>0</v>
      </c>
      <c r="D159" s="40">
        <v>0</v>
      </c>
      <c r="E159" s="36">
        <v>0</v>
      </c>
      <c r="F159" s="36">
        <v>0</v>
      </c>
      <c r="G159" s="35">
        <v>0</v>
      </c>
      <c r="H159" s="40">
        <v>0</v>
      </c>
      <c r="I159" s="36">
        <v>0</v>
      </c>
      <c r="J159" s="36">
        <v>0</v>
      </c>
      <c r="K159" s="35">
        <v>6792.3850734774951</v>
      </c>
      <c r="L159" s="35">
        <v>0</v>
      </c>
      <c r="M159" s="35">
        <v>0</v>
      </c>
      <c r="N159" s="38">
        <f t="shared" si="11"/>
        <v>6792.3850734774951</v>
      </c>
      <c r="O159" s="33"/>
      <c r="P159" s="33"/>
    </row>
    <row r="160" spans="1:16" x14ac:dyDescent="0.3">
      <c r="A160" s="9" t="s">
        <v>329</v>
      </c>
      <c r="B160" s="39" t="s">
        <v>200</v>
      </c>
      <c r="C160" s="35">
        <v>0</v>
      </c>
      <c r="D160" s="40">
        <v>0</v>
      </c>
      <c r="E160" s="36">
        <v>0</v>
      </c>
      <c r="F160" s="36">
        <v>0</v>
      </c>
      <c r="G160" s="35">
        <v>0</v>
      </c>
      <c r="H160" s="40">
        <v>0</v>
      </c>
      <c r="I160" s="36">
        <v>0</v>
      </c>
      <c r="J160" s="36">
        <v>0</v>
      </c>
      <c r="K160" s="35">
        <v>0</v>
      </c>
      <c r="L160" s="35">
        <v>0</v>
      </c>
      <c r="M160" s="35">
        <v>1880.1108030338737</v>
      </c>
      <c r="N160" s="38">
        <f t="shared" si="11"/>
        <v>1880.1108030338737</v>
      </c>
      <c r="O160" s="33"/>
      <c r="P160" s="33"/>
    </row>
    <row r="161" spans="1:16" ht="28.8" x14ac:dyDescent="0.3">
      <c r="A161" s="9" t="s">
        <v>219</v>
      </c>
      <c r="B161" s="39" t="s">
        <v>240</v>
      </c>
      <c r="C161" s="35">
        <v>0</v>
      </c>
      <c r="D161" s="40">
        <v>0</v>
      </c>
      <c r="E161" s="36">
        <v>0</v>
      </c>
      <c r="F161" s="36">
        <v>0</v>
      </c>
      <c r="G161" s="35">
        <v>0</v>
      </c>
      <c r="H161" s="40">
        <v>0</v>
      </c>
      <c r="I161" s="36">
        <v>0</v>
      </c>
      <c r="J161" s="36">
        <v>0</v>
      </c>
      <c r="K161" s="35">
        <v>412670.41449645342</v>
      </c>
      <c r="L161" s="35">
        <v>0</v>
      </c>
      <c r="M161" s="35">
        <v>0</v>
      </c>
      <c r="N161" s="38">
        <f t="shared" si="11"/>
        <v>412670.41449645342</v>
      </c>
      <c r="O161" s="33"/>
      <c r="P161" s="33"/>
    </row>
    <row r="162" spans="1:16" x14ac:dyDescent="0.3">
      <c r="A162" s="9" t="s">
        <v>330</v>
      </c>
      <c r="B162" s="39" t="s">
        <v>242</v>
      </c>
      <c r="C162" s="35">
        <v>0</v>
      </c>
      <c r="D162" s="40">
        <v>0</v>
      </c>
      <c r="E162" s="36">
        <v>0</v>
      </c>
      <c r="F162" s="36">
        <v>0</v>
      </c>
      <c r="G162" s="35">
        <v>0</v>
      </c>
      <c r="H162" s="40">
        <v>0</v>
      </c>
      <c r="I162" s="36">
        <v>0</v>
      </c>
      <c r="J162" s="36">
        <v>0</v>
      </c>
      <c r="K162" s="35">
        <v>134021.58181658032</v>
      </c>
      <c r="L162" s="35">
        <v>0</v>
      </c>
      <c r="M162" s="35">
        <v>0</v>
      </c>
      <c r="N162" s="38">
        <f t="shared" si="11"/>
        <v>134021.58181658032</v>
      </c>
      <c r="O162" s="33"/>
      <c r="P162" s="33"/>
    </row>
    <row r="163" spans="1:16" x14ac:dyDescent="0.3">
      <c r="A163" s="9" t="s">
        <v>221</v>
      </c>
      <c r="B163" s="39" t="s">
        <v>244</v>
      </c>
      <c r="C163" s="35">
        <v>0</v>
      </c>
      <c r="D163" s="40">
        <v>0</v>
      </c>
      <c r="E163" s="36">
        <v>0</v>
      </c>
      <c r="F163" s="36">
        <v>0</v>
      </c>
      <c r="G163" s="35">
        <v>0</v>
      </c>
      <c r="H163" s="40">
        <v>0</v>
      </c>
      <c r="I163" s="36">
        <v>0</v>
      </c>
      <c r="J163" s="36">
        <v>0</v>
      </c>
      <c r="K163" s="35">
        <v>30651.235509645892</v>
      </c>
      <c r="L163" s="35">
        <v>0</v>
      </c>
      <c r="M163" s="35">
        <v>0</v>
      </c>
      <c r="N163" s="38">
        <f t="shared" si="11"/>
        <v>30651.235509645892</v>
      </c>
      <c r="O163" s="33"/>
      <c r="P163" s="33"/>
    </row>
    <row r="164" spans="1:16" x14ac:dyDescent="0.3">
      <c r="A164" s="9" t="s">
        <v>331</v>
      </c>
      <c r="B164" s="39" t="s">
        <v>217</v>
      </c>
      <c r="C164" s="35">
        <v>0</v>
      </c>
      <c r="D164" s="40">
        <v>0</v>
      </c>
      <c r="E164" s="36">
        <v>0</v>
      </c>
      <c r="F164" s="36">
        <v>0</v>
      </c>
      <c r="G164" s="35">
        <v>0</v>
      </c>
      <c r="H164" s="40">
        <v>0</v>
      </c>
      <c r="I164" s="36">
        <v>0</v>
      </c>
      <c r="J164" s="36">
        <v>0</v>
      </c>
      <c r="K164" s="35">
        <v>327793.50052767061</v>
      </c>
      <c r="L164" s="35">
        <v>0</v>
      </c>
      <c r="M164" s="35">
        <v>20027.910845616869</v>
      </c>
      <c r="N164" s="38">
        <f t="shared" si="11"/>
        <v>347821.4113732875</v>
      </c>
      <c r="O164" s="33"/>
      <c r="P164" s="33"/>
    </row>
    <row r="165" spans="1:16" x14ac:dyDescent="0.3">
      <c r="A165" s="9" t="s">
        <v>332</v>
      </c>
      <c r="B165" s="39" t="s">
        <v>218</v>
      </c>
      <c r="C165" s="35">
        <v>0</v>
      </c>
      <c r="D165" s="40">
        <v>0</v>
      </c>
      <c r="E165" s="36">
        <v>0</v>
      </c>
      <c r="F165" s="36">
        <v>0</v>
      </c>
      <c r="G165" s="35">
        <v>0</v>
      </c>
      <c r="H165" s="40">
        <v>0</v>
      </c>
      <c r="I165" s="36">
        <v>0</v>
      </c>
      <c r="J165" s="36">
        <v>0</v>
      </c>
      <c r="K165" s="35">
        <v>359658.46295265865</v>
      </c>
      <c r="L165" s="35">
        <v>0</v>
      </c>
      <c r="M165" s="35">
        <v>46180.487764186641</v>
      </c>
      <c r="N165" s="38">
        <f t="shared" si="11"/>
        <v>405838.95071684528</v>
      </c>
      <c r="O165" s="33"/>
      <c r="P165" s="33"/>
    </row>
    <row r="166" spans="1:16" x14ac:dyDescent="0.3">
      <c r="A166" s="9" t="s">
        <v>333</v>
      </c>
      <c r="B166" s="18" t="s">
        <v>220</v>
      </c>
      <c r="C166" s="35">
        <v>0</v>
      </c>
      <c r="D166" s="40">
        <v>0</v>
      </c>
      <c r="E166" s="36">
        <v>0</v>
      </c>
      <c r="F166" s="36">
        <v>0</v>
      </c>
      <c r="G166" s="35">
        <v>0</v>
      </c>
      <c r="H166" s="40">
        <v>0</v>
      </c>
      <c r="I166" s="36">
        <v>0</v>
      </c>
      <c r="J166" s="36">
        <v>0</v>
      </c>
      <c r="K166" s="35">
        <v>0</v>
      </c>
      <c r="L166" s="35">
        <v>0</v>
      </c>
      <c r="M166" s="35">
        <v>197910.70473831063</v>
      </c>
      <c r="N166" s="38">
        <f t="shared" si="11"/>
        <v>197910.70473831063</v>
      </c>
      <c r="O166" s="33"/>
      <c r="P166" s="33"/>
    </row>
    <row r="167" spans="1:16" x14ac:dyDescent="0.3">
      <c r="A167" s="9"/>
      <c r="B167" s="18"/>
      <c r="C167" s="35"/>
      <c r="D167" s="40"/>
      <c r="E167" s="36"/>
      <c r="F167" s="36"/>
      <c r="G167" s="35"/>
      <c r="H167" s="40"/>
      <c r="I167" s="36"/>
      <c r="J167" s="36"/>
      <c r="K167" s="35"/>
      <c r="L167" s="35"/>
      <c r="M167" s="35"/>
      <c r="N167" s="38"/>
      <c r="O167" s="33"/>
      <c r="P167" s="33"/>
    </row>
    <row r="168" spans="1:16" x14ac:dyDescent="0.3">
      <c r="A168" s="19"/>
      <c r="B168" s="12" t="s">
        <v>245</v>
      </c>
      <c r="C168" s="45">
        <f>SUM(C157:C167)</f>
        <v>0</v>
      </c>
      <c r="D168" s="45">
        <f t="shared" ref="D168:M168" si="12">SUM(D157:D167)</f>
        <v>0</v>
      </c>
      <c r="E168" s="45">
        <f t="shared" si="12"/>
        <v>0</v>
      </c>
      <c r="F168" s="45">
        <f t="shared" ref="F168" si="13">SUM(F157:F167)</f>
        <v>0</v>
      </c>
      <c r="G168" s="45">
        <f t="shared" si="12"/>
        <v>0</v>
      </c>
      <c r="H168" s="45">
        <f t="shared" ref="H168:I168" si="14">SUM(H157:H167)</f>
        <v>0</v>
      </c>
      <c r="I168" s="45">
        <f t="shared" si="14"/>
        <v>0</v>
      </c>
      <c r="J168" s="45">
        <f t="shared" ref="J168" si="15">SUM(J157:J167)</f>
        <v>0</v>
      </c>
      <c r="K168" s="45">
        <f>SUM(K157:K167)</f>
        <v>1271587.5803764863</v>
      </c>
      <c r="L168" s="45">
        <f t="shared" si="12"/>
        <v>0</v>
      </c>
      <c r="M168" s="45">
        <f t="shared" si="12"/>
        <v>282233.80430664989</v>
      </c>
      <c r="N168" s="45">
        <f>SUM(N157:N167)</f>
        <v>1553821.3846831361</v>
      </c>
      <c r="O168" s="33"/>
      <c r="P168" s="33"/>
    </row>
    <row r="169" spans="1:16" x14ac:dyDescent="0.3">
      <c r="A169" s="19" t="s">
        <v>250</v>
      </c>
      <c r="B169" s="20" t="s">
        <v>251</v>
      </c>
      <c r="C169" s="45">
        <f>+C155+C168+C145</f>
        <v>19055254.108973999</v>
      </c>
      <c r="D169" s="45">
        <f t="shared" ref="D169:M169" si="16">+D155+D168+D145</f>
        <v>709388.33110733645</v>
      </c>
      <c r="E169" s="45">
        <f t="shared" si="16"/>
        <v>11181367.691716652</v>
      </c>
      <c r="F169" s="45">
        <f t="shared" ref="F169" si="17">+F155+F168+F145</f>
        <v>7164498.0861499989</v>
      </c>
      <c r="G169" s="45">
        <f t="shared" si="16"/>
        <v>1453791.9951538069</v>
      </c>
      <c r="H169" s="45">
        <f t="shared" ref="H169:I169" si="18">+H155+H168+H145</f>
        <v>528446.75094585924</v>
      </c>
      <c r="I169" s="45">
        <f t="shared" si="18"/>
        <v>305687.97042468598</v>
      </c>
      <c r="J169" s="45">
        <f t="shared" ref="J169" si="19">+J155+J168+J145</f>
        <v>619657.27378326177</v>
      </c>
      <c r="K169" s="45">
        <f t="shared" si="16"/>
        <v>1333281.1950178267</v>
      </c>
      <c r="L169" s="45">
        <f t="shared" si="16"/>
        <v>3124997.170326686</v>
      </c>
      <c r="M169" s="45">
        <f t="shared" si="16"/>
        <v>283088.62737053918</v>
      </c>
      <c r="N169" s="45">
        <f>+N155+N168+N145</f>
        <v>25250413.096842855</v>
      </c>
      <c r="O169" s="33"/>
      <c r="P169" s="33"/>
    </row>
    <row r="170" spans="1:16" x14ac:dyDescent="0.3">
      <c r="A170" t="s">
        <v>276</v>
      </c>
    </row>
    <row r="171" spans="1:16" x14ac:dyDescent="0.3">
      <c r="A171" s="28"/>
      <c r="I171" s="27"/>
    </row>
    <row r="172" spans="1:16" x14ac:dyDescent="0.3"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</row>
    <row r="173" spans="1:16" x14ac:dyDescent="0.3">
      <c r="C173" s="27"/>
      <c r="D173" s="27"/>
      <c r="E173" s="27"/>
      <c r="F173" s="27"/>
      <c r="G173" s="27"/>
      <c r="H173" s="27"/>
      <c r="I173" s="27"/>
      <c r="J173" s="27"/>
      <c r="L173" s="27"/>
      <c r="M173" s="27"/>
      <c r="N173" s="27"/>
    </row>
    <row r="174" spans="1:16" x14ac:dyDescent="0.3"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</row>
    <row r="175" spans="1:16" x14ac:dyDescent="0.3"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</row>
    <row r="176" spans="1:16" x14ac:dyDescent="0.3"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</row>
    <row r="177" spans="3:14" x14ac:dyDescent="0.3"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</row>
  </sheetData>
  <mergeCells count="4">
    <mergeCell ref="B2:N2"/>
    <mergeCell ref="B3:N3"/>
    <mergeCell ref="B4:N4"/>
    <mergeCell ref="B5:N5"/>
  </mergeCells>
  <conditionalFormatting sqref="E157:E167">
    <cfRule type="cellIs" dxfId="69" priority="7" stopIfTrue="1" operator="lessThan">
      <formula>0</formula>
    </cfRule>
  </conditionalFormatting>
  <conditionalFormatting sqref="E147:E154">
    <cfRule type="cellIs" dxfId="68" priority="8" stopIfTrue="1" operator="lessThan">
      <formula>0</formula>
    </cfRule>
  </conditionalFormatting>
  <conditionalFormatting sqref="F157:F167">
    <cfRule type="cellIs" dxfId="67" priority="5" stopIfTrue="1" operator="lessThan">
      <formula>0</formula>
    </cfRule>
  </conditionalFormatting>
  <conditionalFormatting sqref="F147:F154">
    <cfRule type="cellIs" dxfId="66" priority="6" stopIfTrue="1" operator="lessThan">
      <formula>0</formula>
    </cfRule>
  </conditionalFormatting>
  <conditionalFormatting sqref="I157:I167">
    <cfRule type="cellIs" dxfId="65" priority="3" stopIfTrue="1" operator="lessThan">
      <formula>0</formula>
    </cfRule>
  </conditionalFormatting>
  <conditionalFormatting sqref="I147:I154">
    <cfRule type="cellIs" dxfId="64" priority="4" stopIfTrue="1" operator="lessThan">
      <formula>0</formula>
    </cfRule>
  </conditionalFormatting>
  <conditionalFormatting sqref="J157:J167">
    <cfRule type="cellIs" dxfId="63" priority="1" stopIfTrue="1" operator="lessThan">
      <formula>0</formula>
    </cfRule>
  </conditionalFormatting>
  <conditionalFormatting sqref="J147:J154">
    <cfRule type="cellIs" dxfId="62" priority="2" stopIfTrue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4" tint="0.79998168889431442"/>
  </sheetPr>
  <dimension ref="A2:P177"/>
  <sheetViews>
    <sheetView showGridLines="0" zoomScale="70" zoomScaleNormal="70" workbookViewId="0">
      <pane xSplit="2" ySplit="10" topLeftCell="F146" activePane="bottomRight" state="frozen"/>
      <selection pane="topRight" activeCell="C1" sqref="C1"/>
      <selection pane="bottomLeft" activeCell="A11" sqref="A11"/>
      <selection pane="bottomRight" activeCell="Q10" sqref="Q10"/>
    </sheetView>
  </sheetViews>
  <sheetFormatPr baseColWidth="10" defaultRowHeight="14.4" outlineLevelCol="1" x14ac:dyDescent="0.3"/>
  <cols>
    <col min="1" max="1" width="23.6640625" customWidth="1"/>
    <col min="2" max="2" width="55.6640625" customWidth="1"/>
    <col min="3" max="3" width="15.6640625" customWidth="1"/>
    <col min="4" max="6" width="15.6640625" customWidth="1" outlineLevel="1"/>
    <col min="7" max="7" width="15.6640625" customWidth="1"/>
    <col min="8" max="10" width="15.6640625" customWidth="1" outlineLevel="1"/>
    <col min="11" max="14" width="15.6640625" customWidth="1"/>
    <col min="15" max="15" width="12.77734375" bestFit="1" customWidth="1"/>
    <col min="16" max="16" width="12.6640625" bestFit="1" customWidth="1"/>
  </cols>
  <sheetData>
    <row r="2" spans="1:16" ht="18" x14ac:dyDescent="0.35">
      <c r="B2" s="108" t="s">
        <v>0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6" ht="18" x14ac:dyDescent="0.35">
      <c r="B3" s="108" t="s">
        <v>252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6" ht="15.6" x14ac:dyDescent="0.3">
      <c r="B4" s="109" t="s">
        <v>573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</row>
    <row r="5" spans="1:16" ht="15.6" x14ac:dyDescent="0.3">
      <c r="B5" s="109" t="s">
        <v>1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</row>
    <row r="6" spans="1:16" x14ac:dyDescent="0.3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6" x14ac:dyDescent="0.3">
      <c r="A7" s="28" t="s">
        <v>254</v>
      </c>
      <c r="E7" s="27"/>
      <c r="F7" s="27"/>
    </row>
    <row r="8" spans="1:16" ht="15.6" x14ac:dyDescent="0.3">
      <c r="A8" s="2"/>
      <c r="B8" s="3"/>
      <c r="C8" s="4" t="s">
        <v>2</v>
      </c>
      <c r="D8" s="5" t="s">
        <v>3</v>
      </c>
      <c r="E8" s="5" t="s">
        <v>377</v>
      </c>
      <c r="F8" s="5" t="s">
        <v>378</v>
      </c>
      <c r="G8" s="5" t="s">
        <v>4</v>
      </c>
      <c r="H8" s="86" t="s">
        <v>382</v>
      </c>
      <c r="I8" s="86" t="s">
        <v>383</v>
      </c>
      <c r="J8" s="86" t="s">
        <v>384</v>
      </c>
      <c r="K8" s="5" t="s">
        <v>5</v>
      </c>
      <c r="L8" s="5" t="s">
        <v>6</v>
      </c>
      <c r="M8" s="5" t="s">
        <v>7</v>
      </c>
      <c r="N8" s="5" t="s">
        <v>18</v>
      </c>
    </row>
    <row r="9" spans="1:16" ht="95.4" x14ac:dyDescent="0.3">
      <c r="A9" s="6" t="s">
        <v>8</v>
      </c>
      <c r="B9" s="7" t="s">
        <v>9</v>
      </c>
      <c r="C9" s="7" t="s">
        <v>10</v>
      </c>
      <c r="D9" s="6" t="s">
        <v>11</v>
      </c>
      <c r="E9" s="6" t="s">
        <v>379</v>
      </c>
      <c r="F9" s="6" t="s">
        <v>380</v>
      </c>
      <c r="G9" s="6" t="s">
        <v>12</v>
      </c>
      <c r="H9" s="87" t="s">
        <v>385</v>
      </c>
      <c r="I9" s="87" t="s">
        <v>386</v>
      </c>
      <c r="J9" s="87" t="s">
        <v>387</v>
      </c>
      <c r="K9" s="6" t="s">
        <v>13</v>
      </c>
      <c r="L9" s="8" t="s">
        <v>14</v>
      </c>
      <c r="M9" s="6" t="s">
        <v>15</v>
      </c>
      <c r="N9" s="6" t="s">
        <v>19</v>
      </c>
    </row>
    <row r="10" spans="1:16" ht="29.25" customHeight="1" x14ac:dyDescent="0.3">
      <c r="A10" s="1" t="s">
        <v>16</v>
      </c>
      <c r="B10" s="1" t="s">
        <v>17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6" x14ac:dyDescent="0.3">
      <c r="A11" s="9" t="s">
        <v>20</v>
      </c>
      <c r="B11" s="10" t="s">
        <v>21</v>
      </c>
      <c r="C11" s="35">
        <v>576.68912974354214</v>
      </c>
      <c r="D11" s="36">
        <v>0</v>
      </c>
      <c r="E11" s="37">
        <v>576.68912974354214</v>
      </c>
      <c r="F11" s="36">
        <v>0</v>
      </c>
      <c r="G11" s="35">
        <v>0</v>
      </c>
      <c r="H11" s="36">
        <v>0</v>
      </c>
      <c r="I11" s="37">
        <v>0</v>
      </c>
      <c r="J11" s="36">
        <v>0</v>
      </c>
      <c r="K11" s="35">
        <v>0</v>
      </c>
      <c r="L11" s="35">
        <v>3812.3993217106445</v>
      </c>
      <c r="M11" s="35">
        <v>0</v>
      </c>
      <c r="N11" s="38">
        <f t="shared" ref="N11:N74" si="0">+C11+G11+K11+L11+M11</f>
        <v>4389.0884514541867</v>
      </c>
      <c r="O11" s="33"/>
      <c r="P11" s="33"/>
    </row>
    <row r="12" spans="1:16" x14ac:dyDescent="0.3">
      <c r="A12" s="9" t="s">
        <v>22</v>
      </c>
      <c r="B12" s="10" t="s">
        <v>23</v>
      </c>
      <c r="C12" s="35">
        <v>90.937175823940734</v>
      </c>
      <c r="D12" s="36">
        <v>0</v>
      </c>
      <c r="E12" s="37">
        <v>90.937175823940734</v>
      </c>
      <c r="F12" s="36">
        <v>0</v>
      </c>
      <c r="G12" s="35">
        <v>0</v>
      </c>
      <c r="H12" s="36">
        <v>0</v>
      </c>
      <c r="I12" s="37">
        <v>0</v>
      </c>
      <c r="J12" s="36">
        <v>0</v>
      </c>
      <c r="K12" s="35">
        <v>0</v>
      </c>
      <c r="L12" s="35">
        <v>684.37722270582128</v>
      </c>
      <c r="M12" s="35">
        <v>0</v>
      </c>
      <c r="N12" s="38">
        <f t="shared" si="0"/>
        <v>775.314398529762</v>
      </c>
      <c r="O12" s="33"/>
      <c r="P12" s="33"/>
    </row>
    <row r="13" spans="1:16" x14ac:dyDescent="0.3">
      <c r="A13" s="9" t="s">
        <v>24</v>
      </c>
      <c r="B13" s="10" t="s">
        <v>25</v>
      </c>
      <c r="C13" s="35">
        <v>1258.9528511465505</v>
      </c>
      <c r="D13" s="36">
        <v>0</v>
      </c>
      <c r="E13" s="37">
        <v>1258.9528511465505</v>
      </c>
      <c r="F13" s="36">
        <v>0</v>
      </c>
      <c r="G13" s="35">
        <v>0</v>
      </c>
      <c r="H13" s="36">
        <v>0</v>
      </c>
      <c r="I13" s="37">
        <v>0</v>
      </c>
      <c r="J13" s="36">
        <v>0</v>
      </c>
      <c r="K13" s="35">
        <v>0</v>
      </c>
      <c r="L13" s="35">
        <v>675.50271897639163</v>
      </c>
      <c r="M13" s="35">
        <v>0</v>
      </c>
      <c r="N13" s="38">
        <f t="shared" si="0"/>
        <v>1934.4555701229422</v>
      </c>
      <c r="O13" s="33"/>
      <c r="P13" s="33"/>
    </row>
    <row r="14" spans="1:16" x14ac:dyDescent="0.3">
      <c r="A14" s="9" t="s">
        <v>26</v>
      </c>
      <c r="B14" s="10" t="s">
        <v>27</v>
      </c>
      <c r="C14" s="35">
        <v>8052.0372637752735</v>
      </c>
      <c r="D14" s="36">
        <v>0</v>
      </c>
      <c r="E14" s="37">
        <v>8052.0372637752735</v>
      </c>
      <c r="F14" s="36">
        <v>0</v>
      </c>
      <c r="G14" s="35">
        <v>0</v>
      </c>
      <c r="H14" s="36">
        <v>0</v>
      </c>
      <c r="I14" s="37">
        <v>0</v>
      </c>
      <c r="J14" s="36">
        <v>0</v>
      </c>
      <c r="K14" s="35">
        <v>0</v>
      </c>
      <c r="L14" s="35">
        <v>4417.4657179404549</v>
      </c>
      <c r="M14" s="35">
        <v>0</v>
      </c>
      <c r="N14" s="38">
        <f t="shared" si="0"/>
        <v>12469.502981715728</v>
      </c>
      <c r="O14" s="33"/>
      <c r="P14" s="33"/>
    </row>
    <row r="15" spans="1:16" x14ac:dyDescent="0.3">
      <c r="A15" s="9" t="s">
        <v>28</v>
      </c>
      <c r="B15" s="10" t="s">
        <v>30</v>
      </c>
      <c r="C15" s="35">
        <v>20538.710124442143</v>
      </c>
      <c r="D15" s="36">
        <v>0</v>
      </c>
      <c r="E15" s="37">
        <v>11057.619294836581</v>
      </c>
      <c r="F15" s="36">
        <v>9481.0908296055604</v>
      </c>
      <c r="G15" s="35">
        <v>0</v>
      </c>
      <c r="H15" s="36">
        <v>0</v>
      </c>
      <c r="I15" s="37">
        <v>0</v>
      </c>
      <c r="J15" s="36">
        <v>0</v>
      </c>
      <c r="K15" s="35">
        <v>0</v>
      </c>
      <c r="L15" s="35">
        <v>164.22011992480068</v>
      </c>
      <c r="M15" s="35">
        <v>0</v>
      </c>
      <c r="N15" s="38">
        <f t="shared" si="0"/>
        <v>20702.930244366944</v>
      </c>
      <c r="O15" s="33"/>
      <c r="P15" s="33"/>
    </row>
    <row r="16" spans="1:16" x14ac:dyDescent="0.3">
      <c r="A16" s="9" t="s">
        <v>29</v>
      </c>
      <c r="B16" s="10" t="s">
        <v>32</v>
      </c>
      <c r="C16" s="35">
        <v>1681.7922860043773</v>
      </c>
      <c r="D16" s="36">
        <v>0</v>
      </c>
      <c r="E16" s="37">
        <v>1681.7922860043773</v>
      </c>
      <c r="F16" s="36">
        <v>0</v>
      </c>
      <c r="G16" s="35">
        <v>0</v>
      </c>
      <c r="H16" s="36">
        <v>0</v>
      </c>
      <c r="I16" s="37">
        <v>0</v>
      </c>
      <c r="J16" s="36">
        <v>0</v>
      </c>
      <c r="K16" s="35">
        <v>0</v>
      </c>
      <c r="L16" s="35">
        <v>15074.942711193027</v>
      </c>
      <c r="M16" s="35">
        <v>0</v>
      </c>
      <c r="N16" s="38">
        <f t="shared" si="0"/>
        <v>16756.734997197404</v>
      </c>
      <c r="O16" s="33"/>
      <c r="P16" s="33"/>
    </row>
    <row r="17" spans="1:16" x14ac:dyDescent="0.3">
      <c r="A17" s="9" t="s">
        <v>31</v>
      </c>
      <c r="B17" s="10" t="s">
        <v>34</v>
      </c>
      <c r="C17" s="35">
        <v>8774.9819935160886</v>
      </c>
      <c r="D17" s="36">
        <v>0</v>
      </c>
      <c r="E17" s="37">
        <v>8774.9819935160886</v>
      </c>
      <c r="F17" s="36">
        <v>0</v>
      </c>
      <c r="G17" s="35">
        <v>0</v>
      </c>
      <c r="H17" s="36">
        <v>0</v>
      </c>
      <c r="I17" s="37">
        <v>0</v>
      </c>
      <c r="J17" s="36">
        <v>0</v>
      </c>
      <c r="K17" s="35">
        <v>0</v>
      </c>
      <c r="L17" s="35">
        <v>2356.403118829789</v>
      </c>
      <c r="M17" s="35">
        <v>0</v>
      </c>
      <c r="N17" s="38">
        <f t="shared" si="0"/>
        <v>11131.385112345877</v>
      </c>
      <c r="O17" s="33"/>
      <c r="P17" s="33"/>
    </row>
    <row r="18" spans="1:16" x14ac:dyDescent="0.3">
      <c r="A18" s="9" t="s">
        <v>33</v>
      </c>
      <c r="B18" s="10" t="s">
        <v>36</v>
      </c>
      <c r="C18" s="35">
        <v>3711.9836586944002</v>
      </c>
      <c r="D18" s="36">
        <v>0</v>
      </c>
      <c r="E18" s="37">
        <v>3711.9836586944002</v>
      </c>
      <c r="F18" s="36">
        <v>0</v>
      </c>
      <c r="G18" s="35">
        <v>0</v>
      </c>
      <c r="H18" s="36">
        <v>0</v>
      </c>
      <c r="I18" s="37">
        <v>0</v>
      </c>
      <c r="J18" s="36">
        <v>0</v>
      </c>
      <c r="K18" s="35">
        <v>0</v>
      </c>
      <c r="L18" s="35">
        <v>15977.939930093104</v>
      </c>
      <c r="M18" s="35">
        <v>0</v>
      </c>
      <c r="N18" s="38">
        <f t="shared" si="0"/>
        <v>19689.923588787504</v>
      </c>
      <c r="O18" s="33"/>
      <c r="P18" s="33"/>
    </row>
    <row r="19" spans="1:16" x14ac:dyDescent="0.3">
      <c r="A19" s="9" t="s">
        <v>35</v>
      </c>
      <c r="B19" s="10" t="s">
        <v>277</v>
      </c>
      <c r="C19" s="35">
        <v>11446.309017278469</v>
      </c>
      <c r="D19" s="36">
        <v>0</v>
      </c>
      <c r="E19" s="37">
        <v>11446.309017278469</v>
      </c>
      <c r="F19" s="36">
        <v>0</v>
      </c>
      <c r="G19" s="35">
        <v>0</v>
      </c>
      <c r="H19" s="36">
        <v>0</v>
      </c>
      <c r="I19" s="37">
        <v>0</v>
      </c>
      <c r="J19" s="36">
        <v>0</v>
      </c>
      <c r="K19" s="35">
        <v>0</v>
      </c>
      <c r="L19" s="35">
        <v>48704.179699613349</v>
      </c>
      <c r="M19" s="35">
        <v>0</v>
      </c>
      <c r="N19" s="38">
        <f t="shared" si="0"/>
        <v>60150.488716891821</v>
      </c>
      <c r="O19" s="33"/>
      <c r="P19" s="33"/>
    </row>
    <row r="20" spans="1:16" x14ac:dyDescent="0.3">
      <c r="A20" s="9" t="s">
        <v>37</v>
      </c>
      <c r="B20" s="10" t="s">
        <v>278</v>
      </c>
      <c r="C20" s="35">
        <v>10329.078130022903</v>
      </c>
      <c r="D20" s="36">
        <v>0</v>
      </c>
      <c r="E20" s="37">
        <v>10329.078130022903</v>
      </c>
      <c r="F20" s="36">
        <v>0</v>
      </c>
      <c r="G20" s="35">
        <v>0</v>
      </c>
      <c r="H20" s="36">
        <v>0</v>
      </c>
      <c r="I20" s="37">
        <v>0</v>
      </c>
      <c r="J20" s="36">
        <v>0</v>
      </c>
      <c r="K20" s="35">
        <v>0</v>
      </c>
      <c r="L20" s="35">
        <v>26605.644288745687</v>
      </c>
      <c r="M20" s="35">
        <v>0</v>
      </c>
      <c r="N20" s="38">
        <f t="shared" si="0"/>
        <v>36934.722418768593</v>
      </c>
      <c r="O20" s="33"/>
      <c r="P20" s="33"/>
    </row>
    <row r="21" spans="1:16" x14ac:dyDescent="0.3">
      <c r="A21" s="9" t="s">
        <v>38</v>
      </c>
      <c r="B21" s="10" t="s">
        <v>39</v>
      </c>
      <c r="C21" s="35">
        <v>14381.069954167149</v>
      </c>
      <c r="D21" s="36">
        <v>0</v>
      </c>
      <c r="E21" s="37">
        <v>14381.069954167149</v>
      </c>
      <c r="F21" s="36">
        <v>0</v>
      </c>
      <c r="G21" s="35">
        <v>0</v>
      </c>
      <c r="H21" s="36">
        <v>0</v>
      </c>
      <c r="I21" s="37">
        <v>0</v>
      </c>
      <c r="J21" s="36">
        <v>0</v>
      </c>
      <c r="K21" s="35">
        <v>0</v>
      </c>
      <c r="L21" s="35">
        <v>3671.1766383201666</v>
      </c>
      <c r="M21" s="35">
        <v>0</v>
      </c>
      <c r="N21" s="38">
        <f t="shared" si="0"/>
        <v>18052.246592487318</v>
      </c>
      <c r="O21" s="33"/>
      <c r="P21" s="33"/>
    </row>
    <row r="22" spans="1:16" x14ac:dyDescent="0.3">
      <c r="A22" s="9" t="s">
        <v>40</v>
      </c>
      <c r="B22" s="10" t="s">
        <v>41</v>
      </c>
      <c r="C22" s="35">
        <v>11248.674705560788</v>
      </c>
      <c r="D22" s="36">
        <v>0</v>
      </c>
      <c r="E22" s="37">
        <v>9466.9445728432056</v>
      </c>
      <c r="F22" s="36">
        <v>1781.7301327175826</v>
      </c>
      <c r="G22" s="35">
        <v>0</v>
      </c>
      <c r="H22" s="36">
        <v>0</v>
      </c>
      <c r="I22" s="37">
        <v>0</v>
      </c>
      <c r="J22" s="36">
        <v>0</v>
      </c>
      <c r="K22" s="35">
        <v>0</v>
      </c>
      <c r="L22" s="35">
        <v>4610.2894717863019</v>
      </c>
      <c r="M22" s="35">
        <v>0</v>
      </c>
      <c r="N22" s="38">
        <f t="shared" si="0"/>
        <v>15858.96417734709</v>
      </c>
      <c r="O22" s="33"/>
      <c r="P22" s="33"/>
    </row>
    <row r="23" spans="1:16" x14ac:dyDescent="0.3">
      <c r="A23" s="9" t="s">
        <v>42</v>
      </c>
      <c r="B23" s="10" t="s">
        <v>43</v>
      </c>
      <c r="C23" s="35">
        <v>13346.975117156266</v>
      </c>
      <c r="D23" s="36">
        <v>0</v>
      </c>
      <c r="E23" s="37">
        <v>10807.857920085109</v>
      </c>
      <c r="F23" s="36">
        <v>2539.1171970711566</v>
      </c>
      <c r="G23" s="35">
        <v>0</v>
      </c>
      <c r="H23" s="36">
        <v>0</v>
      </c>
      <c r="I23" s="37">
        <v>0</v>
      </c>
      <c r="J23" s="36">
        <v>0</v>
      </c>
      <c r="K23" s="35">
        <v>0</v>
      </c>
      <c r="L23" s="35">
        <v>6283.8858270525361</v>
      </c>
      <c r="M23" s="35">
        <v>0</v>
      </c>
      <c r="N23" s="38">
        <f t="shared" si="0"/>
        <v>19630.860944208802</v>
      </c>
      <c r="O23" s="33"/>
      <c r="P23" s="33"/>
    </row>
    <row r="24" spans="1:16" x14ac:dyDescent="0.3">
      <c r="A24" s="9" t="s">
        <v>44</v>
      </c>
      <c r="B24" s="10" t="s">
        <v>45</v>
      </c>
      <c r="C24" s="35">
        <v>356574.62701777346</v>
      </c>
      <c r="D24" s="36">
        <v>0</v>
      </c>
      <c r="E24" s="37">
        <v>142954.62882160515</v>
      </c>
      <c r="F24" s="36">
        <v>213619.99819616834</v>
      </c>
      <c r="G24" s="35">
        <v>0</v>
      </c>
      <c r="H24" s="36">
        <v>0</v>
      </c>
      <c r="I24" s="37">
        <v>0</v>
      </c>
      <c r="J24" s="36">
        <v>0</v>
      </c>
      <c r="K24" s="35">
        <v>0</v>
      </c>
      <c r="L24" s="35">
        <v>4820.3122385444076</v>
      </c>
      <c r="M24" s="35">
        <v>0</v>
      </c>
      <c r="N24" s="38">
        <f t="shared" si="0"/>
        <v>361394.93925631786</v>
      </c>
      <c r="O24" s="33"/>
      <c r="P24" s="33"/>
    </row>
    <row r="25" spans="1:16" x14ac:dyDescent="0.3">
      <c r="A25" s="9" t="s">
        <v>46</v>
      </c>
      <c r="B25" s="10" t="s">
        <v>47</v>
      </c>
      <c r="C25" s="35">
        <v>1086.0053818626882</v>
      </c>
      <c r="D25" s="36">
        <v>0</v>
      </c>
      <c r="E25" s="37">
        <v>1086.0053818626882</v>
      </c>
      <c r="F25" s="36">
        <v>0</v>
      </c>
      <c r="G25" s="35">
        <v>0</v>
      </c>
      <c r="H25" s="36">
        <v>0</v>
      </c>
      <c r="I25" s="37">
        <v>0</v>
      </c>
      <c r="J25" s="36">
        <v>0</v>
      </c>
      <c r="K25" s="35">
        <v>0</v>
      </c>
      <c r="L25" s="35">
        <v>19439.105164861201</v>
      </c>
      <c r="M25" s="35">
        <v>0</v>
      </c>
      <c r="N25" s="38">
        <f t="shared" si="0"/>
        <v>20525.110546723889</v>
      </c>
      <c r="O25" s="33"/>
      <c r="P25" s="33"/>
    </row>
    <row r="26" spans="1:16" x14ac:dyDescent="0.3">
      <c r="A26" s="9" t="s">
        <v>48</v>
      </c>
      <c r="B26" s="10" t="s">
        <v>49</v>
      </c>
      <c r="C26" s="35">
        <v>243107.55768089346</v>
      </c>
      <c r="D26" s="36">
        <v>0</v>
      </c>
      <c r="E26" s="37">
        <v>104438.18763528072</v>
      </c>
      <c r="F26" s="36">
        <v>138669.37004561274</v>
      </c>
      <c r="G26" s="35">
        <v>0</v>
      </c>
      <c r="H26" s="36">
        <v>0</v>
      </c>
      <c r="I26" s="37">
        <v>0</v>
      </c>
      <c r="J26" s="36">
        <v>0</v>
      </c>
      <c r="K26" s="35">
        <v>0</v>
      </c>
      <c r="L26" s="35">
        <v>30066.08044854457</v>
      </c>
      <c r="M26" s="35">
        <v>0</v>
      </c>
      <c r="N26" s="38">
        <f t="shared" si="0"/>
        <v>273173.63812943804</v>
      </c>
      <c r="O26" s="33"/>
      <c r="P26" s="33"/>
    </row>
    <row r="27" spans="1:16" x14ac:dyDescent="0.3">
      <c r="A27" s="9" t="s">
        <v>50</v>
      </c>
      <c r="B27" s="10" t="s">
        <v>51</v>
      </c>
      <c r="C27" s="35">
        <v>16439.925351296504</v>
      </c>
      <c r="D27" s="36">
        <v>0</v>
      </c>
      <c r="E27" s="37">
        <v>16439.925351296504</v>
      </c>
      <c r="F27" s="36">
        <v>0</v>
      </c>
      <c r="G27" s="35">
        <v>0</v>
      </c>
      <c r="H27" s="36">
        <v>0</v>
      </c>
      <c r="I27" s="37">
        <v>0</v>
      </c>
      <c r="J27" s="36">
        <v>0</v>
      </c>
      <c r="K27" s="35">
        <v>0</v>
      </c>
      <c r="L27" s="35">
        <v>8056.0504714527524</v>
      </c>
      <c r="M27" s="35">
        <v>0</v>
      </c>
      <c r="N27" s="38">
        <f t="shared" si="0"/>
        <v>24495.975822749257</v>
      </c>
      <c r="O27" s="33"/>
      <c r="P27" s="33"/>
    </row>
    <row r="28" spans="1:16" x14ac:dyDescent="0.3">
      <c r="A28" s="9" t="s">
        <v>52</v>
      </c>
      <c r="B28" s="10" t="s">
        <v>53</v>
      </c>
      <c r="C28" s="35">
        <v>17548.466325188616</v>
      </c>
      <c r="D28" s="36">
        <v>0</v>
      </c>
      <c r="E28" s="37">
        <v>17548.466325188616</v>
      </c>
      <c r="F28" s="36">
        <v>0</v>
      </c>
      <c r="G28" s="35">
        <v>0</v>
      </c>
      <c r="H28" s="36">
        <v>0</v>
      </c>
      <c r="I28" s="37">
        <v>0</v>
      </c>
      <c r="J28" s="36">
        <v>0</v>
      </c>
      <c r="K28" s="35">
        <v>0</v>
      </c>
      <c r="L28" s="35">
        <v>48187.643131583798</v>
      </c>
      <c r="M28" s="35">
        <v>0</v>
      </c>
      <c r="N28" s="38">
        <f t="shared" si="0"/>
        <v>65736.109456772421</v>
      </c>
      <c r="O28" s="33"/>
      <c r="P28" s="33"/>
    </row>
    <row r="29" spans="1:16" x14ac:dyDescent="0.3">
      <c r="A29" s="9" t="s">
        <v>54</v>
      </c>
      <c r="B29" s="10" t="s">
        <v>55</v>
      </c>
      <c r="C29" s="35">
        <v>21311.495697003716</v>
      </c>
      <c r="D29" s="36">
        <v>0</v>
      </c>
      <c r="E29" s="37">
        <v>17642.491812211232</v>
      </c>
      <c r="F29" s="36">
        <v>3669.0038847924852</v>
      </c>
      <c r="G29" s="35">
        <v>0</v>
      </c>
      <c r="H29" s="36">
        <v>0</v>
      </c>
      <c r="I29" s="37">
        <v>0</v>
      </c>
      <c r="J29" s="36">
        <v>0</v>
      </c>
      <c r="K29" s="35">
        <v>0</v>
      </c>
      <c r="L29" s="35">
        <v>34629.587402126643</v>
      </c>
      <c r="M29" s="35">
        <v>0</v>
      </c>
      <c r="N29" s="38">
        <f t="shared" si="0"/>
        <v>55941.083099130359</v>
      </c>
      <c r="O29" s="33"/>
      <c r="P29" s="33"/>
    </row>
    <row r="30" spans="1:16" x14ac:dyDescent="0.3">
      <c r="A30" s="9" t="s">
        <v>56</v>
      </c>
      <c r="B30" s="10" t="s">
        <v>57</v>
      </c>
      <c r="C30" s="35">
        <v>850.20150835794777</v>
      </c>
      <c r="D30" s="36">
        <v>0</v>
      </c>
      <c r="E30" s="37">
        <v>850.20150835794777</v>
      </c>
      <c r="F30" s="36">
        <v>0</v>
      </c>
      <c r="G30" s="35">
        <v>0</v>
      </c>
      <c r="H30" s="36">
        <v>0</v>
      </c>
      <c r="I30" s="37">
        <v>0</v>
      </c>
      <c r="J30" s="36">
        <v>0</v>
      </c>
      <c r="K30" s="35">
        <v>0</v>
      </c>
      <c r="L30" s="35">
        <v>11820.883149194357</v>
      </c>
      <c r="M30" s="35">
        <v>0</v>
      </c>
      <c r="N30" s="38">
        <f t="shared" si="0"/>
        <v>12671.084657552305</v>
      </c>
      <c r="O30" s="33"/>
      <c r="P30" s="33"/>
    </row>
    <row r="31" spans="1:16" x14ac:dyDescent="0.3">
      <c r="A31" s="9" t="s">
        <v>58</v>
      </c>
      <c r="B31" s="10" t="s">
        <v>59</v>
      </c>
      <c r="C31" s="35">
        <v>12645.442676534814</v>
      </c>
      <c r="D31" s="36">
        <v>0</v>
      </c>
      <c r="E31" s="37">
        <v>8511.7885063849262</v>
      </c>
      <c r="F31" s="36">
        <v>4133.6541701498891</v>
      </c>
      <c r="G31" s="35">
        <v>0</v>
      </c>
      <c r="H31" s="36">
        <v>0</v>
      </c>
      <c r="I31" s="37">
        <v>0</v>
      </c>
      <c r="J31" s="36">
        <v>0</v>
      </c>
      <c r="K31" s="35">
        <v>0</v>
      </c>
      <c r="L31" s="35">
        <v>10454.53584043099</v>
      </c>
      <c r="M31" s="35">
        <v>0</v>
      </c>
      <c r="N31" s="38">
        <f t="shared" si="0"/>
        <v>23099.978516965806</v>
      </c>
      <c r="O31" s="33"/>
      <c r="P31" s="33"/>
    </row>
    <row r="32" spans="1:16" x14ac:dyDescent="0.3">
      <c r="A32" s="9" t="s">
        <v>60</v>
      </c>
      <c r="B32" s="10" t="s">
        <v>61</v>
      </c>
      <c r="C32" s="35">
        <v>121311.53966034975</v>
      </c>
      <c r="D32" s="36">
        <v>0</v>
      </c>
      <c r="E32" s="37">
        <v>121311.53966034975</v>
      </c>
      <c r="F32" s="36">
        <v>0</v>
      </c>
      <c r="G32" s="35">
        <v>0</v>
      </c>
      <c r="H32" s="36">
        <v>0</v>
      </c>
      <c r="I32" s="37">
        <v>0</v>
      </c>
      <c r="J32" s="36">
        <v>0</v>
      </c>
      <c r="K32" s="35">
        <v>0</v>
      </c>
      <c r="L32" s="35">
        <v>126713.58868264809</v>
      </c>
      <c r="M32" s="35">
        <v>0</v>
      </c>
      <c r="N32" s="38">
        <f t="shared" si="0"/>
        <v>248025.12834299784</v>
      </c>
      <c r="O32" s="33"/>
      <c r="P32" s="33"/>
    </row>
    <row r="33" spans="1:16" x14ac:dyDescent="0.3">
      <c r="A33" s="9" t="s">
        <v>62</v>
      </c>
      <c r="B33" s="10" t="s">
        <v>63</v>
      </c>
      <c r="C33" s="35">
        <v>19124.899726548589</v>
      </c>
      <c r="D33" s="36">
        <v>0</v>
      </c>
      <c r="E33" s="37">
        <v>19124.899726548589</v>
      </c>
      <c r="F33" s="36">
        <v>0</v>
      </c>
      <c r="G33" s="35">
        <v>0</v>
      </c>
      <c r="H33" s="36">
        <v>0</v>
      </c>
      <c r="I33" s="37">
        <v>0</v>
      </c>
      <c r="J33" s="36">
        <v>0</v>
      </c>
      <c r="K33" s="35">
        <v>0</v>
      </c>
      <c r="L33" s="35">
        <v>11024.205688070942</v>
      </c>
      <c r="M33" s="35">
        <v>0</v>
      </c>
      <c r="N33" s="38">
        <f t="shared" si="0"/>
        <v>30149.105414619531</v>
      </c>
      <c r="O33" s="33"/>
      <c r="P33" s="33"/>
    </row>
    <row r="34" spans="1:16" x14ac:dyDescent="0.3">
      <c r="A34" s="9" t="s">
        <v>64</v>
      </c>
      <c r="B34" s="10" t="s">
        <v>65</v>
      </c>
      <c r="C34" s="35">
        <v>51605.72166581155</v>
      </c>
      <c r="D34" s="36">
        <v>0</v>
      </c>
      <c r="E34" s="37">
        <v>51605.72166581155</v>
      </c>
      <c r="F34" s="36">
        <v>0</v>
      </c>
      <c r="G34" s="35">
        <v>0</v>
      </c>
      <c r="H34" s="36">
        <v>0</v>
      </c>
      <c r="I34" s="37">
        <v>0</v>
      </c>
      <c r="J34" s="36">
        <v>0</v>
      </c>
      <c r="K34" s="35">
        <v>0</v>
      </c>
      <c r="L34" s="35">
        <v>12179.477514438142</v>
      </c>
      <c r="M34" s="35">
        <v>0</v>
      </c>
      <c r="N34" s="38">
        <f t="shared" si="0"/>
        <v>63785.199180249692</v>
      </c>
      <c r="O34" s="33"/>
      <c r="P34" s="33"/>
    </row>
    <row r="35" spans="1:16" x14ac:dyDescent="0.3">
      <c r="A35" s="9" t="s">
        <v>66</v>
      </c>
      <c r="B35" s="10" t="s">
        <v>67</v>
      </c>
      <c r="C35" s="35">
        <v>4774.1744478364253</v>
      </c>
      <c r="D35" s="36">
        <v>0</v>
      </c>
      <c r="E35" s="37">
        <v>4774.1744478364253</v>
      </c>
      <c r="F35" s="36">
        <v>0</v>
      </c>
      <c r="G35" s="35">
        <v>0</v>
      </c>
      <c r="H35" s="36">
        <v>0</v>
      </c>
      <c r="I35" s="37">
        <v>0</v>
      </c>
      <c r="J35" s="36">
        <v>0</v>
      </c>
      <c r="K35" s="35">
        <v>0</v>
      </c>
      <c r="L35" s="35">
        <v>5862.7133429916876</v>
      </c>
      <c r="M35" s="35">
        <v>0</v>
      </c>
      <c r="N35" s="38">
        <f t="shared" si="0"/>
        <v>10636.887790828114</v>
      </c>
      <c r="O35" s="33"/>
      <c r="P35" s="33"/>
    </row>
    <row r="36" spans="1:16" ht="28.8" x14ac:dyDescent="0.3">
      <c r="A36" s="9" t="s">
        <v>68</v>
      </c>
      <c r="B36" s="10" t="s">
        <v>69</v>
      </c>
      <c r="C36" s="35">
        <v>69531.400227433493</v>
      </c>
      <c r="D36" s="36">
        <v>0</v>
      </c>
      <c r="E36" s="37">
        <v>69531.400227433493</v>
      </c>
      <c r="F36" s="36">
        <v>0</v>
      </c>
      <c r="G36" s="35">
        <v>0</v>
      </c>
      <c r="H36" s="36">
        <v>0</v>
      </c>
      <c r="I36" s="37">
        <v>0</v>
      </c>
      <c r="J36" s="36">
        <v>0</v>
      </c>
      <c r="K36" s="35">
        <v>0</v>
      </c>
      <c r="L36" s="35">
        <v>35748.814992712963</v>
      </c>
      <c r="M36" s="35">
        <v>0</v>
      </c>
      <c r="N36" s="38">
        <f t="shared" si="0"/>
        <v>105280.21522014646</v>
      </c>
      <c r="O36" s="33"/>
      <c r="P36" s="33"/>
    </row>
    <row r="37" spans="1:16" x14ac:dyDescent="0.3">
      <c r="A37" s="9" t="s">
        <v>70</v>
      </c>
      <c r="B37" s="10" t="s">
        <v>71</v>
      </c>
      <c r="C37" s="35">
        <v>29162.29511194006</v>
      </c>
      <c r="D37" s="36">
        <v>0</v>
      </c>
      <c r="E37" s="37">
        <v>29162.29511194006</v>
      </c>
      <c r="F37" s="36">
        <v>0</v>
      </c>
      <c r="G37" s="35">
        <v>0</v>
      </c>
      <c r="H37" s="36">
        <v>0</v>
      </c>
      <c r="I37" s="37">
        <v>0</v>
      </c>
      <c r="J37" s="36">
        <v>0</v>
      </c>
      <c r="K37" s="35">
        <v>0</v>
      </c>
      <c r="L37" s="35">
        <v>9278.4641960625595</v>
      </c>
      <c r="M37" s="35">
        <v>0</v>
      </c>
      <c r="N37" s="38">
        <f t="shared" si="0"/>
        <v>38440.75930800262</v>
      </c>
      <c r="O37" s="33"/>
      <c r="P37" s="33"/>
    </row>
    <row r="38" spans="1:16" x14ac:dyDescent="0.3">
      <c r="A38" s="9" t="s">
        <v>72</v>
      </c>
      <c r="B38" s="10" t="s">
        <v>73</v>
      </c>
      <c r="C38" s="35">
        <v>2965.2575258665456</v>
      </c>
      <c r="D38" s="36">
        <v>0</v>
      </c>
      <c r="E38" s="37">
        <v>2965.2575258665456</v>
      </c>
      <c r="F38" s="36">
        <v>0</v>
      </c>
      <c r="G38" s="35">
        <v>0</v>
      </c>
      <c r="H38" s="36">
        <v>0</v>
      </c>
      <c r="I38" s="37">
        <v>0</v>
      </c>
      <c r="J38" s="36">
        <v>0</v>
      </c>
      <c r="K38" s="35">
        <v>0</v>
      </c>
      <c r="L38" s="35">
        <v>8611.949187812741</v>
      </c>
      <c r="M38" s="35">
        <v>0</v>
      </c>
      <c r="N38" s="38">
        <f t="shared" si="0"/>
        <v>11577.206713679287</v>
      </c>
      <c r="O38" s="33"/>
      <c r="P38" s="33"/>
    </row>
    <row r="39" spans="1:16" x14ac:dyDescent="0.3">
      <c r="A39" s="9" t="s">
        <v>74</v>
      </c>
      <c r="B39" s="10" t="s">
        <v>75</v>
      </c>
      <c r="C39" s="35">
        <v>3669.4611510294453</v>
      </c>
      <c r="D39" s="36">
        <v>0</v>
      </c>
      <c r="E39" s="37">
        <v>3669.4611510294453</v>
      </c>
      <c r="F39" s="36">
        <v>0</v>
      </c>
      <c r="G39" s="35">
        <v>0</v>
      </c>
      <c r="H39" s="36">
        <v>0</v>
      </c>
      <c r="I39" s="37">
        <v>0</v>
      </c>
      <c r="J39" s="36">
        <v>0</v>
      </c>
      <c r="K39" s="35">
        <v>0</v>
      </c>
      <c r="L39" s="35">
        <v>2647.7891984736707</v>
      </c>
      <c r="M39" s="35">
        <v>0</v>
      </c>
      <c r="N39" s="38">
        <f t="shared" si="0"/>
        <v>6317.250349503116</v>
      </c>
      <c r="O39" s="33"/>
      <c r="P39" s="33"/>
    </row>
    <row r="40" spans="1:16" x14ac:dyDescent="0.3">
      <c r="A40" s="9" t="s">
        <v>76</v>
      </c>
      <c r="B40" s="10" t="s">
        <v>77</v>
      </c>
      <c r="C40" s="35">
        <v>69873.0943113385</v>
      </c>
      <c r="D40" s="36">
        <v>0</v>
      </c>
      <c r="E40" s="37">
        <v>69873.0943113385</v>
      </c>
      <c r="F40" s="36">
        <v>0</v>
      </c>
      <c r="G40" s="35">
        <v>0</v>
      </c>
      <c r="H40" s="36">
        <v>0</v>
      </c>
      <c r="I40" s="37">
        <v>0</v>
      </c>
      <c r="J40" s="36">
        <v>0</v>
      </c>
      <c r="K40" s="35">
        <v>0</v>
      </c>
      <c r="L40" s="35">
        <v>36758.249355171516</v>
      </c>
      <c r="M40" s="35">
        <v>0</v>
      </c>
      <c r="N40" s="38">
        <f t="shared" si="0"/>
        <v>106631.34366651002</v>
      </c>
      <c r="O40" s="33"/>
      <c r="P40" s="33"/>
    </row>
    <row r="41" spans="1:16" x14ac:dyDescent="0.3">
      <c r="A41" s="9" t="s">
        <v>78</v>
      </c>
      <c r="B41" s="10" t="s">
        <v>79</v>
      </c>
      <c r="C41" s="35">
        <v>0</v>
      </c>
      <c r="D41" s="36">
        <v>0</v>
      </c>
      <c r="E41" s="37">
        <v>0</v>
      </c>
      <c r="F41" s="36">
        <v>0</v>
      </c>
      <c r="G41" s="35">
        <v>0</v>
      </c>
      <c r="H41" s="36">
        <v>0</v>
      </c>
      <c r="I41" s="37">
        <v>0</v>
      </c>
      <c r="J41" s="36">
        <v>0</v>
      </c>
      <c r="K41" s="35">
        <v>0</v>
      </c>
      <c r="L41" s="35">
        <v>395.67316777356126</v>
      </c>
      <c r="M41" s="35">
        <v>0</v>
      </c>
      <c r="N41" s="38">
        <f t="shared" si="0"/>
        <v>395.67316777356126</v>
      </c>
      <c r="O41" s="33"/>
      <c r="P41" s="33"/>
    </row>
    <row r="42" spans="1:16" x14ac:dyDescent="0.3">
      <c r="A42" s="9" t="s">
        <v>80</v>
      </c>
      <c r="B42" s="10" t="s">
        <v>81</v>
      </c>
      <c r="C42" s="35">
        <v>2936.3382086211004</v>
      </c>
      <c r="D42" s="36">
        <v>0</v>
      </c>
      <c r="E42" s="37">
        <v>773.38794525151366</v>
      </c>
      <c r="F42" s="36">
        <v>2162.9502633695865</v>
      </c>
      <c r="G42" s="35">
        <v>0</v>
      </c>
      <c r="H42" s="36">
        <v>0</v>
      </c>
      <c r="I42" s="37">
        <v>0</v>
      </c>
      <c r="J42" s="36">
        <v>0</v>
      </c>
      <c r="K42" s="35">
        <v>0</v>
      </c>
      <c r="L42" s="35">
        <v>2131.5725541690481</v>
      </c>
      <c r="M42" s="35">
        <v>0</v>
      </c>
      <c r="N42" s="38">
        <f t="shared" ref="N42" si="1">+C42+G42+K42+L42+M42</f>
        <v>5067.9107627901485</v>
      </c>
      <c r="O42" s="33"/>
      <c r="P42" s="33"/>
    </row>
    <row r="43" spans="1:16" ht="43.2" x14ac:dyDescent="0.3">
      <c r="A43" s="9" t="s">
        <v>347</v>
      </c>
      <c r="B43" s="10" t="s">
        <v>348</v>
      </c>
      <c r="C43" s="35">
        <v>330615.44331589033</v>
      </c>
      <c r="D43" s="36">
        <v>0</v>
      </c>
      <c r="E43" s="37">
        <v>156854.67157896061</v>
      </c>
      <c r="F43" s="36">
        <v>173760.77173692972</v>
      </c>
      <c r="G43" s="35">
        <v>0</v>
      </c>
      <c r="H43" s="36">
        <v>0</v>
      </c>
      <c r="I43" s="37">
        <v>0</v>
      </c>
      <c r="J43" s="36">
        <v>0</v>
      </c>
      <c r="K43" s="35">
        <v>0</v>
      </c>
      <c r="L43" s="35">
        <v>15101.683862072052</v>
      </c>
      <c r="M43" s="35">
        <v>0</v>
      </c>
      <c r="N43" s="38">
        <f t="shared" ref="N43" si="2">+C43+G43+K43+L43+M43</f>
        <v>345717.12717796239</v>
      </c>
      <c r="O43" s="33"/>
      <c r="P43" s="33"/>
    </row>
    <row r="44" spans="1:16" ht="28.8" x14ac:dyDescent="0.3">
      <c r="A44" s="9" t="s">
        <v>82</v>
      </c>
      <c r="B44" s="10" t="s">
        <v>83</v>
      </c>
      <c r="C44" s="35">
        <v>44157.697985849874</v>
      </c>
      <c r="D44" s="36">
        <v>0</v>
      </c>
      <c r="E44" s="37">
        <v>37555.342605222206</v>
      </c>
      <c r="F44" s="36">
        <v>6602.3553806276686</v>
      </c>
      <c r="G44" s="35">
        <v>0</v>
      </c>
      <c r="H44" s="36">
        <v>0</v>
      </c>
      <c r="I44" s="37">
        <v>0</v>
      </c>
      <c r="J44" s="36">
        <v>0</v>
      </c>
      <c r="K44" s="35">
        <v>0</v>
      </c>
      <c r="L44" s="35">
        <v>0</v>
      </c>
      <c r="M44" s="35">
        <v>0</v>
      </c>
      <c r="N44" s="38">
        <f t="shared" si="0"/>
        <v>44157.697985849874</v>
      </c>
      <c r="O44" s="33"/>
      <c r="P44" s="33"/>
    </row>
    <row r="45" spans="1:16" x14ac:dyDescent="0.3">
      <c r="A45" s="9" t="s">
        <v>84</v>
      </c>
      <c r="B45" s="10" t="s">
        <v>85</v>
      </c>
      <c r="C45" s="35">
        <v>137383.49518121366</v>
      </c>
      <c r="D45" s="36">
        <v>0</v>
      </c>
      <c r="E45" s="37">
        <v>45101.926382062826</v>
      </c>
      <c r="F45" s="36">
        <v>92281.568799150817</v>
      </c>
      <c r="G45" s="35">
        <v>0</v>
      </c>
      <c r="H45" s="36">
        <v>0</v>
      </c>
      <c r="I45" s="37">
        <v>0</v>
      </c>
      <c r="J45" s="36">
        <v>0</v>
      </c>
      <c r="K45" s="35">
        <v>0</v>
      </c>
      <c r="L45" s="35">
        <v>16612.527044395421</v>
      </c>
      <c r="M45" s="35">
        <v>0</v>
      </c>
      <c r="N45" s="38">
        <f t="shared" si="0"/>
        <v>153996.02222560908</v>
      </c>
      <c r="O45" s="33"/>
      <c r="P45" s="33"/>
    </row>
    <row r="46" spans="1:16" x14ac:dyDescent="0.3">
      <c r="A46" s="9" t="s">
        <v>86</v>
      </c>
      <c r="B46" s="10" t="s">
        <v>87</v>
      </c>
      <c r="C46" s="35">
        <v>93143.106445560858</v>
      </c>
      <c r="D46" s="36">
        <v>0</v>
      </c>
      <c r="E46" s="37">
        <v>17793.340578305728</v>
      </c>
      <c r="F46" s="36">
        <v>75349.765867255133</v>
      </c>
      <c r="G46" s="35">
        <v>0</v>
      </c>
      <c r="H46" s="36">
        <v>0</v>
      </c>
      <c r="I46" s="37">
        <v>0</v>
      </c>
      <c r="J46" s="36">
        <v>0</v>
      </c>
      <c r="K46" s="35">
        <v>0</v>
      </c>
      <c r="L46" s="35">
        <v>546.26593520692165</v>
      </c>
      <c r="M46" s="35">
        <v>0</v>
      </c>
      <c r="N46" s="38">
        <f t="shared" si="0"/>
        <v>93689.372380767774</v>
      </c>
      <c r="O46" s="33"/>
      <c r="P46" s="33"/>
    </row>
    <row r="47" spans="1:16" x14ac:dyDescent="0.3">
      <c r="A47" s="9" t="s">
        <v>88</v>
      </c>
      <c r="B47" s="10" t="s">
        <v>89</v>
      </c>
      <c r="C47" s="35">
        <v>213942.42842028578</v>
      </c>
      <c r="D47" s="36">
        <v>0</v>
      </c>
      <c r="E47" s="37">
        <v>181598.47502173821</v>
      </c>
      <c r="F47" s="36">
        <v>32343.953398547565</v>
      </c>
      <c r="G47" s="35">
        <v>0</v>
      </c>
      <c r="H47" s="36">
        <v>0</v>
      </c>
      <c r="I47" s="37">
        <v>0</v>
      </c>
      <c r="J47" s="36">
        <v>0</v>
      </c>
      <c r="K47" s="35">
        <v>0</v>
      </c>
      <c r="L47" s="35">
        <v>11481.078327652303</v>
      </c>
      <c r="M47" s="35">
        <v>0</v>
      </c>
      <c r="N47" s="38">
        <f t="shared" si="0"/>
        <v>225423.50674793808</v>
      </c>
      <c r="O47" s="33"/>
      <c r="P47" s="33"/>
    </row>
    <row r="48" spans="1:16" x14ac:dyDescent="0.3">
      <c r="A48" s="9" t="s">
        <v>90</v>
      </c>
      <c r="B48" s="34" t="s">
        <v>91</v>
      </c>
      <c r="C48" s="35">
        <v>36042.891634300264</v>
      </c>
      <c r="D48" s="36">
        <v>0</v>
      </c>
      <c r="E48" s="37">
        <v>24522.074055586636</v>
      </c>
      <c r="F48" s="36">
        <v>11520.817578713632</v>
      </c>
      <c r="G48" s="35">
        <v>0</v>
      </c>
      <c r="H48" s="36">
        <v>0</v>
      </c>
      <c r="I48" s="37">
        <v>0</v>
      </c>
      <c r="J48" s="36">
        <v>0</v>
      </c>
      <c r="K48" s="35">
        <v>0</v>
      </c>
      <c r="L48" s="35">
        <v>0</v>
      </c>
      <c r="M48" s="35">
        <v>0</v>
      </c>
      <c r="N48" s="38">
        <f t="shared" si="0"/>
        <v>36042.891634300264</v>
      </c>
      <c r="O48" s="33"/>
      <c r="P48" s="33"/>
    </row>
    <row r="49" spans="1:16" ht="43.2" x14ac:dyDescent="0.3">
      <c r="A49" s="9" t="s">
        <v>357</v>
      </c>
      <c r="B49" s="10" t="s">
        <v>358</v>
      </c>
      <c r="C49" s="35">
        <v>105322.50797093454</v>
      </c>
      <c r="D49" s="36">
        <v>0</v>
      </c>
      <c r="E49" s="37">
        <v>61556.373854458085</v>
      </c>
      <c r="F49" s="36">
        <v>43766.13411647646</v>
      </c>
      <c r="G49" s="35">
        <v>0</v>
      </c>
      <c r="H49" s="36">
        <v>0</v>
      </c>
      <c r="I49" s="37">
        <v>0</v>
      </c>
      <c r="J49" s="36">
        <v>0</v>
      </c>
      <c r="K49" s="35">
        <v>0</v>
      </c>
      <c r="L49" s="35">
        <v>23.517146594067732</v>
      </c>
      <c r="M49" s="35">
        <v>0</v>
      </c>
      <c r="N49" s="38">
        <f t="shared" ref="N49" si="3">+C49+G49+K49+L49+M49</f>
        <v>105346.02511752861</v>
      </c>
      <c r="O49" s="33"/>
      <c r="P49" s="33"/>
    </row>
    <row r="50" spans="1:16" x14ac:dyDescent="0.3">
      <c r="A50" s="9" t="s">
        <v>92</v>
      </c>
      <c r="B50" s="10" t="s">
        <v>93</v>
      </c>
      <c r="C50" s="35">
        <v>139567.64673611833</v>
      </c>
      <c r="D50" s="36">
        <v>0</v>
      </c>
      <c r="E50" s="37">
        <v>81351.414789926988</v>
      </c>
      <c r="F50" s="36">
        <v>58216.231946191343</v>
      </c>
      <c r="G50" s="35">
        <v>0</v>
      </c>
      <c r="H50" s="36">
        <v>0</v>
      </c>
      <c r="I50" s="37">
        <v>0</v>
      </c>
      <c r="J50" s="36">
        <v>0</v>
      </c>
      <c r="K50" s="35">
        <v>0</v>
      </c>
      <c r="L50" s="35">
        <v>24228.699058495127</v>
      </c>
      <c r="M50" s="35">
        <v>0</v>
      </c>
      <c r="N50" s="38">
        <f t="shared" si="0"/>
        <v>163796.34579461347</v>
      </c>
      <c r="O50" s="33"/>
      <c r="P50" s="33"/>
    </row>
    <row r="51" spans="1:16" x14ac:dyDescent="0.3">
      <c r="A51" s="9" t="s">
        <v>94</v>
      </c>
      <c r="B51" s="10" t="s">
        <v>95</v>
      </c>
      <c r="C51" s="35">
        <v>77431.064137511887</v>
      </c>
      <c r="D51" s="36">
        <v>0</v>
      </c>
      <c r="E51" s="37">
        <v>49311.805180566575</v>
      </c>
      <c r="F51" s="36">
        <v>28119.258956945305</v>
      </c>
      <c r="G51" s="35">
        <v>0</v>
      </c>
      <c r="H51" s="36">
        <v>0</v>
      </c>
      <c r="I51" s="37">
        <v>0</v>
      </c>
      <c r="J51" s="36">
        <v>0</v>
      </c>
      <c r="K51" s="35">
        <v>0</v>
      </c>
      <c r="L51" s="35">
        <v>584.10886564414409</v>
      </c>
      <c r="M51" s="35">
        <v>0</v>
      </c>
      <c r="N51" s="38">
        <f t="shared" ref="N51:N52" si="4">+C51+G51+K51+L51+M51</f>
        <v>78015.173003156029</v>
      </c>
      <c r="O51" s="33"/>
      <c r="P51" s="33"/>
    </row>
    <row r="52" spans="1:16" x14ac:dyDescent="0.3">
      <c r="A52" s="9" t="s">
        <v>96</v>
      </c>
      <c r="B52" s="10" t="s">
        <v>97</v>
      </c>
      <c r="C52" s="35">
        <v>9380.0673455700671</v>
      </c>
      <c r="D52" s="36">
        <v>0</v>
      </c>
      <c r="E52" s="37">
        <v>1756.2159299861337</v>
      </c>
      <c r="F52" s="36">
        <v>7623.851415583933</v>
      </c>
      <c r="G52" s="35">
        <v>0</v>
      </c>
      <c r="H52" s="36">
        <v>0</v>
      </c>
      <c r="I52" s="37">
        <v>0</v>
      </c>
      <c r="J52" s="36">
        <v>0</v>
      </c>
      <c r="K52" s="35">
        <v>0</v>
      </c>
      <c r="L52" s="35">
        <v>1576.5870619993509</v>
      </c>
      <c r="M52" s="35">
        <v>0</v>
      </c>
      <c r="N52" s="38">
        <f t="shared" si="4"/>
        <v>10956.654407569418</v>
      </c>
      <c r="O52" s="33"/>
      <c r="P52" s="33"/>
    </row>
    <row r="53" spans="1:16" x14ac:dyDescent="0.3">
      <c r="A53" s="9" t="s">
        <v>98</v>
      </c>
      <c r="B53" s="10" t="s">
        <v>99</v>
      </c>
      <c r="C53" s="35">
        <v>68043.852085957915</v>
      </c>
      <c r="D53" s="36">
        <v>0</v>
      </c>
      <c r="E53" s="37">
        <v>43748.823546720596</v>
      </c>
      <c r="F53" s="36">
        <v>24295.028539237312</v>
      </c>
      <c r="G53" s="35">
        <v>0</v>
      </c>
      <c r="H53" s="36">
        <v>0</v>
      </c>
      <c r="I53" s="37">
        <v>0</v>
      </c>
      <c r="J53" s="36">
        <v>0</v>
      </c>
      <c r="K53" s="35">
        <v>0</v>
      </c>
      <c r="L53" s="35">
        <v>0</v>
      </c>
      <c r="M53" s="35">
        <v>0</v>
      </c>
      <c r="N53" s="38">
        <f t="shared" si="0"/>
        <v>68043.852085957915</v>
      </c>
      <c r="O53" s="33"/>
      <c r="P53" s="33"/>
    </row>
    <row r="54" spans="1:16" x14ac:dyDescent="0.3">
      <c r="A54" s="9" t="s">
        <v>100</v>
      </c>
      <c r="B54" s="10" t="s">
        <v>101</v>
      </c>
      <c r="C54" s="35">
        <v>25251.000170002208</v>
      </c>
      <c r="D54" s="36">
        <v>0</v>
      </c>
      <c r="E54" s="37">
        <v>14512.901034974602</v>
      </c>
      <c r="F54" s="36">
        <v>10738.099135027605</v>
      </c>
      <c r="G54" s="35">
        <v>0</v>
      </c>
      <c r="H54" s="36">
        <v>0</v>
      </c>
      <c r="I54" s="37">
        <v>0</v>
      </c>
      <c r="J54" s="36">
        <v>0</v>
      </c>
      <c r="K54" s="35">
        <v>0</v>
      </c>
      <c r="L54" s="35">
        <v>0</v>
      </c>
      <c r="M54" s="35">
        <v>0</v>
      </c>
      <c r="N54" s="38">
        <f t="shared" si="0"/>
        <v>25251.000170002208</v>
      </c>
      <c r="O54" s="33"/>
      <c r="P54" s="33"/>
    </row>
    <row r="55" spans="1:16" ht="28.8" x14ac:dyDescent="0.3">
      <c r="A55" s="9" t="s">
        <v>102</v>
      </c>
      <c r="B55" s="34" t="s">
        <v>103</v>
      </c>
      <c r="C55" s="35">
        <v>202477.09060760424</v>
      </c>
      <c r="D55" s="36">
        <v>0</v>
      </c>
      <c r="E55" s="37">
        <v>37161.366672489574</v>
      </c>
      <c r="F55" s="36">
        <v>165315.72393511466</v>
      </c>
      <c r="G55" s="35">
        <v>0</v>
      </c>
      <c r="H55" s="36">
        <v>0</v>
      </c>
      <c r="I55" s="37">
        <v>0</v>
      </c>
      <c r="J55" s="36">
        <v>0</v>
      </c>
      <c r="K55" s="35">
        <v>0</v>
      </c>
      <c r="L55" s="35">
        <v>6083.4675661585488</v>
      </c>
      <c r="M55" s="35">
        <v>0</v>
      </c>
      <c r="N55" s="38">
        <f t="shared" ref="N55" si="5">+C55+G55+K55+L55+M55</f>
        <v>208560.55817376278</v>
      </c>
      <c r="O55" s="33"/>
      <c r="P55" s="33"/>
    </row>
    <row r="56" spans="1:16" x14ac:dyDescent="0.3">
      <c r="A56" s="9" t="s">
        <v>104</v>
      </c>
      <c r="B56" s="10" t="s">
        <v>105</v>
      </c>
      <c r="C56" s="35">
        <v>59320.932643506589</v>
      </c>
      <c r="D56" s="36">
        <v>0</v>
      </c>
      <c r="E56" s="37">
        <v>57271.071939652713</v>
      </c>
      <c r="F56" s="36">
        <v>2049.8607038538776</v>
      </c>
      <c r="G56" s="35">
        <v>0</v>
      </c>
      <c r="H56" s="36">
        <v>0</v>
      </c>
      <c r="I56" s="37">
        <v>0</v>
      </c>
      <c r="J56" s="36">
        <v>0</v>
      </c>
      <c r="K56" s="35">
        <v>0</v>
      </c>
      <c r="L56" s="35">
        <v>348.8676089021601</v>
      </c>
      <c r="M56" s="35">
        <v>0</v>
      </c>
      <c r="N56" s="38">
        <f t="shared" ref="N56" si="6">+C56+G56+K56+L56+M56</f>
        <v>59669.80025240875</v>
      </c>
      <c r="O56" s="33"/>
      <c r="P56" s="33"/>
    </row>
    <row r="57" spans="1:16" ht="57.6" x14ac:dyDescent="0.3">
      <c r="A57" s="9" t="s">
        <v>359</v>
      </c>
      <c r="B57" s="10" t="s">
        <v>360</v>
      </c>
      <c r="C57" s="35">
        <v>129007.01077842854</v>
      </c>
      <c r="D57" s="36">
        <v>6481.7054049441558</v>
      </c>
      <c r="E57" s="37">
        <v>35714.189778834581</v>
      </c>
      <c r="F57" s="36">
        <v>86811.115594649804</v>
      </c>
      <c r="G57" s="35">
        <v>0</v>
      </c>
      <c r="H57" s="36">
        <v>0</v>
      </c>
      <c r="I57" s="37">
        <v>0</v>
      </c>
      <c r="J57" s="36">
        <v>0</v>
      </c>
      <c r="K57" s="35">
        <v>0</v>
      </c>
      <c r="L57" s="35">
        <v>18.163994348669668</v>
      </c>
      <c r="M57" s="35">
        <v>0</v>
      </c>
      <c r="N57" s="38">
        <f t="shared" ref="N57" si="7">+C57+G57+K57+L57+M57</f>
        <v>129025.1747727772</v>
      </c>
      <c r="O57" s="33"/>
      <c r="P57" s="33"/>
    </row>
    <row r="58" spans="1:16" x14ac:dyDescent="0.3">
      <c r="A58" s="9" t="s">
        <v>106</v>
      </c>
      <c r="B58" s="10" t="s">
        <v>107</v>
      </c>
      <c r="C58" s="35">
        <v>23566.485281696077</v>
      </c>
      <c r="D58" s="36">
        <v>0</v>
      </c>
      <c r="E58" s="37">
        <v>14809.193931067748</v>
      </c>
      <c r="F58" s="36">
        <v>8757.2913506283294</v>
      </c>
      <c r="G58" s="35">
        <v>0</v>
      </c>
      <c r="H58" s="36">
        <v>0</v>
      </c>
      <c r="I58" s="37">
        <v>0</v>
      </c>
      <c r="J58" s="36">
        <v>0</v>
      </c>
      <c r="K58" s="35">
        <v>0</v>
      </c>
      <c r="L58" s="35">
        <v>11122.234692794305</v>
      </c>
      <c r="M58" s="35">
        <v>0</v>
      </c>
      <c r="N58" s="38">
        <f t="shared" si="0"/>
        <v>34688.719974490385</v>
      </c>
      <c r="O58" s="33"/>
      <c r="P58" s="33"/>
    </row>
    <row r="59" spans="1:16" x14ac:dyDescent="0.3">
      <c r="A59" s="9" t="s">
        <v>108</v>
      </c>
      <c r="B59" s="10" t="s">
        <v>109</v>
      </c>
      <c r="C59" s="35">
        <v>25234.295198178264</v>
      </c>
      <c r="D59" s="36">
        <v>0</v>
      </c>
      <c r="E59" s="37">
        <v>21934.911440876775</v>
      </c>
      <c r="F59" s="36">
        <v>3299.3837573014889</v>
      </c>
      <c r="G59" s="35">
        <v>0</v>
      </c>
      <c r="H59" s="36">
        <v>0</v>
      </c>
      <c r="I59" s="37">
        <v>0</v>
      </c>
      <c r="J59" s="36">
        <v>0</v>
      </c>
      <c r="K59" s="35">
        <v>0</v>
      </c>
      <c r="L59" s="35">
        <v>40596.347949260031</v>
      </c>
      <c r="M59" s="35">
        <v>0</v>
      </c>
      <c r="N59" s="38">
        <f t="shared" si="0"/>
        <v>65830.643147438299</v>
      </c>
      <c r="O59" s="33"/>
      <c r="P59" s="33"/>
    </row>
    <row r="60" spans="1:16" x14ac:dyDescent="0.3">
      <c r="A60" s="9" t="s">
        <v>110</v>
      </c>
      <c r="B60" s="10" t="s">
        <v>111</v>
      </c>
      <c r="C60" s="35">
        <v>2278.6239330134204</v>
      </c>
      <c r="D60" s="36">
        <v>0</v>
      </c>
      <c r="E60" s="37">
        <v>810.23445290992549</v>
      </c>
      <c r="F60" s="36">
        <v>1468.3894801034949</v>
      </c>
      <c r="G60" s="35">
        <v>0</v>
      </c>
      <c r="H60" s="36">
        <v>0</v>
      </c>
      <c r="I60" s="37">
        <v>0</v>
      </c>
      <c r="J60" s="36">
        <v>0</v>
      </c>
      <c r="K60" s="35">
        <v>0</v>
      </c>
      <c r="L60" s="35">
        <v>1459.6763806871845</v>
      </c>
      <c r="M60" s="35">
        <v>0</v>
      </c>
      <c r="N60" s="38">
        <f t="shared" si="0"/>
        <v>3738.3003137006049</v>
      </c>
      <c r="O60" s="33"/>
      <c r="P60" s="33"/>
    </row>
    <row r="61" spans="1:16" x14ac:dyDescent="0.3">
      <c r="A61" s="9" t="s">
        <v>112</v>
      </c>
      <c r="B61" s="34" t="s">
        <v>113</v>
      </c>
      <c r="C61" s="35">
        <v>1386.7516028433261</v>
      </c>
      <c r="D61" s="36">
        <v>0</v>
      </c>
      <c r="E61" s="37">
        <v>1386.7516028433261</v>
      </c>
      <c r="F61" s="36">
        <v>0</v>
      </c>
      <c r="G61" s="35">
        <v>0</v>
      </c>
      <c r="H61" s="36">
        <v>0</v>
      </c>
      <c r="I61" s="37">
        <v>0</v>
      </c>
      <c r="J61" s="36">
        <v>0</v>
      </c>
      <c r="K61" s="35">
        <v>0</v>
      </c>
      <c r="L61" s="35">
        <v>2693.5239646733462</v>
      </c>
      <c r="M61" s="35">
        <v>0</v>
      </c>
      <c r="N61" s="38">
        <f t="shared" si="0"/>
        <v>4080.2755675166723</v>
      </c>
      <c r="O61" s="33"/>
      <c r="P61" s="33"/>
    </row>
    <row r="62" spans="1:16" ht="43.2" x14ac:dyDescent="0.3">
      <c r="A62" s="9" t="s">
        <v>114</v>
      </c>
      <c r="B62" s="34" t="s">
        <v>115</v>
      </c>
      <c r="C62" s="35">
        <v>40715.509613056194</v>
      </c>
      <c r="D62" s="36">
        <v>0</v>
      </c>
      <c r="E62" s="37">
        <v>33527.629626717302</v>
      </c>
      <c r="F62" s="36">
        <v>7187.8799863388904</v>
      </c>
      <c r="G62" s="35">
        <v>0</v>
      </c>
      <c r="H62" s="36">
        <v>0</v>
      </c>
      <c r="I62" s="37">
        <v>0</v>
      </c>
      <c r="J62" s="36">
        <v>0</v>
      </c>
      <c r="K62" s="35">
        <v>0</v>
      </c>
      <c r="L62" s="35">
        <v>11482.139502701555</v>
      </c>
      <c r="M62" s="35">
        <v>0</v>
      </c>
      <c r="N62" s="38">
        <f t="shared" si="0"/>
        <v>52197.649115757747</v>
      </c>
      <c r="O62" s="33"/>
      <c r="P62" s="33"/>
    </row>
    <row r="63" spans="1:16" x14ac:dyDescent="0.3">
      <c r="A63" s="9" t="s">
        <v>116</v>
      </c>
      <c r="B63" s="10" t="s">
        <v>117</v>
      </c>
      <c r="C63" s="35">
        <v>112163.91896154539</v>
      </c>
      <c r="D63" s="36">
        <v>0</v>
      </c>
      <c r="E63" s="37">
        <v>31488.569566095866</v>
      </c>
      <c r="F63" s="36">
        <v>80675.349395449535</v>
      </c>
      <c r="G63" s="35">
        <v>0</v>
      </c>
      <c r="H63" s="36">
        <v>0</v>
      </c>
      <c r="I63" s="37">
        <v>0</v>
      </c>
      <c r="J63" s="36">
        <v>0</v>
      </c>
      <c r="K63" s="35">
        <v>0</v>
      </c>
      <c r="L63" s="35">
        <v>1990.6215855029795</v>
      </c>
      <c r="M63" s="35">
        <v>0</v>
      </c>
      <c r="N63" s="38">
        <f t="shared" si="0"/>
        <v>114154.54054704837</v>
      </c>
      <c r="O63" s="33"/>
      <c r="P63" s="33"/>
    </row>
    <row r="64" spans="1:16" ht="28.8" x14ac:dyDescent="0.3">
      <c r="A64" s="9" t="s">
        <v>118</v>
      </c>
      <c r="B64" s="10" t="s">
        <v>119</v>
      </c>
      <c r="C64" s="35">
        <v>38073.277268488921</v>
      </c>
      <c r="D64" s="36">
        <v>1937.6363312335416</v>
      </c>
      <c r="E64" s="37">
        <v>32272.096958852868</v>
      </c>
      <c r="F64" s="36">
        <v>3863.5439784025102</v>
      </c>
      <c r="G64" s="35">
        <v>0</v>
      </c>
      <c r="H64" s="36">
        <v>0</v>
      </c>
      <c r="I64" s="37">
        <v>0</v>
      </c>
      <c r="J64" s="36">
        <v>0</v>
      </c>
      <c r="K64" s="35">
        <v>0</v>
      </c>
      <c r="L64" s="35">
        <v>39092.763740982271</v>
      </c>
      <c r="M64" s="35">
        <v>0</v>
      </c>
      <c r="N64" s="38">
        <f t="shared" si="0"/>
        <v>77166.041009471199</v>
      </c>
      <c r="O64" s="33"/>
      <c r="P64" s="33"/>
    </row>
    <row r="65" spans="1:16" ht="28.8" x14ac:dyDescent="0.3">
      <c r="A65" s="9" t="s">
        <v>303</v>
      </c>
      <c r="B65" s="10" t="s">
        <v>280</v>
      </c>
      <c r="C65" s="35">
        <v>0</v>
      </c>
      <c r="D65" s="36">
        <v>0</v>
      </c>
      <c r="E65" s="37">
        <v>0</v>
      </c>
      <c r="F65" s="36">
        <v>0</v>
      </c>
      <c r="G65" s="35">
        <v>0</v>
      </c>
      <c r="H65" s="36">
        <v>0</v>
      </c>
      <c r="I65" s="37">
        <v>0</v>
      </c>
      <c r="J65" s="36">
        <v>0</v>
      </c>
      <c r="K65" s="35">
        <v>0</v>
      </c>
      <c r="L65" s="35">
        <v>0</v>
      </c>
      <c r="M65" s="35">
        <v>0</v>
      </c>
      <c r="N65" s="38">
        <f t="shared" ref="N65:N66" si="8">+C65+G65+K65+L65+M65</f>
        <v>0</v>
      </c>
      <c r="O65" s="33"/>
      <c r="P65" s="33"/>
    </row>
    <row r="66" spans="1:16" ht="43.2" x14ac:dyDescent="0.3">
      <c r="A66" s="9" t="s">
        <v>304</v>
      </c>
      <c r="B66" s="10" t="s">
        <v>281</v>
      </c>
      <c r="C66" s="35">
        <v>119989.87266692056</v>
      </c>
      <c r="D66" s="36">
        <v>0</v>
      </c>
      <c r="E66" s="37">
        <v>78538.69194049263</v>
      </c>
      <c r="F66" s="36">
        <v>41451.180726427934</v>
      </c>
      <c r="G66" s="35">
        <v>0</v>
      </c>
      <c r="H66" s="36">
        <v>0</v>
      </c>
      <c r="I66" s="37">
        <v>0</v>
      </c>
      <c r="J66" s="36">
        <v>0</v>
      </c>
      <c r="K66" s="35">
        <v>0</v>
      </c>
      <c r="L66" s="35">
        <v>0</v>
      </c>
      <c r="M66" s="35">
        <v>0</v>
      </c>
      <c r="N66" s="38">
        <f t="shared" si="8"/>
        <v>119989.87266692056</v>
      </c>
      <c r="O66" s="33"/>
      <c r="P66" s="33"/>
    </row>
    <row r="67" spans="1:16" ht="28.8" x14ac:dyDescent="0.3">
      <c r="A67" s="9" t="s">
        <v>353</v>
      </c>
      <c r="B67" s="10" t="s">
        <v>354</v>
      </c>
      <c r="C67" s="35">
        <v>140595.76076049957</v>
      </c>
      <c r="D67" s="36">
        <v>0</v>
      </c>
      <c r="E67" s="37">
        <v>56426.538064963584</v>
      </c>
      <c r="F67" s="36">
        <v>84169.222695536009</v>
      </c>
      <c r="G67" s="35">
        <v>0</v>
      </c>
      <c r="H67" s="36">
        <v>0</v>
      </c>
      <c r="I67" s="37">
        <v>0</v>
      </c>
      <c r="J67" s="36">
        <v>0</v>
      </c>
      <c r="K67" s="35">
        <v>0</v>
      </c>
      <c r="L67" s="35">
        <v>15.693834823537486</v>
      </c>
      <c r="M67" s="35">
        <v>0</v>
      </c>
      <c r="N67" s="38">
        <f t="shared" ref="N67" si="9">+C67+G67+K67+L67+M67</f>
        <v>140611.4545953231</v>
      </c>
      <c r="O67" s="33"/>
      <c r="P67" s="33"/>
    </row>
    <row r="68" spans="1:16" ht="28.8" x14ac:dyDescent="0.3">
      <c r="A68" s="9" t="s">
        <v>120</v>
      </c>
      <c r="B68" s="10" t="s">
        <v>122</v>
      </c>
      <c r="C68" s="35">
        <v>55334.543502909873</v>
      </c>
      <c r="D68" s="36">
        <v>0</v>
      </c>
      <c r="E68" s="37">
        <v>43762.819396949068</v>
      </c>
      <c r="F68" s="36">
        <v>11571.724105960806</v>
      </c>
      <c r="G68" s="35">
        <v>0</v>
      </c>
      <c r="H68" s="36">
        <v>0</v>
      </c>
      <c r="I68" s="37">
        <v>0</v>
      </c>
      <c r="J68" s="36">
        <v>0</v>
      </c>
      <c r="K68" s="35">
        <v>0</v>
      </c>
      <c r="L68" s="35">
        <v>0</v>
      </c>
      <c r="M68" s="35">
        <v>0</v>
      </c>
      <c r="N68" s="38">
        <f t="shared" si="0"/>
        <v>55334.543502909873</v>
      </c>
      <c r="O68" s="33"/>
      <c r="P68" s="33"/>
    </row>
    <row r="69" spans="1:16" ht="28.8" x14ac:dyDescent="0.3">
      <c r="A69" s="9" t="s">
        <v>121</v>
      </c>
      <c r="B69" s="10" t="s">
        <v>124</v>
      </c>
      <c r="C69" s="35">
        <v>60421.682339678227</v>
      </c>
      <c r="D69" s="36">
        <v>0</v>
      </c>
      <c r="E69" s="37">
        <v>49218.064900971949</v>
      </c>
      <c r="F69" s="36">
        <v>11203.61743870628</v>
      </c>
      <c r="G69" s="35">
        <v>0</v>
      </c>
      <c r="H69" s="36">
        <v>0</v>
      </c>
      <c r="I69" s="37">
        <v>0</v>
      </c>
      <c r="J69" s="36">
        <v>0</v>
      </c>
      <c r="K69" s="35">
        <v>0</v>
      </c>
      <c r="L69" s="35">
        <v>4407.6186906136436</v>
      </c>
      <c r="M69" s="35">
        <v>0</v>
      </c>
      <c r="N69" s="38">
        <f t="shared" si="0"/>
        <v>64829.30103029187</v>
      </c>
      <c r="O69" s="33"/>
      <c r="P69" s="33"/>
    </row>
    <row r="70" spans="1:16" ht="28.8" x14ac:dyDescent="0.3">
      <c r="A70" s="9" t="s">
        <v>123</v>
      </c>
      <c r="B70" s="10" t="s">
        <v>282</v>
      </c>
      <c r="C70" s="35">
        <v>9151.0501544130238</v>
      </c>
      <c r="D70" s="36">
        <v>0</v>
      </c>
      <c r="E70" s="37">
        <v>3493.5694452414054</v>
      </c>
      <c r="F70" s="36">
        <v>5657.4807091716184</v>
      </c>
      <c r="G70" s="35">
        <v>0</v>
      </c>
      <c r="H70" s="36">
        <v>0</v>
      </c>
      <c r="I70" s="37">
        <v>0</v>
      </c>
      <c r="J70" s="36">
        <v>0</v>
      </c>
      <c r="K70" s="35">
        <v>0</v>
      </c>
      <c r="L70" s="35">
        <v>0</v>
      </c>
      <c r="M70" s="35">
        <v>0</v>
      </c>
      <c r="N70" s="38">
        <f t="shared" si="0"/>
        <v>9151.0501544130238</v>
      </c>
      <c r="O70" s="33"/>
      <c r="P70" s="33"/>
    </row>
    <row r="71" spans="1:16" ht="28.8" x14ac:dyDescent="0.3">
      <c r="A71" s="9" t="s">
        <v>305</v>
      </c>
      <c r="B71" s="10" t="s">
        <v>126</v>
      </c>
      <c r="C71" s="35">
        <v>81862.843113684576</v>
      </c>
      <c r="D71" s="36">
        <v>0</v>
      </c>
      <c r="E71" s="37">
        <v>69139.785303239842</v>
      </c>
      <c r="F71" s="36">
        <v>12723.05781044473</v>
      </c>
      <c r="G71" s="35">
        <v>0</v>
      </c>
      <c r="H71" s="36">
        <v>0</v>
      </c>
      <c r="I71" s="37">
        <v>0</v>
      </c>
      <c r="J71" s="36">
        <v>0</v>
      </c>
      <c r="K71" s="35">
        <v>0</v>
      </c>
      <c r="L71" s="35">
        <v>0</v>
      </c>
      <c r="M71" s="35">
        <v>0</v>
      </c>
      <c r="N71" s="38">
        <f t="shared" ref="N71:N72" si="10">+C71+G71+K71+L71+M71</f>
        <v>81862.843113684576</v>
      </c>
      <c r="O71" s="33"/>
      <c r="P71" s="33"/>
    </row>
    <row r="72" spans="1:16" x14ac:dyDescent="0.3">
      <c r="A72" s="9" t="s">
        <v>125</v>
      </c>
      <c r="B72" s="10" t="s">
        <v>127</v>
      </c>
      <c r="C72" s="35">
        <v>67178.401473781429</v>
      </c>
      <c r="D72" s="36">
        <v>0</v>
      </c>
      <c r="E72" s="37">
        <v>1579.8938139810507</v>
      </c>
      <c r="F72" s="36">
        <v>65598.50765980038</v>
      </c>
      <c r="G72" s="35">
        <v>0</v>
      </c>
      <c r="H72" s="36">
        <v>0</v>
      </c>
      <c r="I72" s="37">
        <v>0</v>
      </c>
      <c r="J72" s="36">
        <v>0</v>
      </c>
      <c r="K72" s="35">
        <v>0</v>
      </c>
      <c r="L72" s="35">
        <v>1048.1070222954522</v>
      </c>
      <c r="M72" s="35">
        <v>0</v>
      </c>
      <c r="N72" s="38">
        <f t="shared" si="10"/>
        <v>68226.508496076887</v>
      </c>
      <c r="O72" s="33"/>
      <c r="P72" s="33"/>
    </row>
    <row r="73" spans="1:16" x14ac:dyDescent="0.3">
      <c r="A73" s="9" t="s">
        <v>306</v>
      </c>
      <c r="B73" s="10" t="s">
        <v>129</v>
      </c>
      <c r="C73" s="35">
        <v>21419.869529666943</v>
      </c>
      <c r="D73" s="36">
        <v>0</v>
      </c>
      <c r="E73" s="37">
        <v>383.95989834127749</v>
      </c>
      <c r="F73" s="36">
        <v>21035.909631325667</v>
      </c>
      <c r="G73" s="35">
        <v>0</v>
      </c>
      <c r="H73" s="36">
        <v>0</v>
      </c>
      <c r="I73" s="37">
        <v>0</v>
      </c>
      <c r="J73" s="36">
        <v>0</v>
      </c>
      <c r="K73" s="35">
        <v>0</v>
      </c>
      <c r="L73" s="35">
        <v>0</v>
      </c>
      <c r="M73" s="35">
        <v>0</v>
      </c>
      <c r="N73" s="38">
        <f t="shared" si="0"/>
        <v>21419.869529666943</v>
      </c>
      <c r="O73" s="33"/>
      <c r="P73" s="33"/>
    </row>
    <row r="74" spans="1:16" ht="28.8" x14ac:dyDescent="0.3">
      <c r="A74" s="9" t="s">
        <v>128</v>
      </c>
      <c r="B74" s="10" t="s">
        <v>131</v>
      </c>
      <c r="C74" s="35">
        <v>18401.839587684317</v>
      </c>
      <c r="D74" s="36">
        <v>0</v>
      </c>
      <c r="E74" s="37">
        <v>18401.839587684317</v>
      </c>
      <c r="F74" s="36">
        <v>0</v>
      </c>
      <c r="G74" s="35">
        <v>0</v>
      </c>
      <c r="H74" s="36">
        <v>0</v>
      </c>
      <c r="I74" s="37">
        <v>0</v>
      </c>
      <c r="J74" s="36">
        <v>0</v>
      </c>
      <c r="K74" s="35">
        <v>0</v>
      </c>
      <c r="L74" s="35">
        <v>803.78143782651114</v>
      </c>
      <c r="M74" s="35">
        <v>0</v>
      </c>
      <c r="N74" s="38">
        <f t="shared" si="0"/>
        <v>19205.621025510827</v>
      </c>
      <c r="O74" s="33"/>
      <c r="P74" s="33"/>
    </row>
    <row r="75" spans="1:16" ht="28.8" x14ac:dyDescent="0.3">
      <c r="A75" s="9" t="s">
        <v>130</v>
      </c>
      <c r="B75" s="10" t="s">
        <v>133</v>
      </c>
      <c r="C75" s="35">
        <v>131472.05651127413</v>
      </c>
      <c r="D75" s="36">
        <v>0</v>
      </c>
      <c r="E75" s="37">
        <v>27808.236884510072</v>
      </c>
      <c r="F75" s="36">
        <v>103663.81962676407</v>
      </c>
      <c r="G75" s="35">
        <v>0</v>
      </c>
      <c r="H75" s="36">
        <v>0</v>
      </c>
      <c r="I75" s="37">
        <v>0</v>
      </c>
      <c r="J75" s="36">
        <v>0</v>
      </c>
      <c r="K75" s="35">
        <v>0</v>
      </c>
      <c r="L75" s="35">
        <v>117.10339199975203</v>
      </c>
      <c r="M75" s="35">
        <v>0</v>
      </c>
      <c r="N75" s="38">
        <f t="shared" ref="N75:N138" si="11">+C75+G75+K75+L75+M75</f>
        <v>131589.15990327389</v>
      </c>
      <c r="O75" s="33"/>
      <c r="P75" s="33"/>
    </row>
    <row r="76" spans="1:16" x14ac:dyDescent="0.3">
      <c r="A76" s="9" t="s">
        <v>132</v>
      </c>
      <c r="B76" s="10" t="s">
        <v>135</v>
      </c>
      <c r="C76" s="35">
        <v>43518.991903976348</v>
      </c>
      <c r="D76" s="36">
        <v>0</v>
      </c>
      <c r="E76" s="37">
        <v>13723.061640343993</v>
      </c>
      <c r="F76" s="36">
        <v>29795.930263632355</v>
      </c>
      <c r="G76" s="35">
        <v>0</v>
      </c>
      <c r="H76" s="36">
        <v>0</v>
      </c>
      <c r="I76" s="37">
        <v>0</v>
      </c>
      <c r="J76" s="36">
        <v>0</v>
      </c>
      <c r="K76" s="35">
        <v>0</v>
      </c>
      <c r="L76" s="35">
        <v>0</v>
      </c>
      <c r="M76" s="35">
        <v>0</v>
      </c>
      <c r="N76" s="38">
        <f t="shared" si="11"/>
        <v>43518.991903976348</v>
      </c>
      <c r="O76" s="33"/>
      <c r="P76" s="33"/>
    </row>
    <row r="77" spans="1:16" ht="28.8" x14ac:dyDescent="0.3">
      <c r="A77" s="9" t="s">
        <v>134</v>
      </c>
      <c r="B77" s="10" t="s">
        <v>137</v>
      </c>
      <c r="C77" s="35">
        <v>101097.23324441482</v>
      </c>
      <c r="D77" s="36">
        <v>0</v>
      </c>
      <c r="E77" s="37">
        <v>67734.284013857454</v>
      </c>
      <c r="F77" s="36">
        <v>33362.949230557366</v>
      </c>
      <c r="G77" s="35">
        <v>0</v>
      </c>
      <c r="H77" s="36">
        <v>0</v>
      </c>
      <c r="I77" s="37">
        <v>0</v>
      </c>
      <c r="J77" s="36">
        <v>0</v>
      </c>
      <c r="K77" s="35">
        <v>0</v>
      </c>
      <c r="L77" s="35">
        <v>12041.083013819727</v>
      </c>
      <c r="M77" s="35">
        <v>0</v>
      </c>
      <c r="N77" s="38">
        <f t="shared" si="11"/>
        <v>113138.31625823455</v>
      </c>
      <c r="O77" s="33"/>
      <c r="P77" s="33"/>
    </row>
    <row r="78" spans="1:16" ht="28.8" x14ac:dyDescent="0.3">
      <c r="A78" s="9" t="s">
        <v>136</v>
      </c>
      <c r="B78" s="10" t="s">
        <v>139</v>
      </c>
      <c r="C78" s="35">
        <v>8903.6779572772648</v>
      </c>
      <c r="D78" s="36">
        <v>0</v>
      </c>
      <c r="E78" s="37">
        <v>1474.6997559770175</v>
      </c>
      <c r="F78" s="36">
        <v>7428.9782013002477</v>
      </c>
      <c r="G78" s="35">
        <v>0</v>
      </c>
      <c r="H78" s="36">
        <v>0</v>
      </c>
      <c r="I78" s="37">
        <v>0</v>
      </c>
      <c r="J78" s="36">
        <v>0</v>
      </c>
      <c r="K78" s="35">
        <v>0</v>
      </c>
      <c r="L78" s="35">
        <v>0</v>
      </c>
      <c r="M78" s="35">
        <v>0</v>
      </c>
      <c r="N78" s="38">
        <f t="shared" si="11"/>
        <v>8903.6779572772648</v>
      </c>
      <c r="O78" s="33"/>
      <c r="P78" s="33"/>
    </row>
    <row r="79" spans="1:16" x14ac:dyDescent="0.3">
      <c r="A79" s="9" t="s">
        <v>138</v>
      </c>
      <c r="B79" s="10" t="s">
        <v>141</v>
      </c>
      <c r="C79" s="35">
        <v>31548.507326961142</v>
      </c>
      <c r="D79" s="36">
        <v>0</v>
      </c>
      <c r="E79" s="37">
        <v>3237.7584687678886</v>
      </c>
      <c r="F79" s="36">
        <v>28310.748858193252</v>
      </c>
      <c r="G79" s="35">
        <v>0</v>
      </c>
      <c r="H79" s="36">
        <v>0</v>
      </c>
      <c r="I79" s="37">
        <v>0</v>
      </c>
      <c r="J79" s="36">
        <v>0</v>
      </c>
      <c r="K79" s="35">
        <v>0</v>
      </c>
      <c r="L79" s="35">
        <v>0</v>
      </c>
      <c r="M79" s="35">
        <v>0</v>
      </c>
      <c r="N79" s="38">
        <f t="shared" ref="N79:N80" si="12">+C79+G79+K79+L79+M79</f>
        <v>31548.507326961142</v>
      </c>
      <c r="O79" s="33"/>
      <c r="P79" s="33"/>
    </row>
    <row r="80" spans="1:16" x14ac:dyDescent="0.3">
      <c r="A80" s="9" t="s">
        <v>140</v>
      </c>
      <c r="B80" s="10" t="s">
        <v>142</v>
      </c>
      <c r="C80" s="35">
        <v>115408.4578734244</v>
      </c>
      <c r="D80" s="36">
        <v>0</v>
      </c>
      <c r="E80" s="37">
        <v>24154.53810848081</v>
      </c>
      <c r="F80" s="36">
        <v>91253.919764943596</v>
      </c>
      <c r="G80" s="35">
        <v>0</v>
      </c>
      <c r="H80" s="36">
        <v>0</v>
      </c>
      <c r="I80" s="37">
        <v>0</v>
      </c>
      <c r="J80" s="36">
        <v>0</v>
      </c>
      <c r="K80" s="35">
        <v>0</v>
      </c>
      <c r="L80" s="35">
        <v>0</v>
      </c>
      <c r="M80" s="35">
        <v>0</v>
      </c>
      <c r="N80" s="38">
        <f t="shared" si="12"/>
        <v>115408.4578734244</v>
      </c>
      <c r="O80" s="33"/>
      <c r="P80" s="33"/>
    </row>
    <row r="81" spans="1:16" ht="43.2" x14ac:dyDescent="0.3">
      <c r="A81" s="9" t="s">
        <v>355</v>
      </c>
      <c r="B81" s="10" t="s">
        <v>356</v>
      </c>
      <c r="C81" s="35">
        <v>14099.24955549267</v>
      </c>
      <c r="D81" s="36">
        <v>0</v>
      </c>
      <c r="E81" s="37">
        <v>5480.844315461788</v>
      </c>
      <c r="F81" s="36">
        <v>8618.4052400308829</v>
      </c>
      <c r="G81" s="35">
        <v>0</v>
      </c>
      <c r="H81" s="36">
        <v>0</v>
      </c>
      <c r="I81" s="37">
        <v>0</v>
      </c>
      <c r="J81" s="36">
        <v>0</v>
      </c>
      <c r="K81" s="35">
        <v>0</v>
      </c>
      <c r="L81" s="35">
        <v>0</v>
      </c>
      <c r="M81" s="35">
        <v>0</v>
      </c>
      <c r="N81" s="38">
        <f t="shared" ref="N81" si="13">+C81+G81+K81+L81+M81</f>
        <v>14099.24955549267</v>
      </c>
      <c r="O81" s="33"/>
      <c r="P81" s="33"/>
    </row>
    <row r="82" spans="1:16" x14ac:dyDescent="0.3">
      <c r="A82" s="9" t="s">
        <v>307</v>
      </c>
      <c r="B82" s="10" t="s">
        <v>144</v>
      </c>
      <c r="C82" s="35">
        <v>36791.36093356632</v>
      </c>
      <c r="D82" s="36">
        <v>0</v>
      </c>
      <c r="E82" s="37">
        <v>33369.074357967816</v>
      </c>
      <c r="F82" s="36">
        <v>3422.2865755985003</v>
      </c>
      <c r="G82" s="35">
        <v>0</v>
      </c>
      <c r="H82" s="36">
        <v>0</v>
      </c>
      <c r="I82" s="37">
        <v>0</v>
      </c>
      <c r="J82" s="36">
        <v>0</v>
      </c>
      <c r="K82" s="35">
        <v>0</v>
      </c>
      <c r="L82" s="35">
        <v>39460.813099626917</v>
      </c>
      <c r="M82" s="35">
        <v>0</v>
      </c>
      <c r="N82" s="38">
        <f t="shared" si="11"/>
        <v>76252.174033193238</v>
      </c>
      <c r="O82" s="33"/>
      <c r="P82" s="33"/>
    </row>
    <row r="83" spans="1:16" x14ac:dyDescent="0.3">
      <c r="A83" s="9" t="s">
        <v>143</v>
      </c>
      <c r="B83" s="10" t="s">
        <v>146</v>
      </c>
      <c r="C83" s="35">
        <v>1105792.1011587221</v>
      </c>
      <c r="D83" s="36">
        <v>0</v>
      </c>
      <c r="E83" s="37">
        <v>21368.53121788496</v>
      </c>
      <c r="F83" s="36">
        <v>1084423.5699408371</v>
      </c>
      <c r="G83" s="35">
        <v>0</v>
      </c>
      <c r="H83" s="36">
        <v>0</v>
      </c>
      <c r="I83" s="37">
        <v>0</v>
      </c>
      <c r="J83" s="36">
        <v>0</v>
      </c>
      <c r="K83" s="35">
        <v>0</v>
      </c>
      <c r="L83" s="35">
        <v>0</v>
      </c>
      <c r="M83" s="35">
        <v>0</v>
      </c>
      <c r="N83" s="38">
        <f t="shared" si="11"/>
        <v>1105792.1011587221</v>
      </c>
      <c r="O83" s="33"/>
      <c r="P83" s="33"/>
    </row>
    <row r="84" spans="1:16" x14ac:dyDescent="0.3">
      <c r="A84" s="9" t="s">
        <v>145</v>
      </c>
      <c r="B84" s="10" t="s">
        <v>148</v>
      </c>
      <c r="C84" s="35">
        <v>45558.564894933574</v>
      </c>
      <c r="D84" s="36">
        <v>0</v>
      </c>
      <c r="E84" s="37">
        <v>39121.232154863173</v>
      </c>
      <c r="F84" s="36">
        <v>6437.3327400703965</v>
      </c>
      <c r="G84" s="35">
        <v>0</v>
      </c>
      <c r="H84" s="36">
        <v>0</v>
      </c>
      <c r="I84" s="37">
        <v>0</v>
      </c>
      <c r="J84" s="36">
        <v>0</v>
      </c>
      <c r="K84" s="35">
        <v>0</v>
      </c>
      <c r="L84" s="35">
        <v>40656.188919755004</v>
      </c>
      <c r="M84" s="35">
        <v>0</v>
      </c>
      <c r="N84" s="38">
        <f t="shared" si="11"/>
        <v>86214.753814688578</v>
      </c>
      <c r="O84" s="33"/>
      <c r="P84" s="33"/>
    </row>
    <row r="85" spans="1:16" x14ac:dyDescent="0.3">
      <c r="A85" s="9" t="s">
        <v>147</v>
      </c>
      <c r="B85" s="10" t="s">
        <v>150</v>
      </c>
      <c r="C85" s="35">
        <v>136075.36376354855</v>
      </c>
      <c r="D85" s="36">
        <v>0</v>
      </c>
      <c r="E85" s="37">
        <v>133519.63296863527</v>
      </c>
      <c r="F85" s="36">
        <v>2555.7307949132869</v>
      </c>
      <c r="G85" s="35">
        <v>0</v>
      </c>
      <c r="H85" s="36">
        <v>0</v>
      </c>
      <c r="I85" s="37">
        <v>0</v>
      </c>
      <c r="J85" s="36">
        <v>0</v>
      </c>
      <c r="K85" s="35">
        <v>0</v>
      </c>
      <c r="L85" s="35">
        <v>14709.906351047855</v>
      </c>
      <c r="M85" s="35">
        <v>0</v>
      </c>
      <c r="N85" s="38">
        <f t="shared" si="11"/>
        <v>150785.27011459641</v>
      </c>
      <c r="O85" s="33"/>
      <c r="P85" s="33"/>
    </row>
    <row r="86" spans="1:16" x14ac:dyDescent="0.3">
      <c r="A86" s="9" t="s">
        <v>149</v>
      </c>
      <c r="B86" s="10" t="s">
        <v>152</v>
      </c>
      <c r="C86" s="35">
        <v>746439.56998395605</v>
      </c>
      <c r="D86" s="36">
        <v>551176.22347327811</v>
      </c>
      <c r="E86" s="37">
        <v>113241.27991283475</v>
      </c>
      <c r="F86" s="36">
        <v>82022.066597843193</v>
      </c>
      <c r="G86" s="35">
        <v>0</v>
      </c>
      <c r="H86" s="36">
        <v>0</v>
      </c>
      <c r="I86" s="37">
        <v>0</v>
      </c>
      <c r="J86" s="36">
        <v>0</v>
      </c>
      <c r="K86" s="35">
        <v>0</v>
      </c>
      <c r="L86" s="35">
        <v>642.92655127291232</v>
      </c>
      <c r="M86" s="35">
        <v>0</v>
      </c>
      <c r="N86" s="38">
        <f t="shared" si="11"/>
        <v>747082.49653522891</v>
      </c>
      <c r="O86" s="33"/>
      <c r="P86" s="33"/>
    </row>
    <row r="87" spans="1:16" x14ac:dyDescent="0.3">
      <c r="A87" s="9" t="s">
        <v>151</v>
      </c>
      <c r="B87" s="10" t="s">
        <v>283</v>
      </c>
      <c r="C87" s="35">
        <v>117505.03464511099</v>
      </c>
      <c r="D87" s="36">
        <v>86445.069979963882</v>
      </c>
      <c r="E87" s="37">
        <v>31059.964665147116</v>
      </c>
      <c r="F87" s="36">
        <v>0</v>
      </c>
      <c r="G87" s="35">
        <v>0</v>
      </c>
      <c r="H87" s="36">
        <v>0</v>
      </c>
      <c r="I87" s="37">
        <v>0</v>
      </c>
      <c r="J87" s="36">
        <v>0</v>
      </c>
      <c r="K87" s="35">
        <v>0</v>
      </c>
      <c r="L87" s="35">
        <v>0</v>
      </c>
      <c r="M87" s="35">
        <v>0</v>
      </c>
      <c r="N87" s="38">
        <f t="shared" si="11"/>
        <v>117505.03464511099</v>
      </c>
      <c r="O87" s="33"/>
      <c r="P87" s="33"/>
    </row>
    <row r="88" spans="1:16" x14ac:dyDescent="0.3">
      <c r="A88" s="9" t="s">
        <v>153</v>
      </c>
      <c r="B88" s="10" t="s">
        <v>284</v>
      </c>
      <c r="C88" s="35">
        <v>37361.794399548162</v>
      </c>
      <c r="D88" s="36">
        <v>35692.141010173371</v>
      </c>
      <c r="E88" s="37">
        <v>1669.6533893747924</v>
      </c>
      <c r="F88" s="36">
        <v>0</v>
      </c>
      <c r="G88" s="35">
        <v>0</v>
      </c>
      <c r="H88" s="36">
        <v>0</v>
      </c>
      <c r="I88" s="37">
        <v>0</v>
      </c>
      <c r="J88" s="36">
        <v>0</v>
      </c>
      <c r="K88" s="35">
        <v>0</v>
      </c>
      <c r="L88" s="35">
        <v>19197.480743273001</v>
      </c>
      <c r="M88" s="35">
        <v>0</v>
      </c>
      <c r="N88" s="38">
        <f t="shared" si="11"/>
        <v>56559.275142821163</v>
      </c>
      <c r="O88" s="33"/>
      <c r="P88" s="33"/>
    </row>
    <row r="89" spans="1:16" x14ac:dyDescent="0.3">
      <c r="A89" s="9" t="s">
        <v>154</v>
      </c>
      <c r="B89" s="10" t="s">
        <v>285</v>
      </c>
      <c r="C89" s="35">
        <v>123225.01074470763</v>
      </c>
      <c r="D89" s="36">
        <v>146.13782321610003</v>
      </c>
      <c r="E89" s="37">
        <v>121931.53210956321</v>
      </c>
      <c r="F89" s="36">
        <v>1147.3408119283308</v>
      </c>
      <c r="G89" s="35">
        <v>0</v>
      </c>
      <c r="H89" s="36">
        <v>0</v>
      </c>
      <c r="I89" s="37">
        <v>0</v>
      </c>
      <c r="J89" s="36">
        <v>0</v>
      </c>
      <c r="K89" s="35">
        <v>0</v>
      </c>
      <c r="L89" s="35">
        <v>2231.2734949007563</v>
      </c>
      <c r="M89" s="35">
        <v>0</v>
      </c>
      <c r="N89" s="38">
        <f t="shared" si="11"/>
        <v>125456.28423960839</v>
      </c>
      <c r="O89" s="33"/>
      <c r="P89" s="33"/>
    </row>
    <row r="90" spans="1:16" x14ac:dyDescent="0.3">
      <c r="A90" s="9" t="s">
        <v>155</v>
      </c>
      <c r="B90" s="10" t="s">
        <v>286</v>
      </c>
      <c r="C90" s="35">
        <v>429713.18358571501</v>
      </c>
      <c r="D90" s="36">
        <v>0</v>
      </c>
      <c r="E90" s="37">
        <v>429713.18358571501</v>
      </c>
      <c r="F90" s="36">
        <v>0</v>
      </c>
      <c r="G90" s="35">
        <v>0</v>
      </c>
      <c r="H90" s="36">
        <v>0</v>
      </c>
      <c r="I90" s="37">
        <v>0</v>
      </c>
      <c r="J90" s="36">
        <v>0</v>
      </c>
      <c r="K90" s="35">
        <v>0</v>
      </c>
      <c r="L90" s="35">
        <v>81008.478031188104</v>
      </c>
      <c r="M90" s="35">
        <v>0</v>
      </c>
      <c r="N90" s="38">
        <f t="shared" si="11"/>
        <v>510721.66161690315</v>
      </c>
      <c r="O90" s="33"/>
      <c r="P90" s="33"/>
    </row>
    <row r="91" spans="1:16" x14ac:dyDescent="0.3">
      <c r="A91" s="9" t="s">
        <v>156</v>
      </c>
      <c r="B91" s="10" t="s">
        <v>287</v>
      </c>
      <c r="C91" s="35">
        <v>351559.51188397</v>
      </c>
      <c r="D91" s="36">
        <v>0</v>
      </c>
      <c r="E91" s="37">
        <v>351559.51188397</v>
      </c>
      <c r="F91" s="36">
        <v>0</v>
      </c>
      <c r="G91" s="35">
        <v>0</v>
      </c>
      <c r="H91" s="36">
        <v>0</v>
      </c>
      <c r="I91" s="37">
        <v>0</v>
      </c>
      <c r="J91" s="36">
        <v>0</v>
      </c>
      <c r="K91" s="35">
        <v>0</v>
      </c>
      <c r="L91" s="35">
        <v>28977.373637761957</v>
      </c>
      <c r="M91" s="35">
        <v>0</v>
      </c>
      <c r="N91" s="38">
        <f t="shared" si="11"/>
        <v>380536.88552173198</v>
      </c>
      <c r="O91" s="33"/>
      <c r="P91" s="33"/>
    </row>
    <row r="92" spans="1:16" x14ac:dyDescent="0.3">
      <c r="A92" s="9" t="s">
        <v>158</v>
      </c>
      <c r="B92" s="10" t="s">
        <v>157</v>
      </c>
      <c r="C92" s="35">
        <v>72247.306206884357</v>
      </c>
      <c r="D92" s="36">
        <v>0</v>
      </c>
      <c r="E92" s="37">
        <v>72247.306206884357</v>
      </c>
      <c r="F92" s="36">
        <v>0</v>
      </c>
      <c r="G92" s="35">
        <v>0</v>
      </c>
      <c r="H92" s="36">
        <v>0</v>
      </c>
      <c r="I92" s="37">
        <v>0</v>
      </c>
      <c r="J92" s="36">
        <v>0</v>
      </c>
      <c r="K92" s="35">
        <v>0</v>
      </c>
      <c r="L92" s="35">
        <v>0</v>
      </c>
      <c r="M92" s="35">
        <v>0</v>
      </c>
      <c r="N92" s="38">
        <f t="shared" si="11"/>
        <v>72247.306206884357</v>
      </c>
      <c r="O92" s="33"/>
      <c r="P92" s="33"/>
    </row>
    <row r="93" spans="1:16" ht="28.8" x14ac:dyDescent="0.3">
      <c r="A93" s="9" t="s">
        <v>308</v>
      </c>
      <c r="B93" s="10" t="s">
        <v>159</v>
      </c>
      <c r="C93" s="35">
        <v>100800.46724093459</v>
      </c>
      <c r="D93" s="36">
        <v>0</v>
      </c>
      <c r="E93" s="37">
        <v>75917.251461386739</v>
      </c>
      <c r="F93" s="36">
        <v>24883.215779547856</v>
      </c>
      <c r="G93" s="35">
        <v>0</v>
      </c>
      <c r="H93" s="36">
        <v>0</v>
      </c>
      <c r="I93" s="37">
        <v>0</v>
      </c>
      <c r="J93" s="36">
        <v>0</v>
      </c>
      <c r="K93" s="35">
        <v>0</v>
      </c>
      <c r="L93" s="35">
        <v>0</v>
      </c>
      <c r="M93" s="35">
        <v>0</v>
      </c>
      <c r="N93" s="38">
        <f t="shared" si="11"/>
        <v>100800.46724093459</v>
      </c>
      <c r="O93" s="33"/>
      <c r="P93" s="33"/>
    </row>
    <row r="94" spans="1:16" x14ac:dyDescent="0.3">
      <c r="A94" s="9" t="s">
        <v>161</v>
      </c>
      <c r="B94" s="10" t="s">
        <v>160</v>
      </c>
      <c r="C94" s="35">
        <v>324882.57831898099</v>
      </c>
      <c r="D94" s="36">
        <v>0</v>
      </c>
      <c r="E94" s="37">
        <v>320552.31225900096</v>
      </c>
      <c r="F94" s="36">
        <v>4330.2660599800038</v>
      </c>
      <c r="G94" s="35">
        <v>0</v>
      </c>
      <c r="H94" s="36">
        <v>0</v>
      </c>
      <c r="I94" s="37">
        <v>0</v>
      </c>
      <c r="J94" s="36">
        <v>0</v>
      </c>
      <c r="K94" s="35">
        <v>3576.4574472116483</v>
      </c>
      <c r="L94" s="35">
        <v>60262.334348324395</v>
      </c>
      <c r="M94" s="35">
        <v>0</v>
      </c>
      <c r="N94" s="38">
        <f t="shared" si="11"/>
        <v>388721.37011451705</v>
      </c>
      <c r="O94" s="33"/>
      <c r="P94" s="33"/>
    </row>
    <row r="95" spans="1:16" x14ac:dyDescent="0.3">
      <c r="A95" s="9" t="s">
        <v>163</v>
      </c>
      <c r="B95" s="10" t="s">
        <v>162</v>
      </c>
      <c r="C95" s="35">
        <v>2499983.906607131</v>
      </c>
      <c r="D95" s="36">
        <v>141293.13397822285</v>
      </c>
      <c r="E95" s="37">
        <v>1446516.7967549469</v>
      </c>
      <c r="F95" s="36">
        <v>912173.97587396111</v>
      </c>
      <c r="G95" s="35">
        <v>0</v>
      </c>
      <c r="H95" s="36">
        <v>0</v>
      </c>
      <c r="I95" s="37">
        <v>0</v>
      </c>
      <c r="J95" s="36">
        <v>0</v>
      </c>
      <c r="K95" s="35">
        <v>0</v>
      </c>
      <c r="L95" s="35">
        <v>481420.62984361657</v>
      </c>
      <c r="M95" s="35">
        <v>0</v>
      </c>
      <c r="N95" s="38">
        <f t="shared" si="11"/>
        <v>2981404.5364507474</v>
      </c>
      <c r="O95" s="33"/>
      <c r="P95" s="33"/>
    </row>
    <row r="96" spans="1:16" x14ac:dyDescent="0.3">
      <c r="A96" s="9" t="s">
        <v>165</v>
      </c>
      <c r="B96" s="10" t="s">
        <v>164</v>
      </c>
      <c r="C96" s="35">
        <v>101248.7641177334</v>
      </c>
      <c r="D96" s="36">
        <v>0</v>
      </c>
      <c r="E96" s="37">
        <v>100576.13564911931</v>
      </c>
      <c r="F96" s="36">
        <v>672.62846861409264</v>
      </c>
      <c r="G96" s="35">
        <v>0</v>
      </c>
      <c r="H96" s="36">
        <v>0</v>
      </c>
      <c r="I96" s="37">
        <v>0</v>
      </c>
      <c r="J96" s="36">
        <v>0</v>
      </c>
      <c r="K96" s="35">
        <v>0</v>
      </c>
      <c r="L96" s="35">
        <v>344238.67101550347</v>
      </c>
      <c r="M96" s="35">
        <v>0</v>
      </c>
      <c r="N96" s="38">
        <f t="shared" si="11"/>
        <v>445487.43513323687</v>
      </c>
      <c r="O96" s="33"/>
      <c r="P96" s="33"/>
    </row>
    <row r="97" spans="1:16" x14ac:dyDescent="0.3">
      <c r="A97" s="9" t="s">
        <v>168</v>
      </c>
      <c r="B97" s="10" t="s">
        <v>167</v>
      </c>
      <c r="C97" s="35">
        <v>285351.59003367554</v>
      </c>
      <c r="D97" s="36">
        <v>0</v>
      </c>
      <c r="E97" s="37">
        <v>285351.59003367554</v>
      </c>
      <c r="F97" s="36">
        <v>0</v>
      </c>
      <c r="G97" s="35">
        <v>0</v>
      </c>
      <c r="H97" s="36">
        <v>0</v>
      </c>
      <c r="I97" s="37">
        <v>0</v>
      </c>
      <c r="J97" s="36">
        <v>0</v>
      </c>
      <c r="K97" s="35">
        <v>0</v>
      </c>
      <c r="L97" s="35">
        <v>102529.51668571646</v>
      </c>
      <c r="M97" s="35">
        <v>0</v>
      </c>
      <c r="N97" s="38">
        <f t="shared" si="11"/>
        <v>387881.106719392</v>
      </c>
      <c r="O97" s="33"/>
      <c r="P97" s="33"/>
    </row>
    <row r="98" spans="1:16" x14ac:dyDescent="0.3">
      <c r="A98" s="9" t="s">
        <v>170</v>
      </c>
      <c r="B98" s="10" t="s">
        <v>169</v>
      </c>
      <c r="C98" s="35">
        <v>98.982647743251519</v>
      </c>
      <c r="D98" s="36">
        <v>0</v>
      </c>
      <c r="E98" s="37">
        <v>98.982647743251519</v>
      </c>
      <c r="F98" s="36">
        <v>0</v>
      </c>
      <c r="G98" s="35">
        <v>0</v>
      </c>
      <c r="H98" s="36">
        <v>0</v>
      </c>
      <c r="I98" s="37">
        <v>0</v>
      </c>
      <c r="J98" s="36">
        <v>0</v>
      </c>
      <c r="K98" s="35">
        <v>0</v>
      </c>
      <c r="L98" s="35">
        <v>323623.74906298256</v>
      </c>
      <c r="M98" s="35">
        <v>0</v>
      </c>
      <c r="N98" s="38">
        <f t="shared" si="11"/>
        <v>323722.73171072581</v>
      </c>
      <c r="O98" s="33"/>
      <c r="P98" s="33"/>
    </row>
    <row r="99" spans="1:16" x14ac:dyDescent="0.3">
      <c r="A99" s="9" t="s">
        <v>171</v>
      </c>
      <c r="B99" s="10" t="s">
        <v>288</v>
      </c>
      <c r="C99" s="35">
        <v>200254.07176972189</v>
      </c>
      <c r="D99" s="36">
        <v>0</v>
      </c>
      <c r="E99" s="37">
        <v>178717.301678585</v>
      </c>
      <c r="F99" s="36">
        <v>21536.770091136877</v>
      </c>
      <c r="G99" s="35">
        <v>0</v>
      </c>
      <c r="H99" s="36">
        <v>0</v>
      </c>
      <c r="I99" s="37">
        <v>0</v>
      </c>
      <c r="J99" s="36">
        <v>0</v>
      </c>
      <c r="K99" s="35">
        <v>0</v>
      </c>
      <c r="L99" s="35">
        <v>168341.09206076819</v>
      </c>
      <c r="M99" s="35">
        <v>0</v>
      </c>
      <c r="N99" s="38">
        <f t="shared" si="11"/>
        <v>368595.16383049008</v>
      </c>
      <c r="O99" s="33"/>
      <c r="P99" s="33"/>
    </row>
    <row r="100" spans="1:16" x14ac:dyDescent="0.3">
      <c r="A100" s="9" t="s">
        <v>173</v>
      </c>
      <c r="B100" s="10" t="s">
        <v>289</v>
      </c>
      <c r="C100" s="35">
        <v>60633.954729829369</v>
      </c>
      <c r="D100" s="36">
        <v>0</v>
      </c>
      <c r="E100" s="37">
        <v>22321.027307280652</v>
      </c>
      <c r="F100" s="36">
        <v>38312.927422548717</v>
      </c>
      <c r="G100" s="35">
        <v>0</v>
      </c>
      <c r="H100" s="36">
        <v>0</v>
      </c>
      <c r="I100" s="37">
        <v>0</v>
      </c>
      <c r="J100" s="36">
        <v>0</v>
      </c>
      <c r="K100" s="35">
        <v>0</v>
      </c>
      <c r="L100" s="35">
        <v>987.61563590911123</v>
      </c>
      <c r="M100" s="35">
        <v>0</v>
      </c>
      <c r="N100" s="38">
        <f t="shared" si="11"/>
        <v>61621.57036573848</v>
      </c>
      <c r="O100" s="33"/>
      <c r="P100" s="33"/>
    </row>
    <row r="101" spans="1:16" x14ac:dyDescent="0.3">
      <c r="A101" s="9" t="s">
        <v>174</v>
      </c>
      <c r="B101" s="10" t="s">
        <v>172</v>
      </c>
      <c r="C101" s="35">
        <v>37410.284271793294</v>
      </c>
      <c r="D101" s="36">
        <v>0</v>
      </c>
      <c r="E101" s="37">
        <v>25039.006666313297</v>
      </c>
      <c r="F101" s="36">
        <v>12371.277605480002</v>
      </c>
      <c r="G101" s="35">
        <v>0</v>
      </c>
      <c r="H101" s="36">
        <v>0</v>
      </c>
      <c r="I101" s="37">
        <v>0</v>
      </c>
      <c r="J101" s="36">
        <v>0</v>
      </c>
      <c r="K101" s="35">
        <v>0</v>
      </c>
      <c r="L101" s="35">
        <v>0</v>
      </c>
      <c r="M101" s="35">
        <v>0</v>
      </c>
      <c r="N101" s="38">
        <f t="shared" si="11"/>
        <v>37410.284271793294</v>
      </c>
      <c r="O101" s="33"/>
      <c r="P101" s="33"/>
    </row>
    <row r="102" spans="1:16" x14ac:dyDescent="0.3">
      <c r="A102" s="9" t="s">
        <v>175</v>
      </c>
      <c r="B102" s="10" t="s">
        <v>290</v>
      </c>
      <c r="C102" s="35">
        <v>383831.04137919302</v>
      </c>
      <c r="D102" s="36">
        <v>40781.422465301977</v>
      </c>
      <c r="E102" s="37">
        <v>159376.00294002198</v>
      </c>
      <c r="F102" s="36">
        <v>183673.61597386905</v>
      </c>
      <c r="G102" s="35">
        <v>0</v>
      </c>
      <c r="H102" s="36">
        <v>0</v>
      </c>
      <c r="I102" s="37">
        <v>0</v>
      </c>
      <c r="J102" s="36">
        <v>0</v>
      </c>
      <c r="K102" s="35">
        <v>0</v>
      </c>
      <c r="L102" s="35">
        <v>6785.5710227495911</v>
      </c>
      <c r="M102" s="35">
        <v>0</v>
      </c>
      <c r="N102" s="38">
        <f t="shared" si="11"/>
        <v>390616.61240194261</v>
      </c>
      <c r="O102" s="33"/>
      <c r="P102" s="33"/>
    </row>
    <row r="103" spans="1:16" x14ac:dyDescent="0.3">
      <c r="A103" s="9" t="s">
        <v>177</v>
      </c>
      <c r="B103" s="10" t="s">
        <v>176</v>
      </c>
      <c r="C103" s="35">
        <v>90477.940926973708</v>
      </c>
      <c r="D103" s="36">
        <v>17991.870155467681</v>
      </c>
      <c r="E103" s="37">
        <v>41197.544103585911</v>
      </c>
      <c r="F103" s="36">
        <v>31288.526667920123</v>
      </c>
      <c r="G103" s="35">
        <v>0</v>
      </c>
      <c r="H103" s="36">
        <v>0</v>
      </c>
      <c r="I103" s="37">
        <v>0</v>
      </c>
      <c r="J103" s="36">
        <v>0</v>
      </c>
      <c r="K103" s="35">
        <v>0</v>
      </c>
      <c r="L103" s="35">
        <v>15257.80002520402</v>
      </c>
      <c r="M103" s="35">
        <v>0</v>
      </c>
      <c r="N103" s="38">
        <f t="shared" si="11"/>
        <v>105735.74095217773</v>
      </c>
      <c r="O103" s="33"/>
      <c r="P103" s="33"/>
    </row>
    <row r="104" spans="1:16" x14ac:dyDescent="0.3">
      <c r="A104" s="9" t="s">
        <v>179</v>
      </c>
      <c r="B104" s="10" t="s">
        <v>178</v>
      </c>
      <c r="C104" s="35">
        <v>481348.49631028442</v>
      </c>
      <c r="D104" s="36">
        <v>0</v>
      </c>
      <c r="E104" s="37">
        <v>295407.8663810037</v>
      </c>
      <c r="F104" s="36">
        <v>185940.62992928072</v>
      </c>
      <c r="G104" s="35">
        <v>0</v>
      </c>
      <c r="H104" s="36">
        <v>0</v>
      </c>
      <c r="I104" s="37">
        <v>0</v>
      </c>
      <c r="J104" s="36">
        <v>0</v>
      </c>
      <c r="K104" s="35">
        <v>0</v>
      </c>
      <c r="L104" s="35">
        <v>16130.94209538195</v>
      </c>
      <c r="M104" s="35">
        <v>0</v>
      </c>
      <c r="N104" s="38">
        <f t="shared" si="11"/>
        <v>497479.43840566638</v>
      </c>
      <c r="O104" s="33"/>
      <c r="P104" s="33"/>
    </row>
    <row r="105" spans="1:16" x14ac:dyDescent="0.3">
      <c r="A105" s="9" t="s">
        <v>181</v>
      </c>
      <c r="B105" s="10" t="s">
        <v>180</v>
      </c>
      <c r="C105" s="35">
        <v>553955.81258640508</v>
      </c>
      <c r="D105" s="36">
        <v>0</v>
      </c>
      <c r="E105" s="37">
        <v>494479.17648630979</v>
      </c>
      <c r="F105" s="36">
        <v>59476.636100095275</v>
      </c>
      <c r="G105" s="35">
        <v>0</v>
      </c>
      <c r="H105" s="36">
        <v>0</v>
      </c>
      <c r="I105" s="37">
        <v>0</v>
      </c>
      <c r="J105" s="36">
        <v>0</v>
      </c>
      <c r="K105" s="35">
        <v>0</v>
      </c>
      <c r="L105" s="35">
        <v>235656.91453338158</v>
      </c>
      <c r="M105" s="35">
        <v>0</v>
      </c>
      <c r="N105" s="38">
        <f t="shared" si="11"/>
        <v>789612.72711978666</v>
      </c>
      <c r="O105" s="33"/>
      <c r="P105" s="33"/>
    </row>
    <row r="106" spans="1:16" ht="43.2" x14ac:dyDescent="0.3">
      <c r="A106" s="9" t="s">
        <v>183</v>
      </c>
      <c r="B106" s="10" t="s">
        <v>182</v>
      </c>
      <c r="C106" s="35">
        <v>124907.47176058992</v>
      </c>
      <c r="D106" s="36">
        <v>0</v>
      </c>
      <c r="E106" s="37">
        <v>87895.051843112669</v>
      </c>
      <c r="F106" s="36">
        <v>37012.419917477258</v>
      </c>
      <c r="G106" s="35">
        <v>0</v>
      </c>
      <c r="H106" s="36">
        <v>0</v>
      </c>
      <c r="I106" s="37">
        <v>0</v>
      </c>
      <c r="J106" s="36">
        <v>0</v>
      </c>
      <c r="K106" s="35">
        <v>0</v>
      </c>
      <c r="L106" s="35">
        <v>451.83623387402696</v>
      </c>
      <c r="M106" s="35">
        <v>0</v>
      </c>
      <c r="N106" s="38">
        <f t="shared" si="11"/>
        <v>125359.30799446395</v>
      </c>
      <c r="O106" s="33"/>
      <c r="P106" s="33"/>
    </row>
    <row r="107" spans="1:16" x14ac:dyDescent="0.3">
      <c r="A107" s="9" t="s">
        <v>185</v>
      </c>
      <c r="B107" s="10" t="s">
        <v>184</v>
      </c>
      <c r="C107" s="35">
        <v>587617.30705746682</v>
      </c>
      <c r="D107" s="36">
        <v>334946.89479277132</v>
      </c>
      <c r="E107" s="37">
        <v>90744.829351600711</v>
      </c>
      <c r="F107" s="36">
        <v>161925.58291309487</v>
      </c>
      <c r="G107" s="35">
        <v>0</v>
      </c>
      <c r="H107" s="36">
        <v>0</v>
      </c>
      <c r="I107" s="37">
        <v>0</v>
      </c>
      <c r="J107" s="36">
        <v>0</v>
      </c>
      <c r="K107" s="35">
        <v>0</v>
      </c>
      <c r="L107" s="35">
        <v>0</v>
      </c>
      <c r="M107" s="35">
        <v>0</v>
      </c>
      <c r="N107" s="38">
        <f t="shared" si="11"/>
        <v>587617.30705746682</v>
      </c>
      <c r="O107" s="33"/>
      <c r="P107" s="33"/>
    </row>
    <row r="108" spans="1:16" ht="28.8" x14ac:dyDescent="0.3">
      <c r="A108" s="9" t="s">
        <v>187</v>
      </c>
      <c r="B108" s="10" t="s">
        <v>186</v>
      </c>
      <c r="C108" s="35">
        <v>822387.996517953</v>
      </c>
      <c r="D108" s="36">
        <v>0</v>
      </c>
      <c r="E108" s="37">
        <v>367102.48842176772</v>
      </c>
      <c r="F108" s="36">
        <v>455285.50809618528</v>
      </c>
      <c r="G108" s="35">
        <v>0</v>
      </c>
      <c r="H108" s="36">
        <v>0</v>
      </c>
      <c r="I108" s="37">
        <v>0</v>
      </c>
      <c r="J108" s="36">
        <v>0</v>
      </c>
      <c r="K108" s="35">
        <v>0</v>
      </c>
      <c r="L108" s="35">
        <v>132707.31784946425</v>
      </c>
      <c r="M108" s="35">
        <v>0</v>
      </c>
      <c r="N108" s="38">
        <f t="shared" si="11"/>
        <v>955095.31436741725</v>
      </c>
      <c r="O108" s="33"/>
      <c r="P108" s="33"/>
    </row>
    <row r="109" spans="1:16" x14ac:dyDescent="0.3">
      <c r="A109" s="9" t="s">
        <v>188</v>
      </c>
      <c r="B109" s="10" t="s">
        <v>291</v>
      </c>
      <c r="C109" s="35">
        <v>0</v>
      </c>
      <c r="D109" s="36">
        <v>0</v>
      </c>
      <c r="E109" s="37">
        <v>0</v>
      </c>
      <c r="F109" s="36">
        <v>0</v>
      </c>
      <c r="G109" s="35">
        <v>40982.980605659512</v>
      </c>
      <c r="H109" s="36">
        <v>40982.980605659512</v>
      </c>
      <c r="I109" s="37">
        <v>0</v>
      </c>
      <c r="J109" s="36">
        <v>0</v>
      </c>
      <c r="K109" s="35">
        <v>0</v>
      </c>
      <c r="L109" s="35">
        <v>0</v>
      </c>
      <c r="M109" s="35">
        <v>0</v>
      </c>
      <c r="N109" s="38">
        <f t="shared" si="11"/>
        <v>40982.980605659512</v>
      </c>
      <c r="O109" s="33"/>
      <c r="P109" s="33"/>
    </row>
    <row r="110" spans="1:16" x14ac:dyDescent="0.3">
      <c r="A110" s="9" t="s">
        <v>190</v>
      </c>
      <c r="B110" s="10" t="s">
        <v>292</v>
      </c>
      <c r="C110" s="35">
        <v>0</v>
      </c>
      <c r="D110" s="36">
        <v>0</v>
      </c>
      <c r="E110" s="37">
        <v>0</v>
      </c>
      <c r="F110" s="36">
        <v>0</v>
      </c>
      <c r="G110" s="35">
        <v>1435830.6728541031</v>
      </c>
      <c r="H110" s="36">
        <v>530356.85185647686</v>
      </c>
      <c r="I110" s="37">
        <v>230719.64652157947</v>
      </c>
      <c r="J110" s="36">
        <v>674754.17447604693</v>
      </c>
      <c r="K110" s="35">
        <v>0</v>
      </c>
      <c r="L110" s="35">
        <v>0</v>
      </c>
      <c r="M110" s="35">
        <v>0</v>
      </c>
      <c r="N110" s="38">
        <f t="shared" si="11"/>
        <v>1435830.6728541031</v>
      </c>
      <c r="O110" s="33"/>
      <c r="P110" s="33"/>
    </row>
    <row r="111" spans="1:16" ht="28.8" x14ac:dyDescent="0.3">
      <c r="A111" s="9" t="s">
        <v>192</v>
      </c>
      <c r="B111" s="10" t="s">
        <v>189</v>
      </c>
      <c r="C111" s="35">
        <v>0</v>
      </c>
      <c r="D111" s="36">
        <v>0</v>
      </c>
      <c r="E111" s="37">
        <v>0</v>
      </c>
      <c r="F111" s="36">
        <v>0</v>
      </c>
      <c r="G111" s="35">
        <v>167060.56896872807</v>
      </c>
      <c r="H111" s="36">
        <v>4285.8487108410773</v>
      </c>
      <c r="I111" s="37">
        <v>101069.59999934012</v>
      </c>
      <c r="J111" s="36">
        <v>61705.120258546929</v>
      </c>
      <c r="K111" s="35">
        <v>0</v>
      </c>
      <c r="L111" s="35">
        <v>0</v>
      </c>
      <c r="M111" s="35">
        <v>904.37238866450559</v>
      </c>
      <c r="N111" s="38">
        <f t="shared" si="11"/>
        <v>167964.94135739258</v>
      </c>
      <c r="O111" s="33"/>
      <c r="P111" s="33"/>
    </row>
    <row r="112" spans="1:16" ht="28.8" x14ac:dyDescent="0.3">
      <c r="A112" s="9" t="s">
        <v>309</v>
      </c>
      <c r="B112" s="10" t="s">
        <v>191</v>
      </c>
      <c r="C112" s="35">
        <v>0</v>
      </c>
      <c r="D112" s="36">
        <v>0</v>
      </c>
      <c r="E112" s="37">
        <v>0</v>
      </c>
      <c r="F112" s="36">
        <v>0</v>
      </c>
      <c r="G112" s="35">
        <v>230505.23949384107</v>
      </c>
      <c r="H112" s="36">
        <v>206303.0232354071</v>
      </c>
      <c r="I112" s="37">
        <v>3085.4950005595929</v>
      </c>
      <c r="J112" s="36">
        <v>21116.721257874364</v>
      </c>
      <c r="K112" s="35">
        <v>0</v>
      </c>
      <c r="L112" s="35">
        <v>0</v>
      </c>
      <c r="M112" s="35">
        <v>0</v>
      </c>
      <c r="N112" s="38">
        <f t="shared" si="11"/>
        <v>230505.23949384107</v>
      </c>
      <c r="O112" s="33"/>
      <c r="P112" s="33"/>
    </row>
    <row r="113" spans="1:16" ht="28.8" x14ac:dyDescent="0.3">
      <c r="A113" s="9" t="s">
        <v>194</v>
      </c>
      <c r="B113" s="10" t="s">
        <v>193</v>
      </c>
      <c r="C113" s="35">
        <v>0</v>
      </c>
      <c r="D113" s="36">
        <v>0</v>
      </c>
      <c r="E113" s="37">
        <v>0</v>
      </c>
      <c r="F113" s="36">
        <v>0</v>
      </c>
      <c r="G113" s="35">
        <v>177628.98783959186</v>
      </c>
      <c r="H113" s="36">
        <v>115246.25865314974</v>
      </c>
      <c r="I113" s="37">
        <v>30105.071559144955</v>
      </c>
      <c r="J113" s="36">
        <v>32277.657627297125</v>
      </c>
      <c r="K113" s="35">
        <v>0</v>
      </c>
      <c r="L113" s="35">
        <v>27605.556762763779</v>
      </c>
      <c r="M113" s="35">
        <v>0</v>
      </c>
      <c r="N113" s="38">
        <f t="shared" si="11"/>
        <v>205234.54460235563</v>
      </c>
      <c r="O113" s="33"/>
      <c r="P113" s="33"/>
    </row>
    <row r="114" spans="1:16" x14ac:dyDescent="0.3">
      <c r="A114" s="9" t="s">
        <v>310</v>
      </c>
      <c r="B114" s="10" t="s">
        <v>293</v>
      </c>
      <c r="C114" s="35">
        <v>464305.73312779155</v>
      </c>
      <c r="D114" s="36">
        <v>0</v>
      </c>
      <c r="E114" s="37">
        <v>418372.04786947876</v>
      </c>
      <c r="F114" s="36">
        <v>45933.685258312798</v>
      </c>
      <c r="G114" s="35">
        <v>0</v>
      </c>
      <c r="H114" s="36">
        <v>0</v>
      </c>
      <c r="I114" s="37">
        <v>0</v>
      </c>
      <c r="J114" s="36">
        <v>0</v>
      </c>
      <c r="K114" s="35">
        <v>0</v>
      </c>
      <c r="L114" s="35">
        <v>654753.37260997482</v>
      </c>
      <c r="M114" s="35">
        <v>0</v>
      </c>
      <c r="N114" s="38">
        <f t="shared" si="11"/>
        <v>1119059.1057377663</v>
      </c>
      <c r="O114" s="33"/>
      <c r="P114" s="33"/>
    </row>
    <row r="115" spans="1:16" x14ac:dyDescent="0.3">
      <c r="A115" s="9" t="s">
        <v>197</v>
      </c>
      <c r="B115" s="10" t="s">
        <v>195</v>
      </c>
      <c r="C115" s="35">
        <v>88794.411738016439</v>
      </c>
      <c r="D115" s="36">
        <v>0</v>
      </c>
      <c r="E115" s="37">
        <v>67597.748151466978</v>
      </c>
      <c r="F115" s="36">
        <v>21196.663586549457</v>
      </c>
      <c r="G115" s="35">
        <v>0</v>
      </c>
      <c r="H115" s="36">
        <v>0</v>
      </c>
      <c r="I115" s="37">
        <v>0</v>
      </c>
      <c r="J115" s="36">
        <v>0</v>
      </c>
      <c r="K115" s="35">
        <v>0</v>
      </c>
      <c r="L115" s="35">
        <v>88914.167926331545</v>
      </c>
      <c r="M115" s="35">
        <v>0</v>
      </c>
      <c r="N115" s="38">
        <f t="shared" si="11"/>
        <v>177708.57966434798</v>
      </c>
      <c r="O115" s="33"/>
      <c r="P115" s="33"/>
    </row>
    <row r="116" spans="1:16" ht="28.8" x14ac:dyDescent="0.3">
      <c r="A116" s="9" t="s">
        <v>198</v>
      </c>
      <c r="B116" s="10" t="s">
        <v>196</v>
      </c>
      <c r="C116" s="35">
        <v>117480.1255394514</v>
      </c>
      <c r="D116" s="36">
        <v>0</v>
      </c>
      <c r="E116" s="37">
        <v>106948.40631858091</v>
      </c>
      <c r="F116" s="36">
        <v>10531.719220870491</v>
      </c>
      <c r="G116" s="35">
        <v>0</v>
      </c>
      <c r="H116" s="36">
        <v>0</v>
      </c>
      <c r="I116" s="37">
        <v>0</v>
      </c>
      <c r="J116" s="36">
        <v>0</v>
      </c>
      <c r="K116" s="35">
        <v>0</v>
      </c>
      <c r="L116" s="35">
        <v>58943.096396846551</v>
      </c>
      <c r="M116" s="35">
        <v>0</v>
      </c>
      <c r="N116" s="38">
        <f t="shared" si="11"/>
        <v>176423.22193629795</v>
      </c>
      <c r="O116" s="33"/>
      <c r="P116" s="33"/>
    </row>
    <row r="117" spans="1:16" ht="28.8" x14ac:dyDescent="0.3">
      <c r="A117" s="9" t="s">
        <v>311</v>
      </c>
      <c r="B117" s="10" t="s">
        <v>294</v>
      </c>
      <c r="C117" s="35">
        <v>1251472.232584412</v>
      </c>
      <c r="D117" s="36">
        <v>0</v>
      </c>
      <c r="E117" s="37">
        <v>149607.43871429467</v>
      </c>
      <c r="F117" s="36">
        <v>1101864.7938701173</v>
      </c>
      <c r="G117" s="35">
        <v>0</v>
      </c>
      <c r="H117" s="36">
        <v>0</v>
      </c>
      <c r="I117" s="37">
        <v>0</v>
      </c>
      <c r="J117" s="36">
        <v>0</v>
      </c>
      <c r="K117" s="35">
        <v>0</v>
      </c>
      <c r="L117" s="35">
        <v>3890.5174993497722</v>
      </c>
      <c r="M117" s="35">
        <v>0</v>
      </c>
      <c r="N117" s="38">
        <f t="shared" si="11"/>
        <v>1255362.7500837618</v>
      </c>
      <c r="O117" s="33"/>
      <c r="P117" s="33"/>
    </row>
    <row r="118" spans="1:16" ht="28.8" x14ac:dyDescent="0.3">
      <c r="A118" s="9" t="s">
        <v>201</v>
      </c>
      <c r="B118" s="10" t="s">
        <v>199</v>
      </c>
      <c r="C118" s="35">
        <v>208332.13399399063</v>
      </c>
      <c r="D118" s="36">
        <v>0</v>
      </c>
      <c r="E118" s="37">
        <v>171462.97048019117</v>
      </c>
      <c r="F118" s="36">
        <v>36869.16351379946</v>
      </c>
      <c r="G118" s="35">
        <v>0</v>
      </c>
      <c r="H118" s="36">
        <v>0</v>
      </c>
      <c r="I118" s="37">
        <v>0</v>
      </c>
      <c r="J118" s="36">
        <v>0</v>
      </c>
      <c r="K118" s="35">
        <v>0</v>
      </c>
      <c r="L118" s="35">
        <v>110164.24256787534</v>
      </c>
      <c r="M118" s="35">
        <v>0</v>
      </c>
      <c r="N118" s="38">
        <f t="shared" si="11"/>
        <v>318496.37656186597</v>
      </c>
      <c r="O118" s="33"/>
      <c r="P118" s="33"/>
    </row>
    <row r="119" spans="1:16" x14ac:dyDescent="0.3">
      <c r="A119" s="9" t="s">
        <v>312</v>
      </c>
      <c r="B119" s="10" t="s">
        <v>200</v>
      </c>
      <c r="C119" s="35">
        <v>170173.87212635842</v>
      </c>
      <c r="D119" s="36">
        <v>0</v>
      </c>
      <c r="E119" s="37">
        <v>71054.036078324658</v>
      </c>
      <c r="F119" s="36">
        <v>99119.836048033758</v>
      </c>
      <c r="G119" s="35">
        <v>0</v>
      </c>
      <c r="H119" s="36">
        <v>0</v>
      </c>
      <c r="I119" s="37">
        <v>0</v>
      </c>
      <c r="J119" s="36">
        <v>0</v>
      </c>
      <c r="K119" s="35">
        <v>0</v>
      </c>
      <c r="L119" s="35">
        <v>2223.6090376873699</v>
      </c>
      <c r="M119" s="35">
        <v>0</v>
      </c>
      <c r="N119" s="38">
        <f t="shared" si="11"/>
        <v>172397.48116404578</v>
      </c>
      <c r="O119" s="33"/>
      <c r="P119" s="33"/>
    </row>
    <row r="120" spans="1:16" x14ac:dyDescent="0.3">
      <c r="A120" s="9" t="s">
        <v>204</v>
      </c>
      <c r="B120" s="10" t="s">
        <v>202</v>
      </c>
      <c r="C120" s="35">
        <v>293264.68328411313</v>
      </c>
      <c r="D120" s="36">
        <v>0</v>
      </c>
      <c r="E120" s="37">
        <v>240534.96709195367</v>
      </c>
      <c r="F120" s="36">
        <v>52729.71619215946</v>
      </c>
      <c r="G120" s="35">
        <v>0</v>
      </c>
      <c r="H120" s="36">
        <v>0</v>
      </c>
      <c r="I120" s="37">
        <v>0</v>
      </c>
      <c r="J120" s="36">
        <v>0</v>
      </c>
      <c r="K120" s="35">
        <v>0</v>
      </c>
      <c r="L120" s="35">
        <v>59144.058157970241</v>
      </c>
      <c r="M120" s="35">
        <v>0</v>
      </c>
      <c r="N120" s="38">
        <f t="shared" si="11"/>
        <v>352408.74144208338</v>
      </c>
      <c r="O120" s="33"/>
      <c r="P120" s="33"/>
    </row>
    <row r="121" spans="1:16" x14ac:dyDescent="0.3">
      <c r="A121" s="9" t="s">
        <v>206</v>
      </c>
      <c r="B121" s="10" t="s">
        <v>203</v>
      </c>
      <c r="C121" s="35">
        <v>198457.50610001176</v>
      </c>
      <c r="D121" s="36">
        <v>0</v>
      </c>
      <c r="E121" s="37">
        <v>58617.63760223375</v>
      </c>
      <c r="F121" s="36">
        <v>139839.86849777802</v>
      </c>
      <c r="G121" s="35">
        <v>0</v>
      </c>
      <c r="H121" s="36">
        <v>0</v>
      </c>
      <c r="I121" s="37">
        <v>0</v>
      </c>
      <c r="J121" s="36">
        <v>0</v>
      </c>
      <c r="K121" s="35">
        <v>0</v>
      </c>
      <c r="L121" s="35">
        <v>98337.409154030989</v>
      </c>
      <c r="M121" s="35">
        <v>0</v>
      </c>
      <c r="N121" s="38">
        <f t="shared" si="11"/>
        <v>296794.91525404272</v>
      </c>
      <c r="O121" s="33"/>
      <c r="P121" s="33"/>
    </row>
    <row r="122" spans="1:16" x14ac:dyDescent="0.3">
      <c r="A122" s="9" t="s">
        <v>207</v>
      </c>
      <c r="B122" s="10" t="s">
        <v>205</v>
      </c>
      <c r="C122" s="35">
        <v>20123.422587533747</v>
      </c>
      <c r="D122" s="36">
        <v>0</v>
      </c>
      <c r="E122" s="37">
        <v>20123.422587533747</v>
      </c>
      <c r="F122" s="36">
        <v>0</v>
      </c>
      <c r="G122" s="35">
        <v>0</v>
      </c>
      <c r="H122" s="36">
        <v>0</v>
      </c>
      <c r="I122" s="37">
        <v>0</v>
      </c>
      <c r="J122" s="36">
        <v>0</v>
      </c>
      <c r="K122" s="35">
        <v>0</v>
      </c>
      <c r="L122" s="35">
        <v>12362.647109686823</v>
      </c>
      <c r="M122" s="35">
        <v>0</v>
      </c>
      <c r="N122" s="38">
        <f t="shared" si="11"/>
        <v>32486.06969722057</v>
      </c>
      <c r="O122" s="33"/>
      <c r="P122" s="33"/>
    </row>
    <row r="123" spans="1:16" x14ac:dyDescent="0.3">
      <c r="A123" s="9" t="s">
        <v>209</v>
      </c>
      <c r="B123" s="10" t="s">
        <v>295</v>
      </c>
      <c r="C123" s="35">
        <v>141718.65125340203</v>
      </c>
      <c r="D123" s="36">
        <v>0</v>
      </c>
      <c r="E123" s="37">
        <v>128037.02480984696</v>
      </c>
      <c r="F123" s="36">
        <v>13681.62644355508</v>
      </c>
      <c r="G123" s="35">
        <v>0</v>
      </c>
      <c r="H123" s="36">
        <v>0</v>
      </c>
      <c r="I123" s="37">
        <v>0</v>
      </c>
      <c r="J123" s="36">
        <v>0</v>
      </c>
      <c r="K123" s="35">
        <v>0</v>
      </c>
      <c r="L123" s="35">
        <v>18681.760556783927</v>
      </c>
      <c r="M123" s="35">
        <v>0</v>
      </c>
      <c r="N123" s="38">
        <f t="shared" si="11"/>
        <v>160400.41181018596</v>
      </c>
      <c r="O123" s="33"/>
      <c r="P123" s="33"/>
    </row>
    <row r="124" spans="1:16" ht="28.8" x14ac:dyDescent="0.3">
      <c r="A124" s="9" t="s">
        <v>211</v>
      </c>
      <c r="B124" s="10" t="s">
        <v>296</v>
      </c>
      <c r="C124" s="35">
        <v>36822.493819743024</v>
      </c>
      <c r="D124" s="36">
        <v>0</v>
      </c>
      <c r="E124" s="37">
        <v>36822.493819743024</v>
      </c>
      <c r="F124" s="36">
        <v>0</v>
      </c>
      <c r="G124" s="35">
        <v>0</v>
      </c>
      <c r="H124" s="36">
        <v>0</v>
      </c>
      <c r="I124" s="37">
        <v>0</v>
      </c>
      <c r="J124" s="36">
        <v>0</v>
      </c>
      <c r="K124" s="35">
        <v>0</v>
      </c>
      <c r="L124" s="35">
        <v>16594.709903786377</v>
      </c>
      <c r="M124" s="35">
        <v>0</v>
      </c>
      <c r="N124" s="38">
        <f t="shared" si="11"/>
        <v>53417.203723529397</v>
      </c>
      <c r="O124" s="33"/>
      <c r="P124" s="33"/>
    </row>
    <row r="125" spans="1:16" ht="28.8" x14ac:dyDescent="0.3">
      <c r="A125" s="9" t="s">
        <v>213</v>
      </c>
      <c r="B125" s="10" t="s">
        <v>297</v>
      </c>
      <c r="C125" s="35">
        <v>173779.369325507</v>
      </c>
      <c r="D125" s="36">
        <v>141.75333578830032</v>
      </c>
      <c r="E125" s="37">
        <v>166570.18358045732</v>
      </c>
      <c r="F125" s="36">
        <v>7067.4324092613706</v>
      </c>
      <c r="G125" s="35">
        <v>0</v>
      </c>
      <c r="H125" s="36">
        <v>0</v>
      </c>
      <c r="I125" s="37">
        <v>0</v>
      </c>
      <c r="J125" s="36">
        <v>0</v>
      </c>
      <c r="K125" s="35">
        <v>0</v>
      </c>
      <c r="L125" s="35">
        <v>45222.396590959557</v>
      </c>
      <c r="M125" s="35">
        <v>0</v>
      </c>
      <c r="N125" s="38">
        <f t="shared" si="11"/>
        <v>219001.76591646654</v>
      </c>
      <c r="O125" s="33"/>
      <c r="P125" s="33"/>
    </row>
    <row r="126" spans="1:16" ht="43.2" x14ac:dyDescent="0.3">
      <c r="A126" s="9" t="s">
        <v>215</v>
      </c>
      <c r="B126" s="10" t="s">
        <v>298</v>
      </c>
      <c r="C126" s="35">
        <v>2424.1453651294496</v>
      </c>
      <c r="D126" s="36">
        <v>0</v>
      </c>
      <c r="E126" s="37">
        <v>2424.1453651294496</v>
      </c>
      <c r="F126" s="36">
        <v>0</v>
      </c>
      <c r="G126" s="35">
        <v>0</v>
      </c>
      <c r="H126" s="36">
        <v>0</v>
      </c>
      <c r="I126" s="37">
        <v>0</v>
      </c>
      <c r="J126" s="36">
        <v>0</v>
      </c>
      <c r="K126" s="35">
        <v>0</v>
      </c>
      <c r="L126" s="35">
        <v>0</v>
      </c>
      <c r="M126" s="35">
        <v>0</v>
      </c>
      <c r="N126" s="38">
        <f t="shared" si="11"/>
        <v>2424.1453651294496</v>
      </c>
      <c r="O126" s="33"/>
      <c r="P126" s="33"/>
    </row>
    <row r="127" spans="1:16" x14ac:dyDescent="0.3">
      <c r="A127" s="9" t="s">
        <v>239</v>
      </c>
      <c r="B127" s="10" t="s">
        <v>208</v>
      </c>
      <c r="C127" s="35">
        <v>162465.32609778063</v>
      </c>
      <c r="D127" s="36">
        <v>0</v>
      </c>
      <c r="E127" s="37">
        <v>130933.92375697692</v>
      </c>
      <c r="F127" s="36">
        <v>31531.40234080371</v>
      </c>
      <c r="G127" s="35">
        <v>0</v>
      </c>
      <c r="H127" s="36">
        <v>0</v>
      </c>
      <c r="I127" s="37">
        <v>0</v>
      </c>
      <c r="J127" s="36">
        <v>0</v>
      </c>
      <c r="K127" s="35">
        <v>0</v>
      </c>
      <c r="L127" s="35">
        <v>0</v>
      </c>
      <c r="M127" s="35">
        <v>0</v>
      </c>
      <c r="N127" s="38">
        <f t="shared" si="11"/>
        <v>162465.32609778063</v>
      </c>
      <c r="O127" s="33"/>
      <c r="P127" s="33"/>
    </row>
    <row r="128" spans="1:16" ht="28.8" x14ac:dyDescent="0.3">
      <c r="A128" s="9" t="s">
        <v>241</v>
      </c>
      <c r="B128" s="10" t="s">
        <v>210</v>
      </c>
      <c r="C128" s="35">
        <v>131171.75594261152</v>
      </c>
      <c r="D128" s="36">
        <v>0</v>
      </c>
      <c r="E128" s="37">
        <v>115239.47256265048</v>
      </c>
      <c r="F128" s="36">
        <v>15932.283379961033</v>
      </c>
      <c r="G128" s="35">
        <v>0</v>
      </c>
      <c r="H128" s="36">
        <v>0</v>
      </c>
      <c r="I128" s="37">
        <v>0</v>
      </c>
      <c r="J128" s="36">
        <v>0</v>
      </c>
      <c r="K128" s="35">
        <v>0</v>
      </c>
      <c r="L128" s="35">
        <v>16615.475228262716</v>
      </c>
      <c r="M128" s="35">
        <v>0</v>
      </c>
      <c r="N128" s="38">
        <f t="shared" si="11"/>
        <v>147787.23117087423</v>
      </c>
      <c r="O128" s="33"/>
      <c r="P128" s="33"/>
    </row>
    <row r="129" spans="1:16" x14ac:dyDescent="0.3">
      <c r="A129" s="9" t="s">
        <v>243</v>
      </c>
      <c r="B129" s="10" t="s">
        <v>212</v>
      </c>
      <c r="C129" s="35">
        <v>293475.09130612866</v>
      </c>
      <c r="D129" s="36">
        <v>0</v>
      </c>
      <c r="E129" s="37">
        <v>267447.29203476966</v>
      </c>
      <c r="F129" s="36">
        <v>26027.79927135897</v>
      </c>
      <c r="G129" s="35">
        <v>0</v>
      </c>
      <c r="H129" s="36">
        <v>0</v>
      </c>
      <c r="I129" s="37">
        <v>0</v>
      </c>
      <c r="J129" s="36">
        <v>0</v>
      </c>
      <c r="K129" s="35">
        <v>0</v>
      </c>
      <c r="L129" s="35">
        <v>5389.690596990431</v>
      </c>
      <c r="M129" s="35">
        <v>0</v>
      </c>
      <c r="N129" s="38">
        <f t="shared" si="11"/>
        <v>298864.78190311906</v>
      </c>
      <c r="O129" s="33"/>
      <c r="P129" s="33"/>
    </row>
    <row r="130" spans="1:16" x14ac:dyDescent="0.3">
      <c r="A130" s="9" t="s">
        <v>313</v>
      </c>
      <c r="B130" s="10" t="s">
        <v>214</v>
      </c>
      <c r="C130" s="35">
        <v>129012.49478766586</v>
      </c>
      <c r="D130" s="36">
        <v>0</v>
      </c>
      <c r="E130" s="37">
        <v>111666.90532109562</v>
      </c>
      <c r="F130" s="36">
        <v>17345.589466570236</v>
      </c>
      <c r="G130" s="35">
        <v>0</v>
      </c>
      <c r="H130" s="36">
        <v>0</v>
      </c>
      <c r="I130" s="37">
        <v>0</v>
      </c>
      <c r="J130" s="36">
        <v>0</v>
      </c>
      <c r="K130" s="35">
        <v>0</v>
      </c>
      <c r="L130" s="35">
        <v>33824.448593464032</v>
      </c>
      <c r="M130" s="35">
        <v>0</v>
      </c>
      <c r="N130" s="38">
        <f t="shared" si="11"/>
        <v>162836.94338112988</v>
      </c>
      <c r="O130" s="33"/>
      <c r="P130" s="33"/>
    </row>
    <row r="131" spans="1:16" ht="28.8" x14ac:dyDescent="0.3">
      <c r="A131" s="9" t="s">
        <v>314</v>
      </c>
      <c r="B131" s="10" t="s">
        <v>216</v>
      </c>
      <c r="C131" s="35">
        <v>626906.68439302582</v>
      </c>
      <c r="D131" s="36">
        <v>19741.103469128353</v>
      </c>
      <c r="E131" s="37">
        <v>283512.69273278234</v>
      </c>
      <c r="F131" s="36">
        <v>323652.88819111511</v>
      </c>
      <c r="G131" s="35">
        <v>0</v>
      </c>
      <c r="H131" s="36">
        <v>0</v>
      </c>
      <c r="I131" s="37">
        <v>0</v>
      </c>
      <c r="J131" s="36">
        <v>0</v>
      </c>
      <c r="K131" s="35">
        <v>0</v>
      </c>
      <c r="L131" s="35">
        <v>40629.697829842946</v>
      </c>
      <c r="M131" s="35">
        <v>0</v>
      </c>
      <c r="N131" s="38">
        <f t="shared" si="11"/>
        <v>667536.38222286873</v>
      </c>
      <c r="O131" s="33"/>
      <c r="P131" s="33"/>
    </row>
    <row r="132" spans="1:16" x14ac:dyDescent="0.3">
      <c r="A132" s="9" t="s">
        <v>315</v>
      </c>
      <c r="B132" s="10" t="s">
        <v>217</v>
      </c>
      <c r="C132" s="35">
        <v>527303.73646981991</v>
      </c>
      <c r="D132" s="36">
        <v>0</v>
      </c>
      <c r="E132" s="37">
        <v>490052.3965471742</v>
      </c>
      <c r="F132" s="36">
        <v>37251.339922645668</v>
      </c>
      <c r="G132" s="35">
        <v>0</v>
      </c>
      <c r="H132" s="36">
        <v>0</v>
      </c>
      <c r="I132" s="37">
        <v>0</v>
      </c>
      <c r="J132" s="36">
        <v>0</v>
      </c>
      <c r="K132" s="35">
        <v>0</v>
      </c>
      <c r="L132" s="35">
        <v>402749.59179299476</v>
      </c>
      <c r="M132" s="35">
        <v>0</v>
      </c>
      <c r="N132" s="38">
        <f t="shared" si="11"/>
        <v>930053.32826281467</v>
      </c>
      <c r="O132" s="33"/>
      <c r="P132" s="33"/>
    </row>
    <row r="133" spans="1:16" x14ac:dyDescent="0.3">
      <c r="A133" s="9" t="s">
        <v>316</v>
      </c>
      <c r="B133" s="10" t="s">
        <v>218</v>
      </c>
      <c r="C133" s="35">
        <v>401655.42082059797</v>
      </c>
      <c r="D133" s="36">
        <v>32054.135894462444</v>
      </c>
      <c r="E133" s="37">
        <v>319511.0419142975</v>
      </c>
      <c r="F133" s="36">
        <v>50090.243011838014</v>
      </c>
      <c r="G133" s="35">
        <v>15125.615756675204</v>
      </c>
      <c r="H133" s="36">
        <v>15125.615756675204</v>
      </c>
      <c r="I133" s="37">
        <v>0</v>
      </c>
      <c r="J133" s="36">
        <v>0</v>
      </c>
      <c r="K133" s="35">
        <v>0</v>
      </c>
      <c r="L133" s="35">
        <v>428729.58232317655</v>
      </c>
      <c r="M133" s="35">
        <v>0</v>
      </c>
      <c r="N133" s="38">
        <f t="shared" si="11"/>
        <v>845510.61890044971</v>
      </c>
      <c r="O133" s="33"/>
      <c r="P133" s="33"/>
    </row>
    <row r="134" spans="1:16" x14ac:dyDescent="0.3">
      <c r="A134" s="9" t="s">
        <v>225</v>
      </c>
      <c r="B134" s="10" t="s">
        <v>299</v>
      </c>
      <c r="C134" s="35">
        <v>17087.714402142698</v>
      </c>
      <c r="D134" s="36">
        <v>0</v>
      </c>
      <c r="E134" s="37">
        <v>17087.714402142698</v>
      </c>
      <c r="F134" s="36">
        <v>0</v>
      </c>
      <c r="G134" s="35">
        <v>0</v>
      </c>
      <c r="H134" s="36">
        <v>0</v>
      </c>
      <c r="I134" s="37">
        <v>0</v>
      </c>
      <c r="J134" s="36">
        <v>0</v>
      </c>
      <c r="K134" s="35">
        <v>0</v>
      </c>
      <c r="L134" s="35">
        <v>29632.40299815125</v>
      </c>
      <c r="M134" s="35">
        <v>0</v>
      </c>
      <c r="N134" s="38">
        <f t="shared" si="11"/>
        <v>46720.117400293952</v>
      </c>
      <c r="O134" s="33"/>
      <c r="P134" s="33"/>
    </row>
    <row r="135" spans="1:16" ht="28.8" x14ac:dyDescent="0.3">
      <c r="A135" s="9" t="s">
        <v>227</v>
      </c>
      <c r="B135" s="10" t="s">
        <v>300</v>
      </c>
      <c r="C135" s="35">
        <v>28782.896872708396</v>
      </c>
      <c r="D135" s="36">
        <v>0</v>
      </c>
      <c r="E135" s="37">
        <v>28423.424468650119</v>
      </c>
      <c r="F135" s="36">
        <v>359.47240405827534</v>
      </c>
      <c r="G135" s="35">
        <v>0</v>
      </c>
      <c r="H135" s="36">
        <v>0</v>
      </c>
      <c r="I135" s="37">
        <v>0</v>
      </c>
      <c r="J135" s="36">
        <v>0</v>
      </c>
      <c r="K135" s="35">
        <v>0</v>
      </c>
      <c r="L135" s="35">
        <v>220.92430316463447</v>
      </c>
      <c r="M135" s="35">
        <v>0</v>
      </c>
      <c r="N135" s="38">
        <f t="shared" si="11"/>
        <v>29003.821175873029</v>
      </c>
      <c r="O135" s="33"/>
      <c r="P135" s="33"/>
    </row>
    <row r="136" spans="1:16" x14ac:dyDescent="0.3">
      <c r="A136" s="9" t="s">
        <v>234</v>
      </c>
      <c r="B136" s="10" t="s">
        <v>301</v>
      </c>
      <c r="C136" s="35">
        <v>121114.79109763955</v>
      </c>
      <c r="D136" s="36">
        <v>59811.894155878064</v>
      </c>
      <c r="E136" s="37">
        <v>51269.444733477518</v>
      </c>
      <c r="F136" s="36">
        <v>10033.452208283972</v>
      </c>
      <c r="G136" s="35">
        <v>0</v>
      </c>
      <c r="H136" s="36">
        <v>0</v>
      </c>
      <c r="I136" s="37">
        <v>0</v>
      </c>
      <c r="J136" s="36">
        <v>0</v>
      </c>
      <c r="K136" s="35">
        <v>0</v>
      </c>
      <c r="L136" s="35">
        <v>9079.0631892007077</v>
      </c>
      <c r="M136" s="35">
        <v>0</v>
      </c>
      <c r="N136" s="38">
        <f t="shared" si="11"/>
        <v>130193.85428684026</v>
      </c>
      <c r="O136" s="33"/>
      <c r="P136" s="33"/>
    </row>
    <row r="137" spans="1:16" x14ac:dyDescent="0.3">
      <c r="A137" s="9" t="s">
        <v>317</v>
      </c>
      <c r="B137" s="10" t="s">
        <v>302</v>
      </c>
      <c r="C137" s="35">
        <v>130760.09558491153</v>
      </c>
      <c r="D137" s="36">
        <v>0</v>
      </c>
      <c r="E137" s="37">
        <v>118628.56114853463</v>
      </c>
      <c r="F137" s="36">
        <v>12131.534436376893</v>
      </c>
      <c r="G137" s="35">
        <v>0</v>
      </c>
      <c r="H137" s="36">
        <v>0</v>
      </c>
      <c r="I137" s="37">
        <v>0</v>
      </c>
      <c r="J137" s="36">
        <v>0</v>
      </c>
      <c r="K137" s="35">
        <v>0</v>
      </c>
      <c r="L137" s="35">
        <v>39653.128952581807</v>
      </c>
      <c r="M137" s="35">
        <v>0</v>
      </c>
      <c r="N137" s="38">
        <f t="shared" si="11"/>
        <v>170413.22453749334</v>
      </c>
      <c r="O137" s="33"/>
      <c r="P137" s="33"/>
    </row>
    <row r="138" spans="1:16" x14ac:dyDescent="0.3">
      <c r="A138" s="9" t="s">
        <v>318</v>
      </c>
      <c r="B138" s="10" t="s">
        <v>220</v>
      </c>
      <c r="C138" s="35">
        <v>22808.703745302177</v>
      </c>
      <c r="D138" s="36">
        <v>0</v>
      </c>
      <c r="E138" s="37">
        <v>22808.703745302177</v>
      </c>
      <c r="F138" s="36">
        <v>0</v>
      </c>
      <c r="G138" s="35">
        <v>1399.0995466510078</v>
      </c>
      <c r="H138" s="36">
        <v>0</v>
      </c>
      <c r="I138" s="37">
        <v>1399.0995466510078</v>
      </c>
      <c r="J138" s="36">
        <v>0</v>
      </c>
      <c r="K138" s="35">
        <v>0</v>
      </c>
      <c r="L138" s="35">
        <v>0</v>
      </c>
      <c r="M138" s="35">
        <v>0</v>
      </c>
      <c r="N138" s="38">
        <f t="shared" si="11"/>
        <v>24207.803291953183</v>
      </c>
      <c r="O138" s="33"/>
      <c r="P138" s="33"/>
    </row>
    <row r="139" spans="1:16" ht="28.8" x14ac:dyDescent="0.3">
      <c r="A139" s="9" t="s">
        <v>319</v>
      </c>
      <c r="B139" s="10" t="s">
        <v>222</v>
      </c>
      <c r="C139" s="35">
        <v>70606.46289225627</v>
      </c>
      <c r="D139" s="36">
        <v>0</v>
      </c>
      <c r="E139" s="37">
        <v>54310.144811058759</v>
      </c>
      <c r="F139" s="36">
        <v>16296.318081197505</v>
      </c>
      <c r="G139" s="35">
        <v>0</v>
      </c>
      <c r="H139" s="36">
        <v>0</v>
      </c>
      <c r="I139" s="37">
        <v>0</v>
      </c>
      <c r="J139" s="36">
        <v>0</v>
      </c>
      <c r="K139" s="35">
        <v>0</v>
      </c>
      <c r="L139" s="35">
        <v>52988.390285859874</v>
      </c>
      <c r="M139" s="35">
        <v>0</v>
      </c>
      <c r="N139" s="38">
        <f t="shared" ref="N139:N143" si="14">+C139+G139+K139+L139+M139</f>
        <v>123594.85317811614</v>
      </c>
      <c r="O139" s="33"/>
      <c r="P139" s="33"/>
    </row>
    <row r="140" spans="1:16" ht="28.8" x14ac:dyDescent="0.3">
      <c r="A140" s="9" t="s">
        <v>320</v>
      </c>
      <c r="B140" s="10" t="s">
        <v>223</v>
      </c>
      <c r="C140" s="35">
        <v>11990.059624116935</v>
      </c>
      <c r="D140" s="36">
        <v>0</v>
      </c>
      <c r="E140" s="37">
        <v>9205.5652741793328</v>
      </c>
      <c r="F140" s="36">
        <v>2784.4943499376018</v>
      </c>
      <c r="G140" s="35">
        <v>0</v>
      </c>
      <c r="H140" s="36">
        <v>0</v>
      </c>
      <c r="I140" s="37">
        <v>0</v>
      </c>
      <c r="J140" s="36">
        <v>0</v>
      </c>
      <c r="K140" s="35">
        <v>0</v>
      </c>
      <c r="L140" s="35">
        <v>193.06392553334624</v>
      </c>
      <c r="M140" s="35">
        <v>0</v>
      </c>
      <c r="N140" s="38">
        <f t="shared" si="14"/>
        <v>12183.123549650281</v>
      </c>
      <c r="O140" s="33"/>
      <c r="P140" s="33"/>
    </row>
    <row r="141" spans="1:16" x14ac:dyDescent="0.3">
      <c r="A141" s="9" t="s">
        <v>321</v>
      </c>
      <c r="B141" s="10" t="s">
        <v>224</v>
      </c>
      <c r="C141" s="35">
        <v>61498.79020562768</v>
      </c>
      <c r="D141" s="36">
        <v>0</v>
      </c>
      <c r="E141" s="82">
        <v>61498.79020562768</v>
      </c>
      <c r="F141" s="36">
        <v>0</v>
      </c>
      <c r="G141" s="35">
        <v>0</v>
      </c>
      <c r="H141" s="36">
        <v>0</v>
      </c>
      <c r="I141" s="82">
        <v>0</v>
      </c>
      <c r="J141" s="36">
        <v>0</v>
      </c>
      <c r="K141" s="35">
        <v>0</v>
      </c>
      <c r="L141" s="35">
        <v>99193.048186966742</v>
      </c>
      <c r="M141" s="35">
        <v>0</v>
      </c>
      <c r="N141" s="38">
        <f t="shared" si="14"/>
        <v>160691.83839259442</v>
      </c>
      <c r="O141" s="33"/>
      <c r="P141" s="33"/>
    </row>
    <row r="142" spans="1:16" x14ac:dyDescent="0.3">
      <c r="A142" s="9" t="s">
        <v>322</v>
      </c>
      <c r="B142" s="10" t="s">
        <v>226</v>
      </c>
      <c r="C142" s="35">
        <v>11327.170105319761</v>
      </c>
      <c r="D142" s="36">
        <v>0</v>
      </c>
      <c r="E142" s="82">
        <v>11327.170105319761</v>
      </c>
      <c r="F142" s="36">
        <v>0</v>
      </c>
      <c r="G142" s="35">
        <v>0</v>
      </c>
      <c r="H142" s="36">
        <v>0</v>
      </c>
      <c r="I142" s="82">
        <v>0</v>
      </c>
      <c r="J142" s="36">
        <v>0</v>
      </c>
      <c r="K142" s="35">
        <v>0</v>
      </c>
      <c r="L142" s="35">
        <v>0</v>
      </c>
      <c r="M142" s="35">
        <v>0</v>
      </c>
      <c r="N142" s="38">
        <f t="shared" si="14"/>
        <v>11327.170105319761</v>
      </c>
      <c r="O142" s="33"/>
      <c r="P142" s="33"/>
    </row>
    <row r="143" spans="1:16" ht="14.25" customHeight="1" x14ac:dyDescent="0.3">
      <c r="A143" s="9" t="s">
        <v>323</v>
      </c>
      <c r="B143" s="10" t="s">
        <v>228</v>
      </c>
      <c r="C143" s="35">
        <v>7959.2715914169239</v>
      </c>
      <c r="D143" s="36">
        <v>0</v>
      </c>
      <c r="E143" s="82">
        <v>7959.2715914169239</v>
      </c>
      <c r="F143" s="36">
        <v>0</v>
      </c>
      <c r="G143" s="35">
        <v>0</v>
      </c>
      <c r="H143" s="36">
        <v>0</v>
      </c>
      <c r="I143" s="82">
        <v>0</v>
      </c>
      <c r="J143" s="36">
        <v>0</v>
      </c>
      <c r="K143" s="35">
        <v>0</v>
      </c>
      <c r="L143" s="35">
        <v>29594.429065089807</v>
      </c>
      <c r="M143" s="35">
        <v>0</v>
      </c>
      <c r="N143" s="38">
        <f t="shared" si="14"/>
        <v>37553.700656506728</v>
      </c>
      <c r="O143" s="33"/>
      <c r="P143" s="33"/>
    </row>
    <row r="144" spans="1:16" x14ac:dyDescent="0.3">
      <c r="A144" s="9"/>
      <c r="B144" s="10"/>
      <c r="C144" s="35"/>
      <c r="D144" s="44"/>
      <c r="E144" s="82"/>
      <c r="F144" s="36"/>
      <c r="G144" s="35"/>
      <c r="H144" s="44"/>
      <c r="I144" s="82"/>
      <c r="J144" s="36"/>
      <c r="K144" s="35"/>
      <c r="L144" s="35"/>
      <c r="M144" s="35"/>
      <c r="N144" s="38"/>
      <c r="O144" s="33"/>
      <c r="P144" s="33"/>
    </row>
    <row r="145" spans="1:16" x14ac:dyDescent="0.3">
      <c r="A145" s="11"/>
      <c r="B145" s="12" t="s">
        <v>229</v>
      </c>
      <c r="C145" s="45">
        <f t="shared" ref="C145:M145" si="15">SUM(C11:C144)</f>
        <v>19865399.945164237</v>
      </c>
      <c r="D145" s="45">
        <f t="shared" si="15"/>
        <v>1328641.1222698302</v>
      </c>
      <c r="E145" s="83">
        <f t="shared" si="15"/>
        <v>11299646.450694632</v>
      </c>
      <c r="F145" s="45">
        <f t="shared" si="15"/>
        <v>7237112.3721997775</v>
      </c>
      <c r="G145" s="45">
        <f t="shared" si="15"/>
        <v>2068533.1650652501</v>
      </c>
      <c r="H145" s="45">
        <f t="shared" si="15"/>
        <v>912300.57881820947</v>
      </c>
      <c r="I145" s="83">
        <f t="shared" si="15"/>
        <v>366378.91262727516</v>
      </c>
      <c r="J145" s="45">
        <f t="shared" si="15"/>
        <v>789853.67361976532</v>
      </c>
      <c r="K145" s="45">
        <f t="shared" si="15"/>
        <v>3576.4574472116483</v>
      </c>
      <c r="L145" s="45">
        <f t="shared" si="15"/>
        <v>5255949.6969804354</v>
      </c>
      <c r="M145" s="45">
        <f t="shared" si="15"/>
        <v>904.37238866450559</v>
      </c>
      <c r="N145" s="45">
        <f t="shared" ref="N145" si="16">+C145+G145+K145+L145+M145</f>
        <v>27194363.637045801</v>
      </c>
      <c r="O145" s="33"/>
      <c r="P145" s="33"/>
    </row>
    <row r="146" spans="1:16" x14ac:dyDescent="0.3">
      <c r="A146" s="13" t="s">
        <v>230</v>
      </c>
      <c r="B146" s="14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33"/>
      <c r="P146" s="33"/>
    </row>
    <row r="147" spans="1:16" x14ac:dyDescent="0.3">
      <c r="A147" s="9" t="s">
        <v>231</v>
      </c>
      <c r="B147" s="15" t="s">
        <v>286</v>
      </c>
      <c r="C147" s="35">
        <v>0</v>
      </c>
      <c r="D147" s="40">
        <v>0</v>
      </c>
      <c r="E147" s="36">
        <v>0</v>
      </c>
      <c r="F147" s="36">
        <v>0</v>
      </c>
      <c r="G147" s="35">
        <v>0</v>
      </c>
      <c r="H147" s="40">
        <v>0</v>
      </c>
      <c r="I147" s="36">
        <v>0</v>
      </c>
      <c r="J147" s="36">
        <v>0</v>
      </c>
      <c r="K147" s="35">
        <v>0</v>
      </c>
      <c r="L147" s="35">
        <v>4384.8432464319885</v>
      </c>
      <c r="M147" s="35">
        <v>0</v>
      </c>
      <c r="N147" s="38">
        <f t="shared" ref="N147:N153" si="17">+C147+G147+K147+L147+M147</f>
        <v>4384.8432464319885</v>
      </c>
      <c r="O147" s="33"/>
      <c r="P147" s="33"/>
    </row>
    <row r="148" spans="1:16" x14ac:dyDescent="0.3">
      <c r="A148" s="9" t="s">
        <v>232</v>
      </c>
      <c r="B148" s="15" t="s">
        <v>287</v>
      </c>
      <c r="C148" s="35">
        <v>0</v>
      </c>
      <c r="D148" s="40">
        <v>0</v>
      </c>
      <c r="E148" s="36">
        <v>0</v>
      </c>
      <c r="F148" s="36">
        <v>0</v>
      </c>
      <c r="G148" s="35">
        <v>0</v>
      </c>
      <c r="H148" s="40">
        <v>0</v>
      </c>
      <c r="I148" s="36">
        <v>0</v>
      </c>
      <c r="J148" s="36">
        <v>0</v>
      </c>
      <c r="K148" s="35">
        <v>0</v>
      </c>
      <c r="L148" s="35">
        <v>0</v>
      </c>
      <c r="M148" s="35">
        <v>0</v>
      </c>
      <c r="N148" s="38">
        <f t="shared" si="17"/>
        <v>0</v>
      </c>
      <c r="O148" s="33"/>
      <c r="P148" s="33"/>
    </row>
    <row r="149" spans="1:16" x14ac:dyDescent="0.3">
      <c r="A149" s="9" t="s">
        <v>233</v>
      </c>
      <c r="B149" s="15" t="s">
        <v>157</v>
      </c>
      <c r="C149" s="35">
        <v>0</v>
      </c>
      <c r="D149" s="40">
        <v>0</v>
      </c>
      <c r="E149" s="36">
        <v>0</v>
      </c>
      <c r="F149" s="36">
        <v>0</v>
      </c>
      <c r="G149" s="35">
        <v>0</v>
      </c>
      <c r="H149" s="40">
        <v>0</v>
      </c>
      <c r="I149" s="36">
        <v>0</v>
      </c>
      <c r="J149" s="36">
        <v>0</v>
      </c>
      <c r="K149" s="35">
        <v>35629.363569878362</v>
      </c>
      <c r="L149" s="35">
        <v>0</v>
      </c>
      <c r="M149" s="35">
        <v>0</v>
      </c>
      <c r="N149" s="38">
        <f t="shared" si="17"/>
        <v>35629.363569878362</v>
      </c>
      <c r="O149" s="33"/>
      <c r="P149" s="33"/>
    </row>
    <row r="150" spans="1:16" x14ac:dyDescent="0.3">
      <c r="A150" s="9" t="s">
        <v>324</v>
      </c>
      <c r="B150" s="16" t="s">
        <v>159</v>
      </c>
      <c r="C150" s="35">
        <v>51442.409815021238</v>
      </c>
      <c r="D150" s="40">
        <v>51442.409815021238</v>
      </c>
      <c r="E150" s="36">
        <v>0</v>
      </c>
      <c r="F150" s="36">
        <v>0</v>
      </c>
      <c r="G150" s="35">
        <v>0</v>
      </c>
      <c r="H150" s="40">
        <v>0</v>
      </c>
      <c r="I150" s="36">
        <v>0</v>
      </c>
      <c r="J150" s="36">
        <v>0</v>
      </c>
      <c r="K150" s="35">
        <v>12855.850513696198</v>
      </c>
      <c r="L150" s="35">
        <v>0</v>
      </c>
      <c r="M150" s="35">
        <v>0</v>
      </c>
      <c r="N150" s="38">
        <f t="shared" si="17"/>
        <v>64298.260328717435</v>
      </c>
      <c r="O150" s="33"/>
      <c r="P150" s="33"/>
    </row>
    <row r="151" spans="1:16" x14ac:dyDescent="0.3">
      <c r="A151" s="9" t="s">
        <v>325</v>
      </c>
      <c r="B151" s="15" t="s">
        <v>293</v>
      </c>
      <c r="C151" s="35">
        <v>0</v>
      </c>
      <c r="D151" s="40">
        <v>0</v>
      </c>
      <c r="E151" s="36">
        <v>0</v>
      </c>
      <c r="F151" s="36">
        <v>0</v>
      </c>
      <c r="G151" s="35">
        <v>0</v>
      </c>
      <c r="H151" s="40">
        <v>0</v>
      </c>
      <c r="I151" s="36">
        <v>0</v>
      </c>
      <c r="J151" s="36">
        <v>0</v>
      </c>
      <c r="K151" s="35">
        <v>0</v>
      </c>
      <c r="L151" s="35">
        <v>1874311.9032043407</v>
      </c>
      <c r="M151" s="35">
        <v>0</v>
      </c>
      <c r="N151" s="38">
        <f t="shared" si="17"/>
        <v>1874311.9032043407</v>
      </c>
      <c r="O151" s="33"/>
      <c r="P151" s="33"/>
    </row>
    <row r="152" spans="1:16" x14ac:dyDescent="0.3">
      <c r="A152" s="9" t="s">
        <v>326</v>
      </c>
      <c r="B152" s="17" t="s">
        <v>200</v>
      </c>
      <c r="C152" s="35">
        <v>0</v>
      </c>
      <c r="D152" s="40">
        <v>0</v>
      </c>
      <c r="E152" s="36">
        <v>0</v>
      </c>
      <c r="F152" s="36">
        <v>0</v>
      </c>
      <c r="G152" s="35">
        <v>0</v>
      </c>
      <c r="H152" s="40">
        <v>0</v>
      </c>
      <c r="I152" s="36">
        <v>0</v>
      </c>
      <c r="J152" s="36">
        <v>0</v>
      </c>
      <c r="K152" s="35">
        <v>38432.460191407336</v>
      </c>
      <c r="L152" s="35">
        <v>0</v>
      </c>
      <c r="M152" s="35">
        <v>0</v>
      </c>
      <c r="N152" s="38">
        <f t="shared" si="17"/>
        <v>38432.460191407336</v>
      </c>
      <c r="O152" s="33"/>
      <c r="P152" s="33"/>
    </row>
    <row r="153" spans="1:16" ht="28.8" x14ac:dyDescent="0.3">
      <c r="A153" s="9" t="s">
        <v>327</v>
      </c>
      <c r="B153" s="18" t="s">
        <v>235</v>
      </c>
      <c r="C153" s="35">
        <v>0</v>
      </c>
      <c r="D153" s="40">
        <v>0</v>
      </c>
      <c r="E153" s="36">
        <v>0</v>
      </c>
      <c r="F153" s="36">
        <v>0</v>
      </c>
      <c r="G153" s="35">
        <v>0</v>
      </c>
      <c r="H153" s="40">
        <v>0</v>
      </c>
      <c r="I153" s="36">
        <v>0</v>
      </c>
      <c r="J153" s="36">
        <v>0</v>
      </c>
      <c r="K153" s="35">
        <v>0</v>
      </c>
      <c r="L153" s="35">
        <v>474474.38963122293</v>
      </c>
      <c r="M153" s="35">
        <v>0</v>
      </c>
      <c r="N153" s="38">
        <f t="shared" si="17"/>
        <v>474474.38963122293</v>
      </c>
      <c r="O153" s="33"/>
      <c r="P153" s="33"/>
    </row>
    <row r="154" spans="1:16" x14ac:dyDescent="0.3">
      <c r="A154" s="9"/>
      <c r="B154" s="18"/>
      <c r="C154" s="35"/>
      <c r="D154" s="40"/>
      <c r="E154" s="36"/>
      <c r="F154" s="36"/>
      <c r="G154" s="35"/>
      <c r="H154" s="40"/>
      <c r="I154" s="36"/>
      <c r="J154" s="36"/>
      <c r="K154" s="35"/>
      <c r="L154" s="35"/>
      <c r="M154" s="35"/>
      <c r="N154" s="38"/>
      <c r="O154" s="33"/>
      <c r="P154" s="33"/>
    </row>
    <row r="155" spans="1:16" x14ac:dyDescent="0.3">
      <c r="A155" s="11"/>
      <c r="B155" s="12" t="s">
        <v>236</v>
      </c>
      <c r="C155" s="46">
        <f>SUM(C147:C154)</f>
        <v>51442.409815021238</v>
      </c>
      <c r="D155" s="46">
        <f t="shared" ref="D155:N155" si="18">SUM(D147:D154)</f>
        <v>51442.409815021238</v>
      </c>
      <c r="E155" s="46">
        <f t="shared" si="18"/>
        <v>0</v>
      </c>
      <c r="F155" s="46">
        <f t="shared" si="18"/>
        <v>0</v>
      </c>
      <c r="G155" s="46">
        <f t="shared" si="18"/>
        <v>0</v>
      </c>
      <c r="H155" s="46">
        <f t="shared" si="18"/>
        <v>0</v>
      </c>
      <c r="I155" s="46">
        <f t="shared" si="18"/>
        <v>0</v>
      </c>
      <c r="J155" s="46">
        <f t="shared" si="18"/>
        <v>0</v>
      </c>
      <c r="K155" s="46">
        <f t="shared" si="18"/>
        <v>86917.674274981895</v>
      </c>
      <c r="L155" s="46">
        <f t="shared" si="18"/>
        <v>2353171.1360819954</v>
      </c>
      <c r="M155" s="46">
        <f t="shared" si="18"/>
        <v>0</v>
      </c>
      <c r="N155" s="46">
        <f t="shared" si="18"/>
        <v>2491531.2201719987</v>
      </c>
      <c r="O155" s="33"/>
      <c r="P155" s="33"/>
    </row>
    <row r="156" spans="1:16" ht="31.5" customHeight="1" x14ac:dyDescent="0.3">
      <c r="A156" s="13" t="s">
        <v>237</v>
      </c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33"/>
      <c r="P156" s="33"/>
    </row>
    <row r="157" spans="1:16" x14ac:dyDescent="0.3">
      <c r="A157" s="9" t="s">
        <v>238</v>
      </c>
      <c r="B157" s="39" t="s">
        <v>286</v>
      </c>
      <c r="C157" s="35">
        <v>0</v>
      </c>
      <c r="D157" s="40">
        <v>0</v>
      </c>
      <c r="E157" s="36">
        <v>0</v>
      </c>
      <c r="F157" s="36">
        <v>0</v>
      </c>
      <c r="G157" s="35">
        <v>0</v>
      </c>
      <c r="H157" s="40">
        <v>0</v>
      </c>
      <c r="I157" s="36">
        <v>0</v>
      </c>
      <c r="J157" s="36">
        <v>0</v>
      </c>
      <c r="K157" s="35">
        <v>0</v>
      </c>
      <c r="L157" s="35">
        <v>0</v>
      </c>
      <c r="M157" s="35">
        <v>3038.6275468292952</v>
      </c>
      <c r="N157" s="38">
        <f t="shared" ref="N157:N166" si="19">+C157+G157+K157+L157+M157</f>
        <v>3038.6275468292952</v>
      </c>
      <c r="O157" s="33"/>
      <c r="P157" s="33"/>
    </row>
    <row r="158" spans="1:16" x14ac:dyDescent="0.3">
      <c r="A158" s="9" t="s">
        <v>328</v>
      </c>
      <c r="B158" s="39" t="s">
        <v>287</v>
      </c>
      <c r="C158" s="35">
        <v>0</v>
      </c>
      <c r="D158" s="40">
        <v>0</v>
      </c>
      <c r="E158" s="36">
        <v>0</v>
      </c>
      <c r="F158" s="36">
        <v>0</v>
      </c>
      <c r="G158" s="35">
        <v>0</v>
      </c>
      <c r="H158" s="40">
        <v>0</v>
      </c>
      <c r="I158" s="36">
        <v>0</v>
      </c>
      <c r="J158" s="36">
        <v>0</v>
      </c>
      <c r="K158" s="35">
        <v>0</v>
      </c>
      <c r="L158" s="35">
        <v>0</v>
      </c>
      <c r="M158" s="35">
        <v>0</v>
      </c>
      <c r="N158" s="38">
        <f t="shared" si="19"/>
        <v>0</v>
      </c>
      <c r="O158" s="33"/>
      <c r="P158" s="33"/>
    </row>
    <row r="159" spans="1:16" x14ac:dyDescent="0.3">
      <c r="A159" s="9" t="s">
        <v>391</v>
      </c>
      <c r="B159" s="39" t="s">
        <v>166</v>
      </c>
      <c r="C159" s="35">
        <v>0</v>
      </c>
      <c r="D159" s="40">
        <v>0</v>
      </c>
      <c r="E159" s="36">
        <v>0</v>
      </c>
      <c r="F159" s="36">
        <v>0</v>
      </c>
      <c r="G159" s="35">
        <v>0</v>
      </c>
      <c r="H159" s="40">
        <v>0</v>
      </c>
      <c r="I159" s="36">
        <v>0</v>
      </c>
      <c r="J159" s="36">
        <v>0</v>
      </c>
      <c r="K159" s="35">
        <v>3662.2267440999985</v>
      </c>
      <c r="L159" s="35">
        <v>0</v>
      </c>
      <c r="M159" s="35">
        <v>0</v>
      </c>
      <c r="N159" s="38">
        <f t="shared" si="19"/>
        <v>3662.2267440999985</v>
      </c>
      <c r="O159" s="33"/>
      <c r="P159" s="33"/>
    </row>
    <row r="160" spans="1:16" x14ac:dyDescent="0.3">
      <c r="A160" s="9" t="s">
        <v>329</v>
      </c>
      <c r="B160" s="39" t="s">
        <v>200</v>
      </c>
      <c r="C160" s="35">
        <v>0</v>
      </c>
      <c r="D160" s="40">
        <v>0</v>
      </c>
      <c r="E160" s="36">
        <v>0</v>
      </c>
      <c r="F160" s="36">
        <v>0</v>
      </c>
      <c r="G160" s="35">
        <v>0</v>
      </c>
      <c r="H160" s="40">
        <v>0</v>
      </c>
      <c r="I160" s="36">
        <v>0</v>
      </c>
      <c r="J160" s="36">
        <v>0</v>
      </c>
      <c r="K160" s="35">
        <v>0</v>
      </c>
      <c r="L160" s="35">
        <v>0</v>
      </c>
      <c r="M160" s="35">
        <v>1194.24623538591</v>
      </c>
      <c r="N160" s="38">
        <f t="shared" si="19"/>
        <v>1194.24623538591</v>
      </c>
      <c r="O160" s="33"/>
      <c r="P160" s="33"/>
    </row>
    <row r="161" spans="1:16" ht="28.8" x14ac:dyDescent="0.3">
      <c r="A161" s="9" t="s">
        <v>219</v>
      </c>
      <c r="B161" s="39" t="s">
        <v>240</v>
      </c>
      <c r="C161" s="35">
        <v>0</v>
      </c>
      <c r="D161" s="40">
        <v>0</v>
      </c>
      <c r="E161" s="36">
        <v>0</v>
      </c>
      <c r="F161" s="36">
        <v>0</v>
      </c>
      <c r="G161" s="35">
        <v>0</v>
      </c>
      <c r="H161" s="40">
        <v>0</v>
      </c>
      <c r="I161" s="36">
        <v>0</v>
      </c>
      <c r="J161" s="36">
        <v>0</v>
      </c>
      <c r="K161" s="35">
        <v>801721.01243140153</v>
      </c>
      <c r="L161" s="35">
        <v>0</v>
      </c>
      <c r="M161" s="35">
        <v>0</v>
      </c>
      <c r="N161" s="38">
        <f t="shared" si="19"/>
        <v>801721.01243140153</v>
      </c>
      <c r="O161" s="33"/>
      <c r="P161" s="33"/>
    </row>
    <row r="162" spans="1:16" x14ac:dyDescent="0.3">
      <c r="A162" s="9" t="s">
        <v>330</v>
      </c>
      <c r="B162" s="39" t="s">
        <v>242</v>
      </c>
      <c r="C162" s="35">
        <v>0</v>
      </c>
      <c r="D162" s="40">
        <v>0</v>
      </c>
      <c r="E162" s="36">
        <v>0</v>
      </c>
      <c r="F162" s="36">
        <v>0</v>
      </c>
      <c r="G162" s="35">
        <v>0</v>
      </c>
      <c r="H162" s="40">
        <v>0</v>
      </c>
      <c r="I162" s="36">
        <v>0</v>
      </c>
      <c r="J162" s="36">
        <v>0</v>
      </c>
      <c r="K162" s="35">
        <v>770949.20353253582</v>
      </c>
      <c r="L162" s="35">
        <v>0</v>
      </c>
      <c r="M162" s="35">
        <v>0</v>
      </c>
      <c r="N162" s="38">
        <f t="shared" si="19"/>
        <v>770949.20353253582</v>
      </c>
      <c r="O162" s="33"/>
      <c r="P162" s="33"/>
    </row>
    <row r="163" spans="1:16" x14ac:dyDescent="0.3">
      <c r="A163" s="9" t="s">
        <v>221</v>
      </c>
      <c r="B163" s="39" t="s">
        <v>244</v>
      </c>
      <c r="C163" s="35">
        <v>0</v>
      </c>
      <c r="D163" s="40">
        <v>0</v>
      </c>
      <c r="E163" s="36">
        <v>0</v>
      </c>
      <c r="F163" s="36">
        <v>0</v>
      </c>
      <c r="G163" s="35">
        <v>0</v>
      </c>
      <c r="H163" s="40">
        <v>0</v>
      </c>
      <c r="I163" s="36">
        <v>0</v>
      </c>
      <c r="J163" s="36">
        <v>0</v>
      </c>
      <c r="K163" s="35">
        <v>15993.712725672318</v>
      </c>
      <c r="L163" s="35">
        <v>0</v>
      </c>
      <c r="M163" s="35">
        <v>0</v>
      </c>
      <c r="N163" s="38">
        <f t="shared" si="19"/>
        <v>15993.712725672318</v>
      </c>
      <c r="O163" s="33"/>
      <c r="P163" s="33"/>
    </row>
    <row r="164" spans="1:16" x14ac:dyDescent="0.3">
      <c r="A164" s="9" t="s">
        <v>331</v>
      </c>
      <c r="B164" s="39" t="s">
        <v>217</v>
      </c>
      <c r="C164" s="35">
        <v>0</v>
      </c>
      <c r="D164" s="40">
        <v>0</v>
      </c>
      <c r="E164" s="36">
        <v>0</v>
      </c>
      <c r="F164" s="36">
        <v>0</v>
      </c>
      <c r="G164" s="35">
        <v>0</v>
      </c>
      <c r="H164" s="40">
        <v>0</v>
      </c>
      <c r="I164" s="36">
        <v>0</v>
      </c>
      <c r="J164" s="36">
        <v>0</v>
      </c>
      <c r="K164" s="35">
        <v>1993105.3178906934</v>
      </c>
      <c r="L164" s="35">
        <v>0</v>
      </c>
      <c r="M164" s="35">
        <v>25962.957450703834</v>
      </c>
      <c r="N164" s="38">
        <f t="shared" si="19"/>
        <v>2019068.2753413972</v>
      </c>
      <c r="O164" s="33"/>
      <c r="P164" s="33"/>
    </row>
    <row r="165" spans="1:16" x14ac:dyDescent="0.3">
      <c r="A165" s="9" t="s">
        <v>332</v>
      </c>
      <c r="B165" s="39" t="s">
        <v>218</v>
      </c>
      <c r="C165" s="35">
        <v>0</v>
      </c>
      <c r="D165" s="40">
        <v>0</v>
      </c>
      <c r="E165" s="36">
        <v>0</v>
      </c>
      <c r="F165" s="36">
        <v>0</v>
      </c>
      <c r="G165" s="35">
        <v>0</v>
      </c>
      <c r="H165" s="40">
        <v>0</v>
      </c>
      <c r="I165" s="36">
        <v>0</v>
      </c>
      <c r="J165" s="36">
        <v>0</v>
      </c>
      <c r="K165" s="35">
        <v>1553525.6247863695</v>
      </c>
      <c r="L165" s="35">
        <v>0</v>
      </c>
      <c r="M165" s="35">
        <v>50660.93563707584</v>
      </c>
      <c r="N165" s="38">
        <f t="shared" si="19"/>
        <v>1604186.5604234454</v>
      </c>
      <c r="O165" s="33"/>
      <c r="P165" s="33"/>
    </row>
    <row r="166" spans="1:16" x14ac:dyDescent="0.3">
      <c r="A166" s="9" t="s">
        <v>333</v>
      </c>
      <c r="B166" s="18" t="s">
        <v>220</v>
      </c>
      <c r="C166" s="35">
        <v>0</v>
      </c>
      <c r="D166" s="40">
        <v>0</v>
      </c>
      <c r="E166" s="36">
        <v>0</v>
      </c>
      <c r="F166" s="36">
        <v>0</v>
      </c>
      <c r="G166" s="35">
        <v>0</v>
      </c>
      <c r="H166" s="40">
        <v>0</v>
      </c>
      <c r="I166" s="36">
        <v>0</v>
      </c>
      <c r="J166" s="36">
        <v>0</v>
      </c>
      <c r="K166" s="35">
        <v>0</v>
      </c>
      <c r="L166" s="35">
        <v>0</v>
      </c>
      <c r="M166" s="35">
        <v>142260.4639622719</v>
      </c>
      <c r="N166" s="38">
        <f t="shared" si="19"/>
        <v>142260.4639622719</v>
      </c>
      <c r="O166" s="33"/>
      <c r="P166" s="33"/>
    </row>
    <row r="167" spans="1:16" x14ac:dyDescent="0.3">
      <c r="A167" s="9"/>
      <c r="B167" s="18"/>
      <c r="C167" s="35"/>
      <c r="D167" s="40"/>
      <c r="E167" s="36"/>
      <c r="F167" s="36"/>
      <c r="G167" s="35"/>
      <c r="H167" s="40"/>
      <c r="I167" s="36"/>
      <c r="J167" s="36"/>
      <c r="K167" s="35"/>
      <c r="L167" s="35"/>
      <c r="M167" s="35"/>
      <c r="N167" s="38"/>
      <c r="O167" s="33"/>
      <c r="P167" s="33"/>
    </row>
    <row r="168" spans="1:16" x14ac:dyDescent="0.3">
      <c r="A168" s="19"/>
      <c r="B168" s="12" t="s">
        <v>245</v>
      </c>
      <c r="C168" s="45">
        <f>SUM(C157:C167)</f>
        <v>0</v>
      </c>
      <c r="D168" s="45">
        <f t="shared" ref="D168:N168" si="20">SUM(D157:D167)</f>
        <v>0</v>
      </c>
      <c r="E168" s="45">
        <f t="shared" si="20"/>
        <v>0</v>
      </c>
      <c r="F168" s="45">
        <f t="shared" ref="F168" si="21">SUM(F157:F167)</f>
        <v>0</v>
      </c>
      <c r="G168" s="45">
        <f t="shared" si="20"/>
        <v>0</v>
      </c>
      <c r="H168" s="45">
        <f t="shared" ref="H168:I168" si="22">SUM(H157:H167)</f>
        <v>0</v>
      </c>
      <c r="I168" s="45">
        <f t="shared" si="22"/>
        <v>0</v>
      </c>
      <c r="J168" s="45">
        <f t="shared" ref="J168" si="23">SUM(J157:J167)</f>
        <v>0</v>
      </c>
      <c r="K168" s="45">
        <f t="shared" si="20"/>
        <v>5138957.0981107727</v>
      </c>
      <c r="L168" s="45">
        <f t="shared" si="20"/>
        <v>0</v>
      </c>
      <c r="M168" s="45">
        <f t="shared" si="20"/>
        <v>223117.23083226677</v>
      </c>
      <c r="N168" s="45">
        <f t="shared" si="20"/>
        <v>5362074.3289430393</v>
      </c>
      <c r="O168" s="33"/>
      <c r="P168" s="33"/>
    </row>
    <row r="169" spans="1:16" x14ac:dyDescent="0.3">
      <c r="A169" s="19" t="s">
        <v>336</v>
      </c>
      <c r="B169" s="20" t="s">
        <v>273</v>
      </c>
      <c r="C169" s="45">
        <f t="shared" ref="C169:N169" si="24">+C155+C168+C145</f>
        <v>19916842.354979258</v>
      </c>
      <c r="D169" s="45">
        <f t="shared" si="24"/>
        <v>1380083.5320848515</v>
      </c>
      <c r="E169" s="45">
        <f t="shared" si="24"/>
        <v>11299646.450694632</v>
      </c>
      <c r="F169" s="45">
        <f t="shared" si="24"/>
        <v>7237112.3721997775</v>
      </c>
      <c r="G169" s="45">
        <f t="shared" si="24"/>
        <v>2068533.1650652501</v>
      </c>
      <c r="H169" s="45">
        <f t="shared" si="24"/>
        <v>912300.57881820947</v>
      </c>
      <c r="I169" s="45">
        <f t="shared" si="24"/>
        <v>366378.91262727516</v>
      </c>
      <c r="J169" s="45">
        <f t="shared" si="24"/>
        <v>789853.67361976532</v>
      </c>
      <c r="K169" s="45">
        <f t="shared" si="24"/>
        <v>5229451.2298329659</v>
      </c>
      <c r="L169" s="45">
        <f t="shared" si="24"/>
        <v>7609120.8330624308</v>
      </c>
      <c r="M169" s="45">
        <f t="shared" si="24"/>
        <v>224021.60322093128</v>
      </c>
      <c r="N169" s="45">
        <f t="shared" si="24"/>
        <v>35047969.18616084</v>
      </c>
      <c r="O169" s="33"/>
      <c r="P169" s="33"/>
    </row>
    <row r="170" spans="1:16" x14ac:dyDescent="0.3">
      <c r="A170" t="s">
        <v>276</v>
      </c>
      <c r="O170" s="33"/>
    </row>
    <row r="171" spans="1:16" x14ac:dyDescent="0.3">
      <c r="A171" s="28"/>
      <c r="C171" s="27"/>
      <c r="D171" s="27"/>
      <c r="E171" s="27"/>
      <c r="F171" s="27"/>
      <c r="G171" s="27"/>
      <c r="H171" s="27"/>
      <c r="I171" s="27"/>
      <c r="J171" s="27"/>
      <c r="N171" s="27"/>
    </row>
    <row r="172" spans="1:16" x14ac:dyDescent="0.3"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</row>
    <row r="173" spans="1:16" x14ac:dyDescent="0.3"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</row>
    <row r="174" spans="1:16" x14ac:dyDescent="0.3"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</row>
    <row r="175" spans="1:16" x14ac:dyDescent="0.3"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</row>
    <row r="176" spans="1:16" x14ac:dyDescent="0.3"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</row>
    <row r="177" spans="3:14" x14ac:dyDescent="0.3"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</row>
  </sheetData>
  <mergeCells count="4">
    <mergeCell ref="B2:N2"/>
    <mergeCell ref="B3:N3"/>
    <mergeCell ref="B4:N4"/>
    <mergeCell ref="B5:N5"/>
  </mergeCells>
  <conditionalFormatting sqref="E157:E167">
    <cfRule type="cellIs" dxfId="61" priority="7" stopIfTrue="1" operator="lessThan">
      <formula>0</formula>
    </cfRule>
  </conditionalFormatting>
  <conditionalFormatting sqref="E147:E154">
    <cfRule type="cellIs" dxfId="60" priority="8" stopIfTrue="1" operator="lessThan">
      <formula>0</formula>
    </cfRule>
  </conditionalFormatting>
  <conditionalFormatting sqref="F157:F167">
    <cfRule type="cellIs" dxfId="59" priority="5" stopIfTrue="1" operator="lessThan">
      <formula>0</formula>
    </cfRule>
  </conditionalFormatting>
  <conditionalFormatting sqref="F147:F154">
    <cfRule type="cellIs" dxfId="58" priority="6" stopIfTrue="1" operator="lessThan">
      <formula>0</formula>
    </cfRule>
  </conditionalFormatting>
  <conditionalFormatting sqref="I157:I167">
    <cfRule type="cellIs" dxfId="57" priority="3" stopIfTrue="1" operator="lessThan">
      <formula>0</formula>
    </cfRule>
  </conditionalFormatting>
  <conditionalFormatting sqref="I147:I154">
    <cfRule type="cellIs" dxfId="56" priority="4" stopIfTrue="1" operator="lessThan">
      <formula>0</formula>
    </cfRule>
  </conditionalFormatting>
  <conditionalFormatting sqref="J157:J167">
    <cfRule type="cellIs" dxfId="55" priority="1" stopIfTrue="1" operator="lessThan">
      <formula>0</formula>
    </cfRule>
  </conditionalFormatting>
  <conditionalFormatting sqref="J147:J154">
    <cfRule type="cellIs" dxfId="54" priority="2" stopIfTrue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4" tint="0.79998168889431442"/>
  </sheetPr>
  <dimension ref="A2:P177"/>
  <sheetViews>
    <sheetView showGridLines="0" zoomScale="70" zoomScaleNormal="70" workbookViewId="0">
      <pane xSplit="2" ySplit="10" topLeftCell="E11" activePane="bottomRight" state="frozen"/>
      <selection pane="topRight" activeCell="C1" sqref="C1"/>
      <selection pane="bottomLeft" activeCell="A11" sqref="A11"/>
      <selection pane="bottomRight" activeCell="P21" sqref="P21"/>
    </sheetView>
  </sheetViews>
  <sheetFormatPr baseColWidth="10" defaultRowHeight="14.4" outlineLevelCol="1" x14ac:dyDescent="0.3"/>
  <cols>
    <col min="1" max="1" width="23.6640625" customWidth="1"/>
    <col min="2" max="2" width="55.6640625" customWidth="1"/>
    <col min="3" max="3" width="15.6640625" customWidth="1"/>
    <col min="4" max="6" width="15.6640625" customWidth="1" outlineLevel="1"/>
    <col min="7" max="7" width="15.6640625" customWidth="1"/>
    <col min="8" max="10" width="15.6640625" customWidth="1" outlineLevel="1"/>
    <col min="11" max="14" width="15.6640625" customWidth="1"/>
    <col min="16" max="16" width="12.6640625" bestFit="1" customWidth="1"/>
  </cols>
  <sheetData>
    <row r="2" spans="1:16" ht="18" x14ac:dyDescent="0.35">
      <c r="B2" s="108" t="s">
        <v>0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6" ht="18" x14ac:dyDescent="0.35">
      <c r="B3" s="108" t="s">
        <v>255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6" ht="15.6" x14ac:dyDescent="0.3">
      <c r="B4" s="109" t="s">
        <v>573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</row>
    <row r="5" spans="1:16" ht="15.6" x14ac:dyDescent="0.3">
      <c r="B5" s="109" t="s">
        <v>1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</row>
    <row r="6" spans="1:16" x14ac:dyDescent="0.3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6" x14ac:dyDescent="0.3">
      <c r="A7" s="28" t="s">
        <v>256</v>
      </c>
      <c r="E7" s="27"/>
      <c r="F7" s="27"/>
    </row>
    <row r="8" spans="1:16" ht="15.6" x14ac:dyDescent="0.3">
      <c r="A8" s="2"/>
      <c r="B8" s="3"/>
      <c r="C8" s="4" t="s">
        <v>2</v>
      </c>
      <c r="D8" s="5" t="s">
        <v>3</v>
      </c>
      <c r="E8" s="5" t="s">
        <v>377</v>
      </c>
      <c r="F8" s="5" t="s">
        <v>378</v>
      </c>
      <c r="G8" s="5" t="s">
        <v>4</v>
      </c>
      <c r="H8" s="86" t="s">
        <v>382</v>
      </c>
      <c r="I8" s="86" t="s">
        <v>383</v>
      </c>
      <c r="J8" s="86" t="s">
        <v>384</v>
      </c>
      <c r="K8" s="5" t="s">
        <v>5</v>
      </c>
      <c r="L8" s="5" t="s">
        <v>6</v>
      </c>
      <c r="M8" s="5" t="s">
        <v>7</v>
      </c>
      <c r="N8" s="5" t="s">
        <v>18</v>
      </c>
    </row>
    <row r="9" spans="1:16" ht="95.4" x14ac:dyDescent="0.3">
      <c r="A9" s="6" t="s">
        <v>8</v>
      </c>
      <c r="B9" s="7" t="s">
        <v>9</v>
      </c>
      <c r="C9" s="7" t="s">
        <v>10</v>
      </c>
      <c r="D9" s="6" t="s">
        <v>11</v>
      </c>
      <c r="E9" s="6" t="s">
        <v>379</v>
      </c>
      <c r="F9" s="6" t="s">
        <v>380</v>
      </c>
      <c r="G9" s="6" t="s">
        <v>12</v>
      </c>
      <c r="H9" s="87" t="s">
        <v>385</v>
      </c>
      <c r="I9" s="87" t="s">
        <v>386</v>
      </c>
      <c r="J9" s="87" t="s">
        <v>387</v>
      </c>
      <c r="K9" s="6" t="s">
        <v>13</v>
      </c>
      <c r="L9" s="8" t="s">
        <v>14</v>
      </c>
      <c r="M9" s="6" t="s">
        <v>15</v>
      </c>
      <c r="N9" s="6" t="s">
        <v>19</v>
      </c>
    </row>
    <row r="10" spans="1:16" ht="29.25" customHeight="1" x14ac:dyDescent="0.3">
      <c r="A10" s="1" t="s">
        <v>16</v>
      </c>
      <c r="B10" s="1" t="s">
        <v>17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6" x14ac:dyDescent="0.3">
      <c r="A11" s="9" t="s">
        <v>20</v>
      </c>
      <c r="B11" s="10" t="s">
        <v>21</v>
      </c>
      <c r="C11" s="35">
        <v>331.88517370218085</v>
      </c>
      <c r="D11" s="36">
        <v>0</v>
      </c>
      <c r="E11" s="37">
        <v>331.88517370218085</v>
      </c>
      <c r="F11" s="36">
        <v>0</v>
      </c>
      <c r="G11" s="35">
        <v>0</v>
      </c>
      <c r="H11" s="36">
        <v>0</v>
      </c>
      <c r="I11" s="37">
        <v>0</v>
      </c>
      <c r="J11" s="36">
        <v>0</v>
      </c>
      <c r="K11" s="35">
        <v>0</v>
      </c>
      <c r="L11" s="35">
        <v>2544.8146569177302</v>
      </c>
      <c r="M11" s="35">
        <v>0</v>
      </c>
      <c r="N11" s="38">
        <f t="shared" ref="N11:N39" si="0">+C11+G11+K11+L11+M11</f>
        <v>2876.6998306199112</v>
      </c>
      <c r="O11" s="33"/>
      <c r="P11" s="33"/>
    </row>
    <row r="12" spans="1:16" x14ac:dyDescent="0.3">
      <c r="A12" s="9" t="s">
        <v>22</v>
      </c>
      <c r="B12" s="10" t="s">
        <v>23</v>
      </c>
      <c r="C12" s="35">
        <v>37.878289305436006</v>
      </c>
      <c r="D12" s="36">
        <v>0</v>
      </c>
      <c r="E12" s="37">
        <v>37.878289305436006</v>
      </c>
      <c r="F12" s="36">
        <v>0</v>
      </c>
      <c r="G12" s="35">
        <v>0</v>
      </c>
      <c r="H12" s="36">
        <v>0</v>
      </c>
      <c r="I12" s="37">
        <v>0</v>
      </c>
      <c r="J12" s="36">
        <v>0</v>
      </c>
      <c r="K12" s="35">
        <v>0</v>
      </c>
      <c r="L12" s="35">
        <v>285.70481189859493</v>
      </c>
      <c r="M12" s="35">
        <v>0</v>
      </c>
      <c r="N12" s="38">
        <f t="shared" si="0"/>
        <v>323.58310120403092</v>
      </c>
      <c r="O12" s="33"/>
      <c r="P12" s="33"/>
    </row>
    <row r="13" spans="1:16" x14ac:dyDescent="0.3">
      <c r="A13" s="9" t="s">
        <v>24</v>
      </c>
      <c r="B13" s="10" t="s">
        <v>25</v>
      </c>
      <c r="C13" s="35">
        <v>928.28374788028646</v>
      </c>
      <c r="D13" s="36">
        <v>0</v>
      </c>
      <c r="E13" s="37">
        <v>928.28374788028646</v>
      </c>
      <c r="F13" s="36">
        <v>0</v>
      </c>
      <c r="G13" s="35">
        <v>0</v>
      </c>
      <c r="H13" s="36">
        <v>0</v>
      </c>
      <c r="I13" s="37">
        <v>0</v>
      </c>
      <c r="J13" s="36">
        <v>0</v>
      </c>
      <c r="K13" s="35">
        <v>0</v>
      </c>
      <c r="L13" s="35">
        <v>495.56433313408064</v>
      </c>
      <c r="M13" s="35">
        <v>0</v>
      </c>
      <c r="N13" s="38">
        <f t="shared" si="0"/>
        <v>1423.8480810143672</v>
      </c>
      <c r="O13" s="33"/>
      <c r="P13" s="33"/>
    </row>
    <row r="14" spans="1:16" x14ac:dyDescent="0.3">
      <c r="A14" s="9" t="s">
        <v>26</v>
      </c>
      <c r="B14" s="10" t="s">
        <v>27</v>
      </c>
      <c r="C14" s="35">
        <v>3065.0118177503737</v>
      </c>
      <c r="D14" s="36">
        <v>0</v>
      </c>
      <c r="E14" s="37">
        <v>3065.0118177503737</v>
      </c>
      <c r="F14" s="36">
        <v>0</v>
      </c>
      <c r="G14" s="35">
        <v>0</v>
      </c>
      <c r="H14" s="36">
        <v>0</v>
      </c>
      <c r="I14" s="37">
        <v>0</v>
      </c>
      <c r="J14" s="36">
        <v>0</v>
      </c>
      <c r="K14" s="35">
        <v>0</v>
      </c>
      <c r="L14" s="35">
        <v>1733.3688560469286</v>
      </c>
      <c r="M14" s="35">
        <v>0</v>
      </c>
      <c r="N14" s="38">
        <f t="shared" si="0"/>
        <v>4798.3806737973027</v>
      </c>
      <c r="O14" s="33"/>
      <c r="P14" s="33"/>
    </row>
    <row r="15" spans="1:16" x14ac:dyDescent="0.3">
      <c r="A15" s="9" t="s">
        <v>28</v>
      </c>
      <c r="B15" s="10" t="s">
        <v>30</v>
      </c>
      <c r="C15" s="35">
        <v>7275.7196483888765</v>
      </c>
      <c r="D15" s="36">
        <v>0</v>
      </c>
      <c r="E15" s="37">
        <v>3940.7841009777303</v>
      </c>
      <c r="F15" s="36">
        <v>3334.9355474111462</v>
      </c>
      <c r="G15" s="35">
        <v>0</v>
      </c>
      <c r="H15" s="36">
        <v>0</v>
      </c>
      <c r="I15" s="37">
        <v>0</v>
      </c>
      <c r="J15" s="36">
        <v>0</v>
      </c>
      <c r="K15" s="35">
        <v>0</v>
      </c>
      <c r="L15" s="35">
        <v>63.282793762651124</v>
      </c>
      <c r="M15" s="35">
        <v>0</v>
      </c>
      <c r="N15" s="38">
        <f t="shared" si="0"/>
        <v>7339.0024421515272</v>
      </c>
      <c r="O15" s="33"/>
      <c r="P15" s="33"/>
    </row>
    <row r="16" spans="1:16" x14ac:dyDescent="0.3">
      <c r="A16" s="9" t="s">
        <v>29</v>
      </c>
      <c r="B16" s="10" t="s">
        <v>32</v>
      </c>
      <c r="C16" s="35">
        <v>556.87538667153603</v>
      </c>
      <c r="D16" s="36">
        <v>0</v>
      </c>
      <c r="E16" s="37">
        <v>556.87538667153603</v>
      </c>
      <c r="F16" s="36">
        <v>0</v>
      </c>
      <c r="G16" s="35">
        <v>0</v>
      </c>
      <c r="H16" s="36">
        <v>0</v>
      </c>
      <c r="I16" s="37">
        <v>0</v>
      </c>
      <c r="J16" s="36">
        <v>0</v>
      </c>
      <c r="K16" s="35">
        <v>0</v>
      </c>
      <c r="L16" s="35">
        <v>2984.9624357509783</v>
      </c>
      <c r="M16" s="35">
        <v>0</v>
      </c>
      <c r="N16" s="38">
        <f t="shared" si="0"/>
        <v>3541.8378224225144</v>
      </c>
      <c r="O16" s="33"/>
      <c r="P16" s="33"/>
    </row>
    <row r="17" spans="1:16" x14ac:dyDescent="0.3">
      <c r="A17" s="9" t="s">
        <v>31</v>
      </c>
      <c r="B17" s="10" t="s">
        <v>34</v>
      </c>
      <c r="C17" s="35">
        <v>3898.7958313009899</v>
      </c>
      <c r="D17" s="36">
        <v>0</v>
      </c>
      <c r="E17" s="37">
        <v>3898.7958313009899</v>
      </c>
      <c r="F17" s="36">
        <v>0</v>
      </c>
      <c r="G17" s="35">
        <v>0</v>
      </c>
      <c r="H17" s="36">
        <v>0</v>
      </c>
      <c r="I17" s="37">
        <v>0</v>
      </c>
      <c r="J17" s="36">
        <v>0</v>
      </c>
      <c r="K17" s="35">
        <v>0</v>
      </c>
      <c r="L17" s="35">
        <v>511.77885366167811</v>
      </c>
      <c r="M17" s="35">
        <v>0</v>
      </c>
      <c r="N17" s="38">
        <f t="shared" si="0"/>
        <v>4410.5746849626685</v>
      </c>
      <c r="O17" s="33"/>
      <c r="P17" s="33"/>
    </row>
    <row r="18" spans="1:16" x14ac:dyDescent="0.3">
      <c r="A18" s="9" t="s">
        <v>33</v>
      </c>
      <c r="B18" s="10" t="s">
        <v>36</v>
      </c>
      <c r="C18" s="35">
        <v>626.03132617475205</v>
      </c>
      <c r="D18" s="36">
        <v>0</v>
      </c>
      <c r="E18" s="37">
        <v>626.03132617475205</v>
      </c>
      <c r="F18" s="36">
        <v>0</v>
      </c>
      <c r="G18" s="35">
        <v>0</v>
      </c>
      <c r="H18" s="36">
        <v>0</v>
      </c>
      <c r="I18" s="37">
        <v>0</v>
      </c>
      <c r="J18" s="36">
        <v>0</v>
      </c>
      <c r="K18" s="35">
        <v>0</v>
      </c>
      <c r="L18" s="35">
        <v>5907.7692660304983</v>
      </c>
      <c r="M18" s="35">
        <v>0</v>
      </c>
      <c r="N18" s="38">
        <f t="shared" si="0"/>
        <v>6533.8005922052507</v>
      </c>
      <c r="O18" s="33"/>
      <c r="P18" s="33"/>
    </row>
    <row r="19" spans="1:16" x14ac:dyDescent="0.3">
      <c r="A19" s="9" t="s">
        <v>35</v>
      </c>
      <c r="B19" s="10" t="s">
        <v>277</v>
      </c>
      <c r="C19" s="35">
        <v>2774.2249138278012</v>
      </c>
      <c r="D19" s="36">
        <v>0</v>
      </c>
      <c r="E19" s="37">
        <v>2774.2249138278012</v>
      </c>
      <c r="F19" s="36">
        <v>0</v>
      </c>
      <c r="G19" s="35">
        <v>0</v>
      </c>
      <c r="H19" s="36">
        <v>0</v>
      </c>
      <c r="I19" s="37">
        <v>0</v>
      </c>
      <c r="J19" s="36">
        <v>0</v>
      </c>
      <c r="K19" s="35">
        <v>0</v>
      </c>
      <c r="L19" s="35">
        <v>14822.676085619034</v>
      </c>
      <c r="M19" s="35">
        <v>0</v>
      </c>
      <c r="N19" s="38">
        <f t="shared" si="0"/>
        <v>17596.900999446836</v>
      </c>
      <c r="O19" s="33"/>
      <c r="P19" s="33"/>
    </row>
    <row r="20" spans="1:16" x14ac:dyDescent="0.3">
      <c r="A20" s="9" t="s">
        <v>37</v>
      </c>
      <c r="B20" s="10" t="s">
        <v>278</v>
      </c>
      <c r="C20" s="35">
        <v>3737.6520551117173</v>
      </c>
      <c r="D20" s="36">
        <v>0</v>
      </c>
      <c r="E20" s="37">
        <v>3737.6520551117173</v>
      </c>
      <c r="F20" s="36">
        <v>0</v>
      </c>
      <c r="G20" s="35">
        <v>0</v>
      </c>
      <c r="H20" s="36">
        <v>0</v>
      </c>
      <c r="I20" s="37">
        <v>0</v>
      </c>
      <c r="J20" s="36">
        <v>0</v>
      </c>
      <c r="K20" s="35">
        <v>0</v>
      </c>
      <c r="L20" s="35">
        <v>8348.3268543343383</v>
      </c>
      <c r="M20" s="35">
        <v>0</v>
      </c>
      <c r="N20" s="38">
        <f t="shared" si="0"/>
        <v>12085.978909446056</v>
      </c>
      <c r="O20" s="33"/>
      <c r="P20" s="33"/>
    </row>
    <row r="21" spans="1:16" x14ac:dyDescent="0.3">
      <c r="A21" s="9" t="s">
        <v>38</v>
      </c>
      <c r="B21" s="10" t="s">
        <v>39</v>
      </c>
      <c r="C21" s="35">
        <v>6887.0461795540905</v>
      </c>
      <c r="D21" s="36">
        <v>0</v>
      </c>
      <c r="E21" s="37">
        <v>6887.0461795540905</v>
      </c>
      <c r="F21" s="36">
        <v>0</v>
      </c>
      <c r="G21" s="35">
        <v>0</v>
      </c>
      <c r="H21" s="36">
        <v>0</v>
      </c>
      <c r="I21" s="37">
        <v>0</v>
      </c>
      <c r="J21" s="36">
        <v>0</v>
      </c>
      <c r="K21" s="35">
        <v>0</v>
      </c>
      <c r="L21" s="35">
        <v>1523.2404532615678</v>
      </c>
      <c r="M21" s="35">
        <v>0</v>
      </c>
      <c r="N21" s="38">
        <f t="shared" si="0"/>
        <v>8410.2866328156579</v>
      </c>
      <c r="O21" s="33"/>
      <c r="P21" s="33"/>
    </row>
    <row r="22" spans="1:16" x14ac:dyDescent="0.3">
      <c r="A22" s="9" t="s">
        <v>40</v>
      </c>
      <c r="B22" s="10" t="s">
        <v>41</v>
      </c>
      <c r="C22" s="35">
        <v>9041.5500912636999</v>
      </c>
      <c r="D22" s="36">
        <v>0</v>
      </c>
      <c r="E22" s="37">
        <v>7625.7661478660266</v>
      </c>
      <c r="F22" s="36">
        <v>1415.7839433976728</v>
      </c>
      <c r="G22" s="35">
        <v>0</v>
      </c>
      <c r="H22" s="36">
        <v>0</v>
      </c>
      <c r="I22" s="37">
        <v>0</v>
      </c>
      <c r="J22" s="36">
        <v>0</v>
      </c>
      <c r="K22" s="35">
        <v>0</v>
      </c>
      <c r="L22" s="35">
        <v>1922.0099308852411</v>
      </c>
      <c r="M22" s="35">
        <v>0</v>
      </c>
      <c r="N22" s="38">
        <f t="shared" si="0"/>
        <v>10963.56002214894</v>
      </c>
      <c r="O22" s="33"/>
      <c r="P22" s="33"/>
    </row>
    <row r="23" spans="1:16" x14ac:dyDescent="0.3">
      <c r="A23" s="9" t="s">
        <v>42</v>
      </c>
      <c r="B23" s="10" t="s">
        <v>43</v>
      </c>
      <c r="C23" s="35">
        <v>9557.7828336767379</v>
      </c>
      <c r="D23" s="36">
        <v>0</v>
      </c>
      <c r="E23" s="37">
        <v>7443.2061153051618</v>
      </c>
      <c r="F23" s="36">
        <v>2114.5767183715752</v>
      </c>
      <c r="G23" s="35">
        <v>0</v>
      </c>
      <c r="H23" s="36">
        <v>0</v>
      </c>
      <c r="I23" s="37">
        <v>0</v>
      </c>
      <c r="J23" s="36">
        <v>0</v>
      </c>
      <c r="K23" s="35">
        <v>0</v>
      </c>
      <c r="L23" s="35">
        <v>3811.8713617593994</v>
      </c>
      <c r="M23" s="35">
        <v>0</v>
      </c>
      <c r="N23" s="38">
        <f t="shared" si="0"/>
        <v>13369.654195436138</v>
      </c>
      <c r="O23" s="33"/>
      <c r="P23" s="33"/>
    </row>
    <row r="24" spans="1:16" x14ac:dyDescent="0.3">
      <c r="A24" s="9" t="s">
        <v>44</v>
      </c>
      <c r="B24" s="10" t="s">
        <v>45</v>
      </c>
      <c r="C24" s="35">
        <v>170368.17792755092</v>
      </c>
      <c r="D24" s="36">
        <v>0</v>
      </c>
      <c r="E24" s="37">
        <v>69980.579759901302</v>
      </c>
      <c r="F24" s="36">
        <v>100387.59816764962</v>
      </c>
      <c r="G24" s="35">
        <v>0</v>
      </c>
      <c r="H24" s="36">
        <v>0</v>
      </c>
      <c r="I24" s="37">
        <v>0</v>
      </c>
      <c r="J24" s="36">
        <v>0</v>
      </c>
      <c r="K24" s="35">
        <v>0</v>
      </c>
      <c r="L24" s="35">
        <v>2014.6771599013296</v>
      </c>
      <c r="M24" s="35">
        <v>0</v>
      </c>
      <c r="N24" s="38">
        <f t="shared" si="0"/>
        <v>172382.85508745225</v>
      </c>
      <c r="O24" s="33"/>
      <c r="P24" s="33"/>
    </row>
    <row r="25" spans="1:16" x14ac:dyDescent="0.3">
      <c r="A25" s="9" t="s">
        <v>46</v>
      </c>
      <c r="B25" s="10" t="s">
        <v>47</v>
      </c>
      <c r="C25" s="35">
        <v>252.57829326388213</v>
      </c>
      <c r="D25" s="36">
        <v>0</v>
      </c>
      <c r="E25" s="37">
        <v>252.57829326388213</v>
      </c>
      <c r="F25" s="36">
        <v>0</v>
      </c>
      <c r="G25" s="35">
        <v>0</v>
      </c>
      <c r="H25" s="36">
        <v>0</v>
      </c>
      <c r="I25" s="37">
        <v>0</v>
      </c>
      <c r="J25" s="36">
        <v>0</v>
      </c>
      <c r="K25" s="35">
        <v>0</v>
      </c>
      <c r="L25" s="35">
        <v>6864.9417162456411</v>
      </c>
      <c r="M25" s="35">
        <v>0</v>
      </c>
      <c r="N25" s="38">
        <f t="shared" si="0"/>
        <v>7117.5200095095233</v>
      </c>
      <c r="O25" s="33"/>
      <c r="P25" s="33"/>
    </row>
    <row r="26" spans="1:16" x14ac:dyDescent="0.3">
      <c r="A26" s="9" t="s">
        <v>48</v>
      </c>
      <c r="B26" s="10" t="s">
        <v>49</v>
      </c>
      <c r="C26" s="35">
        <v>137784.31989658534</v>
      </c>
      <c r="D26" s="36">
        <v>0</v>
      </c>
      <c r="E26" s="37">
        <v>66269.091303119072</v>
      </c>
      <c r="F26" s="36">
        <v>71515.228593466265</v>
      </c>
      <c r="G26" s="35">
        <v>0</v>
      </c>
      <c r="H26" s="36">
        <v>0</v>
      </c>
      <c r="I26" s="37">
        <v>0</v>
      </c>
      <c r="J26" s="36">
        <v>0</v>
      </c>
      <c r="K26" s="35">
        <v>0</v>
      </c>
      <c r="L26" s="35">
        <v>9516.3183649787461</v>
      </c>
      <c r="M26" s="35">
        <v>0</v>
      </c>
      <c r="N26" s="38">
        <f t="shared" si="0"/>
        <v>147300.63826156408</v>
      </c>
      <c r="O26" s="33"/>
      <c r="P26" s="33"/>
    </row>
    <row r="27" spans="1:16" x14ac:dyDescent="0.3">
      <c r="A27" s="9" t="s">
        <v>50</v>
      </c>
      <c r="B27" s="10" t="s">
        <v>51</v>
      </c>
      <c r="C27" s="35">
        <v>11643.410781779008</v>
      </c>
      <c r="D27" s="36">
        <v>0</v>
      </c>
      <c r="E27" s="37">
        <v>11643.410781779008</v>
      </c>
      <c r="F27" s="36">
        <v>0</v>
      </c>
      <c r="G27" s="35">
        <v>0</v>
      </c>
      <c r="H27" s="36">
        <v>0</v>
      </c>
      <c r="I27" s="37">
        <v>0</v>
      </c>
      <c r="J27" s="36">
        <v>0</v>
      </c>
      <c r="K27" s="35">
        <v>0</v>
      </c>
      <c r="L27" s="35">
        <v>6200.3385283460875</v>
      </c>
      <c r="M27" s="35">
        <v>0</v>
      </c>
      <c r="N27" s="38">
        <f t="shared" si="0"/>
        <v>17843.749310125095</v>
      </c>
      <c r="O27" s="33"/>
      <c r="P27" s="33"/>
    </row>
    <row r="28" spans="1:16" x14ac:dyDescent="0.3">
      <c r="A28" s="9" t="s">
        <v>52</v>
      </c>
      <c r="B28" s="10" t="s">
        <v>53</v>
      </c>
      <c r="C28" s="35">
        <v>9869.364891837693</v>
      </c>
      <c r="D28" s="36">
        <v>0</v>
      </c>
      <c r="E28" s="37">
        <v>9869.364891837693</v>
      </c>
      <c r="F28" s="36">
        <v>0</v>
      </c>
      <c r="G28" s="35">
        <v>0</v>
      </c>
      <c r="H28" s="36">
        <v>0</v>
      </c>
      <c r="I28" s="37">
        <v>0</v>
      </c>
      <c r="J28" s="36">
        <v>0</v>
      </c>
      <c r="K28" s="35">
        <v>0</v>
      </c>
      <c r="L28" s="35">
        <v>19552.475949221451</v>
      </c>
      <c r="M28" s="35">
        <v>0</v>
      </c>
      <c r="N28" s="38">
        <f t="shared" si="0"/>
        <v>29421.840841059144</v>
      </c>
      <c r="O28" s="33"/>
      <c r="P28" s="33"/>
    </row>
    <row r="29" spans="1:16" x14ac:dyDescent="0.3">
      <c r="A29" s="9" t="s">
        <v>54</v>
      </c>
      <c r="B29" s="10" t="s">
        <v>55</v>
      </c>
      <c r="C29" s="35">
        <v>10667.035947111661</v>
      </c>
      <c r="D29" s="36">
        <v>0</v>
      </c>
      <c r="E29" s="37">
        <v>9719.2977185116961</v>
      </c>
      <c r="F29" s="36">
        <v>947.7382285999638</v>
      </c>
      <c r="G29" s="35">
        <v>0</v>
      </c>
      <c r="H29" s="36">
        <v>0</v>
      </c>
      <c r="I29" s="37">
        <v>0</v>
      </c>
      <c r="J29" s="36">
        <v>0</v>
      </c>
      <c r="K29" s="35">
        <v>0</v>
      </c>
      <c r="L29" s="35">
        <v>5447.1568166994093</v>
      </c>
      <c r="M29" s="35">
        <v>0</v>
      </c>
      <c r="N29" s="38">
        <f t="shared" si="0"/>
        <v>16114.19276381107</v>
      </c>
      <c r="O29" s="33"/>
      <c r="P29" s="33"/>
    </row>
    <row r="30" spans="1:16" x14ac:dyDescent="0.3">
      <c r="A30" s="9" t="s">
        <v>56</v>
      </c>
      <c r="B30" s="10" t="s">
        <v>57</v>
      </c>
      <c r="C30" s="35">
        <v>956.97072619796586</v>
      </c>
      <c r="D30" s="36">
        <v>0</v>
      </c>
      <c r="E30" s="37">
        <v>956.97072619796586</v>
      </c>
      <c r="F30" s="36">
        <v>0</v>
      </c>
      <c r="G30" s="35">
        <v>0</v>
      </c>
      <c r="H30" s="36">
        <v>0</v>
      </c>
      <c r="I30" s="37">
        <v>0</v>
      </c>
      <c r="J30" s="36">
        <v>0</v>
      </c>
      <c r="K30" s="35">
        <v>0</v>
      </c>
      <c r="L30" s="35">
        <v>5068.3951916304541</v>
      </c>
      <c r="M30" s="35">
        <v>0</v>
      </c>
      <c r="N30" s="38">
        <f t="shared" si="0"/>
        <v>6025.3659178284197</v>
      </c>
      <c r="O30" s="33"/>
      <c r="P30" s="33"/>
    </row>
    <row r="31" spans="1:16" x14ac:dyDescent="0.3">
      <c r="A31" s="9" t="s">
        <v>58</v>
      </c>
      <c r="B31" s="10" t="s">
        <v>59</v>
      </c>
      <c r="C31" s="35">
        <v>8753.8808799403523</v>
      </c>
      <c r="D31" s="36">
        <v>0</v>
      </c>
      <c r="E31" s="37">
        <v>5964.9534773194646</v>
      </c>
      <c r="F31" s="36">
        <v>2788.9274026208882</v>
      </c>
      <c r="G31" s="35">
        <v>0</v>
      </c>
      <c r="H31" s="36">
        <v>0</v>
      </c>
      <c r="I31" s="37">
        <v>0</v>
      </c>
      <c r="J31" s="36">
        <v>0</v>
      </c>
      <c r="K31" s="35">
        <v>0</v>
      </c>
      <c r="L31" s="35">
        <v>4700.1136659080867</v>
      </c>
      <c r="M31" s="35">
        <v>0</v>
      </c>
      <c r="N31" s="38">
        <f t="shared" si="0"/>
        <v>13453.99454584844</v>
      </c>
      <c r="O31" s="33"/>
      <c r="P31" s="33"/>
    </row>
    <row r="32" spans="1:16" x14ac:dyDescent="0.3">
      <c r="A32" s="9" t="s">
        <v>60</v>
      </c>
      <c r="B32" s="10" t="s">
        <v>61</v>
      </c>
      <c r="C32" s="35">
        <v>56127.631165624283</v>
      </c>
      <c r="D32" s="36">
        <v>0</v>
      </c>
      <c r="E32" s="37">
        <v>56127.631165624283</v>
      </c>
      <c r="F32" s="36">
        <v>0</v>
      </c>
      <c r="G32" s="35">
        <v>0</v>
      </c>
      <c r="H32" s="36">
        <v>0</v>
      </c>
      <c r="I32" s="37">
        <v>0</v>
      </c>
      <c r="J32" s="36">
        <v>0</v>
      </c>
      <c r="K32" s="35">
        <v>0</v>
      </c>
      <c r="L32" s="35">
        <v>45165.337524928815</v>
      </c>
      <c r="M32" s="35">
        <v>0</v>
      </c>
      <c r="N32" s="38">
        <f t="shared" si="0"/>
        <v>101292.9686905531</v>
      </c>
      <c r="O32" s="33"/>
      <c r="P32" s="33"/>
    </row>
    <row r="33" spans="1:16" x14ac:dyDescent="0.3">
      <c r="A33" s="9" t="s">
        <v>62</v>
      </c>
      <c r="B33" s="10" t="s">
        <v>63</v>
      </c>
      <c r="C33" s="35">
        <v>2363.8654301405209</v>
      </c>
      <c r="D33" s="36">
        <v>0</v>
      </c>
      <c r="E33" s="37">
        <v>2363.8654301405209</v>
      </c>
      <c r="F33" s="36">
        <v>0</v>
      </c>
      <c r="G33" s="35">
        <v>0</v>
      </c>
      <c r="H33" s="36">
        <v>0</v>
      </c>
      <c r="I33" s="37">
        <v>0</v>
      </c>
      <c r="J33" s="36">
        <v>0</v>
      </c>
      <c r="K33" s="35">
        <v>0</v>
      </c>
      <c r="L33" s="35">
        <v>1081.8391544413214</v>
      </c>
      <c r="M33" s="35">
        <v>0</v>
      </c>
      <c r="N33" s="38">
        <f t="shared" si="0"/>
        <v>3445.704584581842</v>
      </c>
      <c r="O33" s="33"/>
      <c r="P33" s="33"/>
    </row>
    <row r="34" spans="1:16" x14ac:dyDescent="0.3">
      <c r="A34" s="9" t="s">
        <v>64</v>
      </c>
      <c r="B34" s="10" t="s">
        <v>65</v>
      </c>
      <c r="C34" s="35">
        <v>16455.070865794092</v>
      </c>
      <c r="D34" s="36">
        <v>0</v>
      </c>
      <c r="E34" s="37">
        <v>16455.070865794092</v>
      </c>
      <c r="F34" s="36">
        <v>0</v>
      </c>
      <c r="G34" s="35">
        <v>0</v>
      </c>
      <c r="H34" s="36">
        <v>0</v>
      </c>
      <c r="I34" s="37">
        <v>0</v>
      </c>
      <c r="J34" s="36">
        <v>0</v>
      </c>
      <c r="K34" s="35">
        <v>0</v>
      </c>
      <c r="L34" s="35">
        <v>2508.9589044628178</v>
      </c>
      <c r="M34" s="35">
        <v>0</v>
      </c>
      <c r="N34" s="38">
        <f t="shared" si="0"/>
        <v>18964.029770256911</v>
      </c>
      <c r="O34" s="33"/>
      <c r="P34" s="33"/>
    </row>
    <row r="35" spans="1:16" x14ac:dyDescent="0.3">
      <c r="A35" s="9" t="s">
        <v>66</v>
      </c>
      <c r="B35" s="10" t="s">
        <v>67</v>
      </c>
      <c r="C35" s="35">
        <v>1069.0786776843183</v>
      </c>
      <c r="D35" s="36">
        <v>0</v>
      </c>
      <c r="E35" s="37">
        <v>1069.0786776843183</v>
      </c>
      <c r="F35" s="36">
        <v>0</v>
      </c>
      <c r="G35" s="35">
        <v>0</v>
      </c>
      <c r="H35" s="36">
        <v>0</v>
      </c>
      <c r="I35" s="37">
        <v>0</v>
      </c>
      <c r="J35" s="36">
        <v>0</v>
      </c>
      <c r="K35" s="35">
        <v>0</v>
      </c>
      <c r="L35" s="35">
        <v>3954.717456808527</v>
      </c>
      <c r="M35" s="35">
        <v>0</v>
      </c>
      <c r="N35" s="38">
        <f t="shared" si="0"/>
        <v>5023.7961344928453</v>
      </c>
      <c r="O35" s="33"/>
      <c r="P35" s="33"/>
    </row>
    <row r="36" spans="1:16" ht="28.8" x14ac:dyDescent="0.3">
      <c r="A36" s="9" t="s">
        <v>68</v>
      </c>
      <c r="B36" s="10" t="s">
        <v>69</v>
      </c>
      <c r="C36" s="35">
        <v>29868.448160888503</v>
      </c>
      <c r="D36" s="36">
        <v>0</v>
      </c>
      <c r="E36" s="37">
        <v>29868.448160888503</v>
      </c>
      <c r="F36" s="36">
        <v>0</v>
      </c>
      <c r="G36" s="35">
        <v>0</v>
      </c>
      <c r="H36" s="36">
        <v>0</v>
      </c>
      <c r="I36" s="37">
        <v>0</v>
      </c>
      <c r="J36" s="36">
        <v>0</v>
      </c>
      <c r="K36" s="35">
        <v>0</v>
      </c>
      <c r="L36" s="35">
        <v>0</v>
      </c>
      <c r="M36" s="35">
        <v>0</v>
      </c>
      <c r="N36" s="38">
        <f t="shared" si="0"/>
        <v>29868.448160888503</v>
      </c>
      <c r="O36" s="33"/>
      <c r="P36" s="33"/>
    </row>
    <row r="37" spans="1:16" x14ac:dyDescent="0.3">
      <c r="A37" s="9" t="s">
        <v>70</v>
      </c>
      <c r="B37" s="10" t="s">
        <v>71</v>
      </c>
      <c r="C37" s="35">
        <v>2803.453073447698</v>
      </c>
      <c r="D37" s="36">
        <v>0</v>
      </c>
      <c r="E37" s="37">
        <v>2803.453073447698</v>
      </c>
      <c r="F37" s="36">
        <v>0</v>
      </c>
      <c r="G37" s="35">
        <v>0</v>
      </c>
      <c r="H37" s="36">
        <v>0</v>
      </c>
      <c r="I37" s="37">
        <v>0</v>
      </c>
      <c r="J37" s="36">
        <v>0</v>
      </c>
      <c r="K37" s="35">
        <v>0</v>
      </c>
      <c r="L37" s="35">
        <v>2308.8569047356764</v>
      </c>
      <c r="M37" s="35">
        <v>0</v>
      </c>
      <c r="N37" s="38">
        <f t="shared" si="0"/>
        <v>5112.3099781833744</v>
      </c>
      <c r="O37" s="33"/>
      <c r="P37" s="33"/>
    </row>
    <row r="38" spans="1:16" x14ac:dyDescent="0.3">
      <c r="A38" s="9" t="s">
        <v>72</v>
      </c>
      <c r="B38" s="10" t="s">
        <v>73</v>
      </c>
      <c r="C38" s="35">
        <v>289.10635951009664</v>
      </c>
      <c r="D38" s="36">
        <v>0</v>
      </c>
      <c r="E38" s="37">
        <v>289.10635951009664</v>
      </c>
      <c r="F38" s="36">
        <v>0</v>
      </c>
      <c r="G38" s="35">
        <v>0</v>
      </c>
      <c r="H38" s="36">
        <v>0</v>
      </c>
      <c r="I38" s="37">
        <v>0</v>
      </c>
      <c r="J38" s="36">
        <v>0</v>
      </c>
      <c r="K38" s="35">
        <v>0</v>
      </c>
      <c r="L38" s="35">
        <v>0</v>
      </c>
      <c r="M38" s="35">
        <v>0</v>
      </c>
      <c r="N38" s="38">
        <f t="shared" si="0"/>
        <v>289.10635951009664</v>
      </c>
      <c r="O38" s="33"/>
      <c r="P38" s="33"/>
    </row>
    <row r="39" spans="1:16" x14ac:dyDescent="0.3">
      <c r="A39" s="9" t="s">
        <v>74</v>
      </c>
      <c r="B39" s="10" t="s">
        <v>75</v>
      </c>
      <c r="C39" s="35">
        <v>3438.2476514511904</v>
      </c>
      <c r="D39" s="36">
        <v>0</v>
      </c>
      <c r="E39" s="37">
        <v>3438.2476514511904</v>
      </c>
      <c r="F39" s="36">
        <v>0</v>
      </c>
      <c r="G39" s="35">
        <v>0</v>
      </c>
      <c r="H39" s="36">
        <v>0</v>
      </c>
      <c r="I39" s="37">
        <v>0</v>
      </c>
      <c r="J39" s="36">
        <v>0</v>
      </c>
      <c r="K39" s="35">
        <v>0</v>
      </c>
      <c r="L39" s="35">
        <v>22.801132662803521</v>
      </c>
      <c r="M39" s="35">
        <v>0</v>
      </c>
      <c r="N39" s="38">
        <f t="shared" si="0"/>
        <v>3461.0487841139939</v>
      </c>
      <c r="O39" s="33"/>
      <c r="P39" s="33"/>
    </row>
    <row r="40" spans="1:16" x14ac:dyDescent="0.3">
      <c r="A40" s="9" t="s">
        <v>76</v>
      </c>
      <c r="B40" s="10" t="s">
        <v>77</v>
      </c>
      <c r="C40" s="35">
        <v>6924.4182943863634</v>
      </c>
      <c r="D40" s="36">
        <v>0</v>
      </c>
      <c r="E40" s="37">
        <v>6522.5547611940638</v>
      </c>
      <c r="F40" s="36">
        <v>401.86353319229994</v>
      </c>
      <c r="G40" s="35">
        <v>0</v>
      </c>
      <c r="H40" s="36">
        <v>0</v>
      </c>
      <c r="I40" s="37">
        <v>0</v>
      </c>
      <c r="J40" s="36">
        <v>0</v>
      </c>
      <c r="K40" s="35">
        <v>0</v>
      </c>
      <c r="L40" s="35">
        <v>9681.1280598277663</v>
      </c>
      <c r="M40" s="35">
        <v>0</v>
      </c>
      <c r="N40" s="38">
        <f t="shared" ref="N40:N42" si="1">+C40+G40+K40+L40+M40</f>
        <v>16605.54635421413</v>
      </c>
      <c r="O40" s="33"/>
      <c r="P40" s="33"/>
    </row>
    <row r="41" spans="1:16" x14ac:dyDescent="0.3">
      <c r="A41" s="9" t="s">
        <v>78</v>
      </c>
      <c r="B41" s="10" t="s">
        <v>79</v>
      </c>
      <c r="C41" s="35">
        <v>0</v>
      </c>
      <c r="D41" s="36">
        <v>0</v>
      </c>
      <c r="E41" s="37">
        <v>0</v>
      </c>
      <c r="F41" s="36">
        <v>0</v>
      </c>
      <c r="G41" s="35">
        <v>0</v>
      </c>
      <c r="H41" s="36">
        <v>0</v>
      </c>
      <c r="I41" s="37">
        <v>0</v>
      </c>
      <c r="J41" s="36">
        <v>0</v>
      </c>
      <c r="K41" s="35">
        <v>0</v>
      </c>
      <c r="L41" s="35">
        <v>46.891348581873679</v>
      </c>
      <c r="M41" s="35">
        <v>0</v>
      </c>
      <c r="N41" s="38">
        <f t="shared" si="1"/>
        <v>46.891348581873679</v>
      </c>
      <c r="O41" s="33"/>
      <c r="P41" s="33"/>
    </row>
    <row r="42" spans="1:16" x14ac:dyDescent="0.3">
      <c r="A42" s="9" t="s">
        <v>80</v>
      </c>
      <c r="B42" s="10" t="s">
        <v>81</v>
      </c>
      <c r="C42" s="35">
        <v>555.49577454891039</v>
      </c>
      <c r="D42" s="36">
        <v>0</v>
      </c>
      <c r="E42" s="37">
        <v>290.61801209891041</v>
      </c>
      <c r="F42" s="36">
        <v>264.87776244999998</v>
      </c>
      <c r="G42" s="35">
        <v>0</v>
      </c>
      <c r="H42" s="36">
        <v>0</v>
      </c>
      <c r="I42" s="37">
        <v>0</v>
      </c>
      <c r="J42" s="36">
        <v>0</v>
      </c>
      <c r="K42" s="35">
        <v>0</v>
      </c>
      <c r="L42" s="35">
        <v>0</v>
      </c>
      <c r="M42" s="35">
        <v>0</v>
      </c>
      <c r="N42" s="38">
        <f t="shared" si="1"/>
        <v>555.49577454891039</v>
      </c>
      <c r="O42" s="33"/>
      <c r="P42" s="33"/>
    </row>
    <row r="43" spans="1:16" ht="43.2" x14ac:dyDescent="0.3">
      <c r="A43" s="9" t="s">
        <v>347</v>
      </c>
      <c r="B43" s="10" t="s">
        <v>348</v>
      </c>
      <c r="C43" s="35">
        <v>124772.78574068815</v>
      </c>
      <c r="D43" s="36">
        <v>0</v>
      </c>
      <c r="E43" s="37">
        <v>53034.895427507814</v>
      </c>
      <c r="F43" s="36">
        <v>71737.890313180338</v>
      </c>
      <c r="G43" s="35">
        <v>0</v>
      </c>
      <c r="H43" s="36">
        <v>0</v>
      </c>
      <c r="I43" s="37">
        <v>0</v>
      </c>
      <c r="J43" s="36">
        <v>0</v>
      </c>
      <c r="K43" s="35">
        <v>0</v>
      </c>
      <c r="L43" s="35">
        <v>5776.6870336105003</v>
      </c>
      <c r="M43" s="35">
        <v>0</v>
      </c>
      <c r="N43" s="38">
        <f>(+C43+G43+K43+L43+M43)</f>
        <v>130549.47277429866</v>
      </c>
      <c r="O43" s="33"/>
      <c r="P43" s="33"/>
    </row>
    <row r="44" spans="1:16" ht="28.8" x14ac:dyDescent="0.3">
      <c r="A44" s="9" t="s">
        <v>82</v>
      </c>
      <c r="B44" s="10" t="s">
        <v>83</v>
      </c>
      <c r="C44" s="35">
        <v>18034.20825856139</v>
      </c>
      <c r="D44" s="36">
        <v>0</v>
      </c>
      <c r="E44" s="37">
        <v>11694.81415657139</v>
      </c>
      <c r="F44" s="36">
        <v>6339.3941019900003</v>
      </c>
      <c r="G44" s="35">
        <v>0</v>
      </c>
      <c r="H44" s="36">
        <v>0</v>
      </c>
      <c r="I44" s="37">
        <v>0</v>
      </c>
      <c r="J44" s="36">
        <v>0</v>
      </c>
      <c r="K44" s="35">
        <v>0</v>
      </c>
      <c r="L44" s="35">
        <v>0</v>
      </c>
      <c r="M44" s="35">
        <v>0</v>
      </c>
      <c r="N44" s="38">
        <f t="shared" ref="N44:N53" si="2">+C44+G44+K44+L44+M44</f>
        <v>18034.20825856139</v>
      </c>
      <c r="O44" s="33"/>
      <c r="P44" s="33"/>
    </row>
    <row r="45" spans="1:16" x14ac:dyDescent="0.3">
      <c r="A45" s="9" t="s">
        <v>84</v>
      </c>
      <c r="B45" s="10" t="s">
        <v>85</v>
      </c>
      <c r="C45" s="35">
        <v>67212.038604217945</v>
      </c>
      <c r="D45" s="36">
        <v>0</v>
      </c>
      <c r="E45" s="37">
        <v>23749.763671457062</v>
      </c>
      <c r="F45" s="36">
        <v>43462.274932760884</v>
      </c>
      <c r="G45" s="35">
        <v>0</v>
      </c>
      <c r="H45" s="36">
        <v>0</v>
      </c>
      <c r="I45" s="37">
        <v>0</v>
      </c>
      <c r="J45" s="36">
        <v>0</v>
      </c>
      <c r="K45" s="35">
        <v>0</v>
      </c>
      <c r="L45" s="35">
        <v>8609.6660875590278</v>
      </c>
      <c r="M45" s="35">
        <v>0</v>
      </c>
      <c r="N45" s="38">
        <f t="shared" si="2"/>
        <v>75821.704691776977</v>
      </c>
      <c r="O45" s="33"/>
      <c r="P45" s="33"/>
    </row>
    <row r="46" spans="1:16" x14ac:dyDescent="0.3">
      <c r="A46" s="9" t="s">
        <v>86</v>
      </c>
      <c r="B46" s="10" t="s">
        <v>87</v>
      </c>
      <c r="C46" s="35">
        <v>21228.953018085987</v>
      </c>
      <c r="D46" s="36">
        <v>0</v>
      </c>
      <c r="E46" s="37">
        <v>7815.0905875700164</v>
      </c>
      <c r="F46" s="36">
        <v>13413.862430515972</v>
      </c>
      <c r="G46" s="35">
        <v>0</v>
      </c>
      <c r="H46" s="36">
        <v>0</v>
      </c>
      <c r="I46" s="37">
        <v>0</v>
      </c>
      <c r="J46" s="36">
        <v>0</v>
      </c>
      <c r="K46" s="35">
        <v>0</v>
      </c>
      <c r="L46" s="35">
        <v>222.63309802969968</v>
      </c>
      <c r="M46" s="35">
        <v>0</v>
      </c>
      <c r="N46" s="38">
        <f t="shared" ref="N46:N48" si="3">+C46+G46+K46+L46+M46</f>
        <v>21451.586116115686</v>
      </c>
      <c r="O46" s="33"/>
      <c r="P46" s="33"/>
    </row>
    <row r="47" spans="1:16" x14ac:dyDescent="0.3">
      <c r="A47" s="9" t="s">
        <v>88</v>
      </c>
      <c r="B47" s="10" t="s">
        <v>89</v>
      </c>
      <c r="C47" s="35">
        <v>86914.148332447978</v>
      </c>
      <c r="D47" s="36">
        <v>0</v>
      </c>
      <c r="E47" s="37">
        <v>73576.530512734898</v>
      </c>
      <c r="F47" s="36">
        <v>13337.617819713078</v>
      </c>
      <c r="G47" s="35">
        <v>0</v>
      </c>
      <c r="H47" s="36">
        <v>0</v>
      </c>
      <c r="I47" s="37">
        <v>0</v>
      </c>
      <c r="J47" s="36">
        <v>0</v>
      </c>
      <c r="K47" s="35">
        <v>0</v>
      </c>
      <c r="L47" s="35">
        <v>1127.1361094298634</v>
      </c>
      <c r="M47" s="35">
        <v>0</v>
      </c>
      <c r="N47" s="38">
        <f t="shared" si="3"/>
        <v>88041.28444187784</v>
      </c>
      <c r="O47" s="33"/>
      <c r="P47" s="33"/>
    </row>
    <row r="48" spans="1:16" x14ac:dyDescent="0.3">
      <c r="A48" s="9" t="s">
        <v>90</v>
      </c>
      <c r="B48" s="34" t="s">
        <v>91</v>
      </c>
      <c r="C48" s="35">
        <v>9277.7400618793017</v>
      </c>
      <c r="D48" s="36">
        <v>0</v>
      </c>
      <c r="E48" s="37">
        <v>7993.3005131647487</v>
      </c>
      <c r="F48" s="36">
        <v>1284.4395487145534</v>
      </c>
      <c r="G48" s="35">
        <v>0</v>
      </c>
      <c r="H48" s="36">
        <v>0</v>
      </c>
      <c r="I48" s="37">
        <v>0</v>
      </c>
      <c r="J48" s="36">
        <v>0</v>
      </c>
      <c r="K48" s="35">
        <v>0</v>
      </c>
      <c r="L48" s="35">
        <v>0</v>
      </c>
      <c r="M48" s="35">
        <v>0</v>
      </c>
      <c r="N48" s="38">
        <f t="shared" si="3"/>
        <v>9277.7400618793017</v>
      </c>
      <c r="O48" s="33"/>
      <c r="P48" s="33"/>
    </row>
    <row r="49" spans="1:16" ht="43.2" x14ac:dyDescent="0.3">
      <c r="A49" s="9" t="s">
        <v>357</v>
      </c>
      <c r="B49" s="10" t="s">
        <v>358</v>
      </c>
      <c r="C49" s="35">
        <v>39410.991095146252</v>
      </c>
      <c r="D49" s="36">
        <v>0</v>
      </c>
      <c r="E49" s="37">
        <v>31758.343211152169</v>
      </c>
      <c r="F49" s="36">
        <v>7652.6478839940864</v>
      </c>
      <c r="G49" s="35">
        <v>0</v>
      </c>
      <c r="H49" s="36">
        <v>0</v>
      </c>
      <c r="I49" s="37">
        <v>0</v>
      </c>
      <c r="J49" s="36">
        <v>0</v>
      </c>
      <c r="K49" s="35">
        <v>0</v>
      </c>
      <c r="L49" s="35">
        <v>0</v>
      </c>
      <c r="M49" s="35">
        <v>0</v>
      </c>
      <c r="N49" s="38">
        <f t="shared" ref="N49" si="4">+C49+G49+K49+L49+M49</f>
        <v>39410.991095146252</v>
      </c>
      <c r="O49" s="33"/>
      <c r="P49" s="33"/>
    </row>
    <row r="50" spans="1:16" x14ac:dyDescent="0.3">
      <c r="A50" s="9" t="s">
        <v>92</v>
      </c>
      <c r="B50" s="10" t="s">
        <v>93</v>
      </c>
      <c r="C50" s="35">
        <v>70047.883538660477</v>
      </c>
      <c r="D50" s="36">
        <v>0</v>
      </c>
      <c r="E50" s="37">
        <v>40005.073130818724</v>
      </c>
      <c r="F50" s="36">
        <v>30042.81040784176</v>
      </c>
      <c r="G50" s="35">
        <v>0</v>
      </c>
      <c r="H50" s="36">
        <v>0</v>
      </c>
      <c r="I50" s="37">
        <v>0</v>
      </c>
      <c r="J50" s="36">
        <v>0</v>
      </c>
      <c r="K50" s="35">
        <v>0</v>
      </c>
      <c r="L50" s="35">
        <v>5144.6682147069787</v>
      </c>
      <c r="M50" s="35">
        <v>0</v>
      </c>
      <c r="N50" s="38">
        <f t="shared" si="2"/>
        <v>75192.551753367457</v>
      </c>
      <c r="O50" s="33"/>
      <c r="P50" s="33"/>
    </row>
    <row r="51" spans="1:16" x14ac:dyDescent="0.3">
      <c r="A51" s="9" t="s">
        <v>94</v>
      </c>
      <c r="B51" s="10" t="s">
        <v>95</v>
      </c>
      <c r="C51" s="35">
        <v>38128.799903563195</v>
      </c>
      <c r="D51" s="36">
        <v>0</v>
      </c>
      <c r="E51" s="37">
        <v>25965.679053103828</v>
      </c>
      <c r="F51" s="36">
        <v>12163.120850459371</v>
      </c>
      <c r="G51" s="35">
        <v>0</v>
      </c>
      <c r="H51" s="36">
        <v>0</v>
      </c>
      <c r="I51" s="37">
        <v>0</v>
      </c>
      <c r="J51" s="36">
        <v>0</v>
      </c>
      <c r="K51" s="35">
        <v>0</v>
      </c>
      <c r="L51" s="35">
        <v>0</v>
      </c>
      <c r="M51" s="35">
        <v>0</v>
      </c>
      <c r="N51" s="38">
        <f t="shared" ref="N51:N52" si="5">+C51+G51+K51+L51+M51</f>
        <v>38128.799903563195</v>
      </c>
      <c r="O51" s="33"/>
      <c r="P51" s="33"/>
    </row>
    <row r="52" spans="1:16" x14ac:dyDescent="0.3">
      <c r="A52" s="9" t="s">
        <v>96</v>
      </c>
      <c r="B52" s="10" t="s">
        <v>97</v>
      </c>
      <c r="C52" s="35">
        <v>5843.1900301816413</v>
      </c>
      <c r="D52" s="36">
        <v>0</v>
      </c>
      <c r="E52" s="37">
        <v>1335.1715922410549</v>
      </c>
      <c r="F52" s="36">
        <v>4508.0184379405864</v>
      </c>
      <c r="G52" s="35">
        <v>0</v>
      </c>
      <c r="H52" s="36">
        <v>0</v>
      </c>
      <c r="I52" s="37">
        <v>0</v>
      </c>
      <c r="J52" s="36">
        <v>0</v>
      </c>
      <c r="K52" s="35">
        <v>0</v>
      </c>
      <c r="L52" s="35">
        <v>296.45675693318441</v>
      </c>
      <c r="M52" s="35">
        <v>0</v>
      </c>
      <c r="N52" s="38">
        <f t="shared" si="5"/>
        <v>6139.6467871148261</v>
      </c>
      <c r="O52" s="33"/>
      <c r="P52" s="33"/>
    </row>
    <row r="53" spans="1:16" x14ac:dyDescent="0.3">
      <c r="A53" s="9" t="s">
        <v>98</v>
      </c>
      <c r="B53" s="10" t="s">
        <v>99</v>
      </c>
      <c r="C53" s="35">
        <v>14858.90704410063</v>
      </c>
      <c r="D53" s="36">
        <v>0</v>
      </c>
      <c r="E53" s="37">
        <v>12151.458204872419</v>
      </c>
      <c r="F53" s="36">
        <v>2707.4488392282101</v>
      </c>
      <c r="G53" s="35">
        <v>0</v>
      </c>
      <c r="H53" s="36">
        <v>0</v>
      </c>
      <c r="I53" s="37">
        <v>0</v>
      </c>
      <c r="J53" s="36">
        <v>0</v>
      </c>
      <c r="K53" s="35">
        <v>0</v>
      </c>
      <c r="L53" s="35">
        <v>0</v>
      </c>
      <c r="M53" s="35">
        <v>0</v>
      </c>
      <c r="N53" s="38">
        <f t="shared" si="2"/>
        <v>14858.90704410063</v>
      </c>
      <c r="O53" s="33"/>
      <c r="P53" s="33"/>
    </row>
    <row r="54" spans="1:16" x14ac:dyDescent="0.3">
      <c r="A54" s="9" t="s">
        <v>100</v>
      </c>
      <c r="B54" s="10" t="s">
        <v>101</v>
      </c>
      <c r="C54" s="35">
        <v>7011.380954920146</v>
      </c>
      <c r="D54" s="36">
        <v>0</v>
      </c>
      <c r="E54" s="37">
        <v>2161.5404972901224</v>
      </c>
      <c r="F54" s="36">
        <v>4849.8404576300236</v>
      </c>
      <c r="G54" s="35">
        <v>0</v>
      </c>
      <c r="H54" s="36">
        <v>0</v>
      </c>
      <c r="I54" s="37">
        <v>0</v>
      </c>
      <c r="J54" s="36">
        <v>0</v>
      </c>
      <c r="K54" s="35">
        <v>0</v>
      </c>
      <c r="L54" s="35">
        <v>0</v>
      </c>
      <c r="M54" s="35">
        <v>0</v>
      </c>
      <c r="N54" s="38">
        <f t="shared" ref="N54:N56" si="6">+C54+G54+K54+L54+M54</f>
        <v>7011.380954920146</v>
      </c>
      <c r="O54" s="33"/>
      <c r="P54" s="33"/>
    </row>
    <row r="55" spans="1:16" ht="28.8" x14ac:dyDescent="0.3">
      <c r="A55" s="9" t="s">
        <v>102</v>
      </c>
      <c r="B55" s="34" t="s">
        <v>103</v>
      </c>
      <c r="C55" s="35">
        <v>55052.560874419403</v>
      </c>
      <c r="D55" s="36">
        <v>0</v>
      </c>
      <c r="E55" s="37">
        <v>22408.405196605898</v>
      </c>
      <c r="F55" s="36">
        <v>32644.155677813505</v>
      </c>
      <c r="G55" s="35">
        <v>0</v>
      </c>
      <c r="H55" s="36">
        <v>0</v>
      </c>
      <c r="I55" s="37">
        <v>0</v>
      </c>
      <c r="J55" s="36">
        <v>0</v>
      </c>
      <c r="K55" s="35">
        <v>0</v>
      </c>
      <c r="L55" s="35">
        <v>2679.1884770179176</v>
      </c>
      <c r="M55" s="35">
        <v>0</v>
      </c>
      <c r="N55" s="38">
        <f t="shared" si="6"/>
        <v>57731.74935143732</v>
      </c>
      <c r="O55" s="33"/>
      <c r="P55" s="33"/>
    </row>
    <row r="56" spans="1:16" x14ac:dyDescent="0.3">
      <c r="A56" s="9" t="s">
        <v>104</v>
      </c>
      <c r="B56" s="10" t="s">
        <v>105</v>
      </c>
      <c r="C56" s="35">
        <v>19386.031849405466</v>
      </c>
      <c r="D56" s="36">
        <v>0</v>
      </c>
      <c r="E56" s="37">
        <v>18301.540269296776</v>
      </c>
      <c r="F56" s="36">
        <v>1084.4915801086884</v>
      </c>
      <c r="G56" s="35">
        <v>0</v>
      </c>
      <c r="H56" s="36">
        <v>0</v>
      </c>
      <c r="I56" s="37">
        <v>0</v>
      </c>
      <c r="J56" s="36">
        <v>0</v>
      </c>
      <c r="K56" s="35">
        <v>0</v>
      </c>
      <c r="L56" s="35">
        <v>0</v>
      </c>
      <c r="M56" s="35">
        <v>0</v>
      </c>
      <c r="N56" s="38">
        <f t="shared" si="6"/>
        <v>19386.031849405466</v>
      </c>
      <c r="O56" s="33"/>
      <c r="P56" s="33"/>
    </row>
    <row r="57" spans="1:16" ht="57.75" customHeight="1" x14ac:dyDescent="0.3">
      <c r="A57" s="9" t="s">
        <v>359</v>
      </c>
      <c r="B57" s="10" t="s">
        <v>360</v>
      </c>
      <c r="C57" s="35">
        <v>53197.799609440925</v>
      </c>
      <c r="D57" s="36">
        <v>1335.9884227899997</v>
      </c>
      <c r="E57" s="37">
        <v>14966.499325940178</v>
      </c>
      <c r="F57" s="36">
        <v>36895.311860710746</v>
      </c>
      <c r="G57" s="35">
        <v>0</v>
      </c>
      <c r="H57" s="36">
        <v>0</v>
      </c>
      <c r="I57" s="37">
        <v>0</v>
      </c>
      <c r="J57" s="36">
        <v>0</v>
      </c>
      <c r="K57" s="35">
        <v>0</v>
      </c>
      <c r="L57" s="35">
        <v>0</v>
      </c>
      <c r="M57" s="35">
        <v>0</v>
      </c>
      <c r="N57" s="38">
        <f>((+C57+G57+K57+L57+M57))</f>
        <v>53197.799609440925</v>
      </c>
      <c r="O57" s="33"/>
      <c r="P57" s="33"/>
    </row>
    <row r="58" spans="1:16" x14ac:dyDescent="0.3">
      <c r="A58" s="9" t="s">
        <v>106</v>
      </c>
      <c r="B58" s="10" t="s">
        <v>107</v>
      </c>
      <c r="C58" s="35">
        <v>11584.911303493805</v>
      </c>
      <c r="D58" s="36">
        <v>0</v>
      </c>
      <c r="E58" s="37">
        <v>9123.6530744938045</v>
      </c>
      <c r="F58" s="36">
        <v>2461.258229</v>
      </c>
      <c r="G58" s="35">
        <v>0</v>
      </c>
      <c r="H58" s="36">
        <v>0</v>
      </c>
      <c r="I58" s="37">
        <v>0</v>
      </c>
      <c r="J58" s="36">
        <v>0</v>
      </c>
      <c r="K58" s="35">
        <v>0</v>
      </c>
      <c r="L58" s="35">
        <v>3164.2347275578477</v>
      </c>
      <c r="M58" s="35">
        <v>0</v>
      </c>
      <c r="N58" s="38">
        <f t="shared" ref="N58:N68" si="7">+C58+G58+K58+L58+M58</f>
        <v>14749.146031051652</v>
      </c>
      <c r="O58" s="33"/>
      <c r="P58" s="33"/>
    </row>
    <row r="59" spans="1:16" x14ac:dyDescent="0.3">
      <c r="A59" s="9" t="s">
        <v>108</v>
      </c>
      <c r="B59" s="10" t="s">
        <v>109</v>
      </c>
      <c r="C59" s="35">
        <v>15409.620221692589</v>
      </c>
      <c r="D59" s="36">
        <v>0</v>
      </c>
      <c r="E59" s="37">
        <v>13477.678819336157</v>
      </c>
      <c r="F59" s="36">
        <v>1931.9414023564311</v>
      </c>
      <c r="G59" s="35">
        <v>0</v>
      </c>
      <c r="H59" s="36">
        <v>0</v>
      </c>
      <c r="I59" s="37">
        <v>0</v>
      </c>
      <c r="J59" s="36">
        <v>0</v>
      </c>
      <c r="K59" s="35">
        <v>0</v>
      </c>
      <c r="L59" s="35">
        <v>2098.2133805768485</v>
      </c>
      <c r="M59" s="35">
        <v>0</v>
      </c>
      <c r="N59" s="38">
        <f t="shared" si="7"/>
        <v>17507.833602269438</v>
      </c>
      <c r="O59" s="33"/>
      <c r="P59" s="33"/>
    </row>
    <row r="60" spans="1:16" x14ac:dyDescent="0.3">
      <c r="A60" s="9" t="s">
        <v>110</v>
      </c>
      <c r="B60" s="10" t="s">
        <v>111</v>
      </c>
      <c r="C60" s="35">
        <v>1616.9737424735563</v>
      </c>
      <c r="D60" s="36">
        <v>0</v>
      </c>
      <c r="E60" s="37">
        <v>321.44445580864669</v>
      </c>
      <c r="F60" s="36">
        <v>1295.5292866649095</v>
      </c>
      <c r="G60" s="35">
        <v>0</v>
      </c>
      <c r="H60" s="36">
        <v>0</v>
      </c>
      <c r="I60" s="37">
        <v>0</v>
      </c>
      <c r="J60" s="36">
        <v>0</v>
      </c>
      <c r="K60" s="35">
        <v>0</v>
      </c>
      <c r="L60" s="35">
        <v>333.89301363169614</v>
      </c>
      <c r="M60" s="35">
        <v>0</v>
      </c>
      <c r="N60" s="38">
        <f t="shared" si="7"/>
        <v>1950.8667561052525</v>
      </c>
      <c r="O60" s="33"/>
      <c r="P60" s="33"/>
    </row>
    <row r="61" spans="1:16" x14ac:dyDescent="0.3">
      <c r="A61" s="9" t="s">
        <v>112</v>
      </c>
      <c r="B61" s="34" t="s">
        <v>113</v>
      </c>
      <c r="C61" s="35">
        <v>835.88030833031246</v>
      </c>
      <c r="D61" s="36">
        <v>0</v>
      </c>
      <c r="E61" s="37">
        <v>835.88030833031246</v>
      </c>
      <c r="F61" s="36">
        <v>0</v>
      </c>
      <c r="G61" s="35">
        <v>0</v>
      </c>
      <c r="H61" s="36">
        <v>0</v>
      </c>
      <c r="I61" s="37">
        <v>0</v>
      </c>
      <c r="J61" s="36">
        <v>0</v>
      </c>
      <c r="K61" s="35">
        <v>0</v>
      </c>
      <c r="L61" s="35">
        <v>516.97284204582331</v>
      </c>
      <c r="M61" s="35">
        <v>0</v>
      </c>
      <c r="N61" s="38">
        <f t="shared" si="7"/>
        <v>1352.8531503761358</v>
      </c>
      <c r="O61" s="33"/>
      <c r="P61" s="33"/>
    </row>
    <row r="62" spans="1:16" ht="43.2" x14ac:dyDescent="0.3">
      <c r="A62" s="9" t="s">
        <v>114</v>
      </c>
      <c r="B62" s="34" t="s">
        <v>115</v>
      </c>
      <c r="C62" s="35">
        <v>22418.597876740641</v>
      </c>
      <c r="D62" s="36">
        <v>0</v>
      </c>
      <c r="E62" s="37">
        <v>19824.559517613816</v>
      </c>
      <c r="F62" s="36">
        <v>2594.0383591268273</v>
      </c>
      <c r="G62" s="35">
        <v>0</v>
      </c>
      <c r="H62" s="36">
        <v>0</v>
      </c>
      <c r="I62" s="37">
        <v>0</v>
      </c>
      <c r="J62" s="36">
        <v>0</v>
      </c>
      <c r="K62" s="35">
        <v>0</v>
      </c>
      <c r="L62" s="35">
        <v>780.32258084817954</v>
      </c>
      <c r="M62" s="35">
        <v>0</v>
      </c>
      <c r="N62" s="38">
        <f t="shared" si="7"/>
        <v>23198.920457588822</v>
      </c>
      <c r="O62" s="33"/>
      <c r="P62" s="33"/>
    </row>
    <row r="63" spans="1:16" x14ac:dyDescent="0.3">
      <c r="A63" s="9" t="s">
        <v>116</v>
      </c>
      <c r="B63" s="10" t="s">
        <v>117</v>
      </c>
      <c r="C63" s="35">
        <v>46759.294170078356</v>
      </c>
      <c r="D63" s="36">
        <v>0</v>
      </c>
      <c r="E63" s="37">
        <v>23661.363432537761</v>
      </c>
      <c r="F63" s="36">
        <v>23097.930737540592</v>
      </c>
      <c r="G63" s="35">
        <v>0</v>
      </c>
      <c r="H63" s="36">
        <v>0</v>
      </c>
      <c r="I63" s="37">
        <v>0</v>
      </c>
      <c r="J63" s="36">
        <v>0</v>
      </c>
      <c r="K63" s="35">
        <v>0</v>
      </c>
      <c r="L63" s="35">
        <v>0</v>
      </c>
      <c r="M63" s="35">
        <v>0</v>
      </c>
      <c r="N63" s="38">
        <f t="shared" si="7"/>
        <v>46759.294170078356</v>
      </c>
      <c r="O63" s="33"/>
      <c r="P63" s="33"/>
    </row>
    <row r="64" spans="1:16" ht="28.8" x14ac:dyDescent="0.3">
      <c r="A64" s="9" t="s">
        <v>118</v>
      </c>
      <c r="B64" s="10" t="s">
        <v>119</v>
      </c>
      <c r="C64" s="35">
        <v>26362.577792732813</v>
      </c>
      <c r="D64" s="36">
        <v>6.7302119999999999</v>
      </c>
      <c r="E64" s="37">
        <v>23518.523671467206</v>
      </c>
      <c r="F64" s="36">
        <v>2837.3239092656081</v>
      </c>
      <c r="G64" s="35">
        <v>0</v>
      </c>
      <c r="H64" s="36">
        <v>0</v>
      </c>
      <c r="I64" s="37">
        <v>0</v>
      </c>
      <c r="J64" s="36">
        <v>0</v>
      </c>
      <c r="K64" s="35">
        <v>0</v>
      </c>
      <c r="L64" s="35">
        <v>13239.306577879615</v>
      </c>
      <c r="M64" s="35">
        <v>0</v>
      </c>
      <c r="N64" s="38">
        <f t="shared" ref="N64:N66" si="8">+C64+G64+K64+L64+M64</f>
        <v>39601.884370612432</v>
      </c>
      <c r="O64" s="33"/>
      <c r="P64" s="33"/>
    </row>
    <row r="65" spans="1:16" ht="28.8" x14ac:dyDescent="0.3">
      <c r="A65" s="9" t="s">
        <v>303</v>
      </c>
      <c r="B65" s="10" t="s">
        <v>280</v>
      </c>
      <c r="C65" s="35">
        <v>0</v>
      </c>
      <c r="D65" s="36">
        <v>0</v>
      </c>
      <c r="E65" s="37">
        <v>0</v>
      </c>
      <c r="F65" s="36">
        <v>0</v>
      </c>
      <c r="G65" s="35">
        <v>0</v>
      </c>
      <c r="H65" s="36">
        <v>0</v>
      </c>
      <c r="I65" s="37">
        <v>0</v>
      </c>
      <c r="J65" s="36">
        <v>0</v>
      </c>
      <c r="K65" s="35">
        <v>0</v>
      </c>
      <c r="L65" s="35">
        <v>0</v>
      </c>
      <c r="M65" s="35">
        <v>0</v>
      </c>
      <c r="N65" s="38">
        <f t="shared" si="8"/>
        <v>0</v>
      </c>
      <c r="O65" s="33"/>
      <c r="P65" s="33"/>
    </row>
    <row r="66" spans="1:16" ht="43.2" x14ac:dyDescent="0.3">
      <c r="A66" s="9" t="s">
        <v>304</v>
      </c>
      <c r="B66" s="10" t="s">
        <v>281</v>
      </c>
      <c r="C66" s="35">
        <v>42416.528779611035</v>
      </c>
      <c r="D66" s="36">
        <v>0</v>
      </c>
      <c r="E66" s="37">
        <v>23123.822183536751</v>
      </c>
      <c r="F66" s="36">
        <v>19292.70659607428</v>
      </c>
      <c r="G66" s="35">
        <v>0</v>
      </c>
      <c r="H66" s="36">
        <v>0</v>
      </c>
      <c r="I66" s="37">
        <v>0</v>
      </c>
      <c r="J66" s="36">
        <v>0</v>
      </c>
      <c r="K66" s="35">
        <v>0</v>
      </c>
      <c r="L66" s="35">
        <v>0</v>
      </c>
      <c r="M66" s="35">
        <v>0</v>
      </c>
      <c r="N66" s="38">
        <f t="shared" si="8"/>
        <v>42416.528779611035</v>
      </c>
      <c r="O66" s="33"/>
      <c r="P66" s="33"/>
    </row>
    <row r="67" spans="1:16" ht="28.8" x14ac:dyDescent="0.3">
      <c r="A67" s="9" t="s">
        <v>353</v>
      </c>
      <c r="B67" s="10" t="s">
        <v>354</v>
      </c>
      <c r="C67" s="35">
        <v>71810.225900298901</v>
      </c>
      <c r="D67" s="36">
        <v>0</v>
      </c>
      <c r="E67" s="37">
        <v>34074.218294419028</v>
      </c>
      <c r="F67" s="36">
        <v>37736.007605879873</v>
      </c>
      <c r="G67" s="35">
        <v>0</v>
      </c>
      <c r="H67" s="36">
        <v>0</v>
      </c>
      <c r="I67" s="37">
        <v>0</v>
      </c>
      <c r="J67" s="36">
        <v>0</v>
      </c>
      <c r="K67" s="35">
        <v>0</v>
      </c>
      <c r="L67" s="35">
        <v>0</v>
      </c>
      <c r="M67" s="35">
        <v>0</v>
      </c>
      <c r="N67" s="38">
        <f t="shared" ref="N67" si="9">+C67+G67+K67+L67+M67</f>
        <v>71810.225900298901</v>
      </c>
      <c r="O67" s="33"/>
      <c r="P67" s="33"/>
    </row>
    <row r="68" spans="1:16" ht="28.8" x14ac:dyDescent="0.3">
      <c r="A68" s="9" t="s">
        <v>120</v>
      </c>
      <c r="B68" s="10" t="s">
        <v>122</v>
      </c>
      <c r="C68" s="35">
        <v>28130.33219489409</v>
      </c>
      <c r="D68" s="36">
        <v>0</v>
      </c>
      <c r="E68" s="37">
        <v>23800.45756612426</v>
      </c>
      <c r="F68" s="36">
        <v>4329.8746287698305</v>
      </c>
      <c r="G68" s="35">
        <v>0</v>
      </c>
      <c r="H68" s="36">
        <v>0</v>
      </c>
      <c r="I68" s="37">
        <v>0</v>
      </c>
      <c r="J68" s="36">
        <v>0</v>
      </c>
      <c r="K68" s="35">
        <v>0</v>
      </c>
      <c r="L68" s="35">
        <v>0</v>
      </c>
      <c r="M68" s="35">
        <v>0</v>
      </c>
      <c r="N68" s="38">
        <f t="shared" si="7"/>
        <v>28130.33219489409</v>
      </c>
      <c r="O68" s="33"/>
      <c r="P68" s="33"/>
    </row>
    <row r="69" spans="1:16" ht="28.8" x14ac:dyDescent="0.3">
      <c r="A69" s="9" t="s">
        <v>121</v>
      </c>
      <c r="B69" s="10" t="s">
        <v>124</v>
      </c>
      <c r="C69" s="35">
        <v>29768.763599341626</v>
      </c>
      <c r="D69" s="36">
        <v>0</v>
      </c>
      <c r="E69" s="37">
        <v>24398.816037575176</v>
      </c>
      <c r="F69" s="36">
        <v>5369.9475617664511</v>
      </c>
      <c r="G69" s="35">
        <v>0</v>
      </c>
      <c r="H69" s="36">
        <v>0</v>
      </c>
      <c r="I69" s="37">
        <v>0</v>
      </c>
      <c r="J69" s="36">
        <v>0</v>
      </c>
      <c r="K69" s="35">
        <v>0</v>
      </c>
      <c r="L69" s="35">
        <v>0</v>
      </c>
      <c r="M69" s="35">
        <v>0</v>
      </c>
      <c r="N69" s="38">
        <f t="shared" ref="N69:N129" si="10">+C69+G69+K69+L69+M69</f>
        <v>29768.763599341626</v>
      </c>
      <c r="O69" s="33"/>
      <c r="P69" s="33"/>
    </row>
    <row r="70" spans="1:16" ht="28.8" x14ac:dyDescent="0.3">
      <c r="A70" s="9" t="s">
        <v>123</v>
      </c>
      <c r="B70" s="10" t="s">
        <v>282</v>
      </c>
      <c r="C70" s="35">
        <v>1835.357221030808</v>
      </c>
      <c r="D70" s="36">
        <v>0</v>
      </c>
      <c r="E70" s="37">
        <v>1103.1305413622654</v>
      </c>
      <c r="F70" s="36">
        <v>732.22667966854272</v>
      </c>
      <c r="G70" s="35">
        <v>0</v>
      </c>
      <c r="H70" s="36">
        <v>0</v>
      </c>
      <c r="I70" s="37">
        <v>0</v>
      </c>
      <c r="J70" s="36">
        <v>0</v>
      </c>
      <c r="K70" s="35">
        <v>0</v>
      </c>
      <c r="L70" s="35">
        <v>0</v>
      </c>
      <c r="M70" s="35">
        <v>0</v>
      </c>
      <c r="N70" s="38">
        <f t="shared" ref="N70:N72" si="11">+C70+G70+K70+L70+M70</f>
        <v>1835.357221030808</v>
      </c>
      <c r="O70" s="33"/>
      <c r="P70" s="33"/>
    </row>
    <row r="71" spans="1:16" ht="28.8" x14ac:dyDescent="0.3">
      <c r="A71" s="9" t="s">
        <v>305</v>
      </c>
      <c r="B71" s="10" t="s">
        <v>126</v>
      </c>
      <c r="C71" s="35">
        <v>32187.866585960277</v>
      </c>
      <c r="D71" s="36">
        <v>0</v>
      </c>
      <c r="E71" s="37">
        <v>26566.656729994313</v>
      </c>
      <c r="F71" s="36">
        <v>5621.2098559659635</v>
      </c>
      <c r="G71" s="35">
        <v>0</v>
      </c>
      <c r="H71" s="36">
        <v>0</v>
      </c>
      <c r="I71" s="37">
        <v>0</v>
      </c>
      <c r="J71" s="36">
        <v>0</v>
      </c>
      <c r="K71" s="35">
        <v>0</v>
      </c>
      <c r="L71" s="35">
        <v>0</v>
      </c>
      <c r="M71" s="35">
        <v>0</v>
      </c>
      <c r="N71" s="38">
        <f t="shared" si="11"/>
        <v>32187.866585960277</v>
      </c>
      <c r="O71" s="33"/>
      <c r="P71" s="33"/>
    </row>
    <row r="72" spans="1:16" x14ac:dyDescent="0.3">
      <c r="A72" s="9" t="s">
        <v>125</v>
      </c>
      <c r="B72" s="10" t="s">
        <v>127</v>
      </c>
      <c r="C72" s="35">
        <v>35173.70781477217</v>
      </c>
      <c r="D72" s="36">
        <v>0</v>
      </c>
      <c r="E72" s="37">
        <v>3036.6674378455091</v>
      </c>
      <c r="F72" s="36">
        <v>32137.04037692666</v>
      </c>
      <c r="G72" s="35">
        <v>0</v>
      </c>
      <c r="H72" s="36">
        <v>0</v>
      </c>
      <c r="I72" s="37">
        <v>0</v>
      </c>
      <c r="J72" s="36">
        <v>0</v>
      </c>
      <c r="K72" s="35">
        <v>0</v>
      </c>
      <c r="L72" s="35">
        <v>0</v>
      </c>
      <c r="M72" s="35">
        <v>0</v>
      </c>
      <c r="N72" s="38">
        <f t="shared" si="11"/>
        <v>35173.70781477217</v>
      </c>
      <c r="O72" s="33"/>
      <c r="P72" s="33"/>
    </row>
    <row r="73" spans="1:16" x14ac:dyDescent="0.3">
      <c r="A73" s="9" t="s">
        <v>306</v>
      </c>
      <c r="B73" s="10" t="s">
        <v>129</v>
      </c>
      <c r="C73" s="35">
        <v>11407.043852144303</v>
      </c>
      <c r="D73" s="36">
        <v>0</v>
      </c>
      <c r="E73" s="37">
        <v>289.63043178124002</v>
      </c>
      <c r="F73" s="36">
        <v>11117.413420363064</v>
      </c>
      <c r="G73" s="35">
        <v>0</v>
      </c>
      <c r="H73" s="36">
        <v>0</v>
      </c>
      <c r="I73" s="37">
        <v>0</v>
      </c>
      <c r="J73" s="36">
        <v>0</v>
      </c>
      <c r="K73" s="35">
        <v>0</v>
      </c>
      <c r="L73" s="35">
        <v>0</v>
      </c>
      <c r="M73" s="35">
        <v>0</v>
      </c>
      <c r="N73" s="38">
        <f t="shared" si="10"/>
        <v>11407.043852144303</v>
      </c>
      <c r="O73" s="33"/>
      <c r="P73" s="33"/>
    </row>
    <row r="74" spans="1:16" ht="28.8" x14ac:dyDescent="0.3">
      <c r="A74" s="9" t="s">
        <v>128</v>
      </c>
      <c r="B74" s="10" t="s">
        <v>131</v>
      </c>
      <c r="C74" s="35">
        <v>7994.9939513909403</v>
      </c>
      <c r="D74" s="36">
        <v>0</v>
      </c>
      <c r="E74" s="37">
        <v>7994.9939513909403</v>
      </c>
      <c r="F74" s="36">
        <v>0</v>
      </c>
      <c r="G74" s="35">
        <v>0</v>
      </c>
      <c r="H74" s="36">
        <v>0</v>
      </c>
      <c r="I74" s="37">
        <v>0</v>
      </c>
      <c r="J74" s="36">
        <v>0</v>
      </c>
      <c r="K74" s="35">
        <v>0</v>
      </c>
      <c r="L74" s="35">
        <v>8.5753658095685132</v>
      </c>
      <c r="M74" s="35">
        <v>0</v>
      </c>
      <c r="N74" s="38">
        <f t="shared" si="10"/>
        <v>8003.5693172005085</v>
      </c>
      <c r="O74" s="33"/>
      <c r="P74" s="33"/>
    </row>
    <row r="75" spans="1:16" ht="28.8" x14ac:dyDescent="0.3">
      <c r="A75" s="9" t="s">
        <v>130</v>
      </c>
      <c r="B75" s="10" t="s">
        <v>133</v>
      </c>
      <c r="C75" s="35">
        <v>34515.63736305038</v>
      </c>
      <c r="D75" s="36">
        <v>0</v>
      </c>
      <c r="E75" s="37">
        <v>13867.450557232674</v>
      </c>
      <c r="F75" s="36">
        <v>20648.186805817706</v>
      </c>
      <c r="G75" s="35">
        <v>0</v>
      </c>
      <c r="H75" s="36">
        <v>0</v>
      </c>
      <c r="I75" s="37">
        <v>0</v>
      </c>
      <c r="J75" s="36">
        <v>0</v>
      </c>
      <c r="K75" s="35">
        <v>0</v>
      </c>
      <c r="L75" s="35">
        <v>0</v>
      </c>
      <c r="M75" s="35">
        <v>0</v>
      </c>
      <c r="N75" s="38">
        <f t="shared" si="10"/>
        <v>34515.63736305038</v>
      </c>
      <c r="O75" s="33"/>
      <c r="P75" s="33"/>
    </row>
    <row r="76" spans="1:16" x14ac:dyDescent="0.3">
      <c r="A76" s="9" t="s">
        <v>132</v>
      </c>
      <c r="B76" s="10" t="s">
        <v>135</v>
      </c>
      <c r="C76" s="35">
        <v>24160.818368018365</v>
      </c>
      <c r="D76" s="36">
        <v>0</v>
      </c>
      <c r="E76" s="37">
        <v>8737.1946979774184</v>
      </c>
      <c r="F76" s="36">
        <v>15423.623670040946</v>
      </c>
      <c r="G76" s="35">
        <v>0</v>
      </c>
      <c r="H76" s="36">
        <v>0</v>
      </c>
      <c r="I76" s="37">
        <v>0</v>
      </c>
      <c r="J76" s="36">
        <v>0</v>
      </c>
      <c r="K76" s="35">
        <v>0</v>
      </c>
      <c r="L76" s="35">
        <v>0</v>
      </c>
      <c r="M76" s="35">
        <v>0</v>
      </c>
      <c r="N76" s="38">
        <f t="shared" si="10"/>
        <v>24160.818368018365</v>
      </c>
      <c r="O76" s="33"/>
      <c r="P76" s="33"/>
    </row>
    <row r="77" spans="1:16" ht="28.8" x14ac:dyDescent="0.3">
      <c r="A77" s="9" t="s">
        <v>134</v>
      </c>
      <c r="B77" s="10" t="s">
        <v>137</v>
      </c>
      <c r="C77" s="35">
        <v>48066.924680184908</v>
      </c>
      <c r="D77" s="36">
        <v>0</v>
      </c>
      <c r="E77" s="37">
        <v>27561.593541806622</v>
      </c>
      <c r="F77" s="36">
        <v>20505.331138378286</v>
      </c>
      <c r="G77" s="35">
        <v>0</v>
      </c>
      <c r="H77" s="36">
        <v>0</v>
      </c>
      <c r="I77" s="37">
        <v>0</v>
      </c>
      <c r="J77" s="36">
        <v>0</v>
      </c>
      <c r="K77" s="35">
        <v>0</v>
      </c>
      <c r="L77" s="35">
        <v>6698.8854360083506</v>
      </c>
      <c r="M77" s="35">
        <v>0</v>
      </c>
      <c r="N77" s="38">
        <f t="shared" si="10"/>
        <v>54765.810116193257</v>
      </c>
      <c r="O77" s="33"/>
      <c r="P77" s="33"/>
    </row>
    <row r="78" spans="1:16" ht="28.8" x14ac:dyDescent="0.3">
      <c r="A78" s="9" t="s">
        <v>136</v>
      </c>
      <c r="B78" s="10" t="s">
        <v>139</v>
      </c>
      <c r="C78" s="35">
        <v>4878.0716165057511</v>
      </c>
      <c r="D78" s="36">
        <v>0</v>
      </c>
      <c r="E78" s="37">
        <v>1090.7177806257519</v>
      </c>
      <c r="F78" s="36">
        <v>3787.3538358799997</v>
      </c>
      <c r="G78" s="35">
        <v>0</v>
      </c>
      <c r="H78" s="36">
        <v>0</v>
      </c>
      <c r="I78" s="37">
        <v>0</v>
      </c>
      <c r="J78" s="36">
        <v>0</v>
      </c>
      <c r="K78" s="35">
        <v>0</v>
      </c>
      <c r="L78" s="35">
        <v>0</v>
      </c>
      <c r="M78" s="35">
        <v>0</v>
      </c>
      <c r="N78" s="38">
        <f t="shared" ref="N78:N80" si="12">+C78+G78+K78+L78+M78</f>
        <v>4878.0716165057511</v>
      </c>
      <c r="O78" s="33"/>
      <c r="P78" s="33"/>
    </row>
    <row r="79" spans="1:16" x14ac:dyDescent="0.3">
      <c r="A79" s="9" t="s">
        <v>138</v>
      </c>
      <c r="B79" s="10" t="s">
        <v>141</v>
      </c>
      <c r="C79" s="35">
        <v>11621.052502888526</v>
      </c>
      <c r="D79" s="36">
        <v>0</v>
      </c>
      <c r="E79" s="37">
        <v>499.64105950852564</v>
      </c>
      <c r="F79" s="36">
        <v>11121.41144338</v>
      </c>
      <c r="G79" s="35">
        <v>0</v>
      </c>
      <c r="H79" s="36">
        <v>0</v>
      </c>
      <c r="I79" s="37">
        <v>0</v>
      </c>
      <c r="J79" s="36">
        <v>0</v>
      </c>
      <c r="K79" s="35">
        <v>0</v>
      </c>
      <c r="L79" s="35">
        <v>0</v>
      </c>
      <c r="M79" s="35">
        <v>0</v>
      </c>
      <c r="N79" s="38">
        <f t="shared" si="12"/>
        <v>11621.052502888526</v>
      </c>
      <c r="O79" s="33"/>
      <c r="P79" s="33"/>
    </row>
    <row r="80" spans="1:16" x14ac:dyDescent="0.3">
      <c r="A80" s="9" t="s">
        <v>140</v>
      </c>
      <c r="B80" s="10" t="s">
        <v>142</v>
      </c>
      <c r="C80" s="35">
        <v>65700.46581397191</v>
      </c>
      <c r="D80" s="36">
        <v>0</v>
      </c>
      <c r="E80" s="37">
        <v>13028.355617629339</v>
      </c>
      <c r="F80" s="36">
        <v>52672.110196342575</v>
      </c>
      <c r="G80" s="35">
        <v>0</v>
      </c>
      <c r="H80" s="36">
        <v>0</v>
      </c>
      <c r="I80" s="37">
        <v>0</v>
      </c>
      <c r="J80" s="36">
        <v>0</v>
      </c>
      <c r="K80" s="35">
        <v>0</v>
      </c>
      <c r="L80" s="35">
        <v>0</v>
      </c>
      <c r="M80" s="35">
        <v>0</v>
      </c>
      <c r="N80" s="38">
        <f t="shared" si="12"/>
        <v>65700.46581397191</v>
      </c>
      <c r="O80" s="33"/>
      <c r="P80" s="33"/>
    </row>
    <row r="81" spans="1:16" ht="43.2" x14ac:dyDescent="0.3">
      <c r="A81" s="9" t="s">
        <v>355</v>
      </c>
      <c r="B81" s="10" t="s">
        <v>356</v>
      </c>
      <c r="C81" s="35">
        <v>9525.9329225672809</v>
      </c>
      <c r="D81" s="36">
        <v>0</v>
      </c>
      <c r="E81" s="37">
        <v>3235.9501934722143</v>
      </c>
      <c r="F81" s="36">
        <v>6289.982729095067</v>
      </c>
      <c r="G81" s="35">
        <v>0</v>
      </c>
      <c r="H81" s="36">
        <v>0</v>
      </c>
      <c r="I81" s="37">
        <v>0</v>
      </c>
      <c r="J81" s="36">
        <v>0</v>
      </c>
      <c r="K81" s="35">
        <v>0</v>
      </c>
      <c r="L81" s="35">
        <v>0</v>
      </c>
      <c r="M81" s="35">
        <v>0</v>
      </c>
      <c r="N81" s="38">
        <f t="shared" ref="N81" si="13">+C81+G81+K81+L81+M81</f>
        <v>9525.9329225672809</v>
      </c>
      <c r="O81" s="33"/>
      <c r="P81" s="33"/>
    </row>
    <row r="82" spans="1:16" x14ac:dyDescent="0.3">
      <c r="A82" s="9" t="s">
        <v>307</v>
      </c>
      <c r="B82" s="10" t="s">
        <v>144</v>
      </c>
      <c r="C82" s="35">
        <v>24357.879529119033</v>
      </c>
      <c r="D82" s="36">
        <v>0</v>
      </c>
      <c r="E82" s="37">
        <v>21619.187335779265</v>
      </c>
      <c r="F82" s="36">
        <v>2738.6921933397698</v>
      </c>
      <c r="G82" s="35">
        <v>0</v>
      </c>
      <c r="H82" s="36">
        <v>0</v>
      </c>
      <c r="I82" s="37">
        <v>0</v>
      </c>
      <c r="J82" s="36">
        <v>0</v>
      </c>
      <c r="K82" s="35">
        <v>0</v>
      </c>
      <c r="L82" s="35">
        <v>12210.897974620024</v>
      </c>
      <c r="M82" s="35">
        <v>0</v>
      </c>
      <c r="N82" s="38">
        <f t="shared" si="10"/>
        <v>36568.777503739053</v>
      </c>
      <c r="O82" s="33"/>
      <c r="P82" s="33"/>
    </row>
    <row r="83" spans="1:16" x14ac:dyDescent="0.3">
      <c r="A83" s="9" t="s">
        <v>143</v>
      </c>
      <c r="B83" s="10" t="s">
        <v>146</v>
      </c>
      <c r="C83" s="35">
        <v>290267.0180614221</v>
      </c>
      <c r="D83" s="36">
        <v>0</v>
      </c>
      <c r="E83" s="37">
        <v>6704.2240550953184</v>
      </c>
      <c r="F83" s="36">
        <v>283562.79400632676</v>
      </c>
      <c r="G83" s="35">
        <v>0</v>
      </c>
      <c r="H83" s="36">
        <v>0</v>
      </c>
      <c r="I83" s="37">
        <v>0</v>
      </c>
      <c r="J83" s="36">
        <v>0</v>
      </c>
      <c r="K83" s="35">
        <v>0</v>
      </c>
      <c r="L83" s="35">
        <v>0</v>
      </c>
      <c r="M83" s="35">
        <v>0</v>
      </c>
      <c r="N83" s="38">
        <f t="shared" si="10"/>
        <v>290267.0180614221</v>
      </c>
      <c r="O83" s="33"/>
      <c r="P83" s="33"/>
    </row>
    <row r="84" spans="1:16" x14ac:dyDescent="0.3">
      <c r="A84" s="9" t="s">
        <v>145</v>
      </c>
      <c r="B84" s="10" t="s">
        <v>148</v>
      </c>
      <c r="C84" s="35">
        <v>21984.898546199853</v>
      </c>
      <c r="D84" s="36">
        <v>0</v>
      </c>
      <c r="E84" s="37">
        <v>16456.737774810834</v>
      </c>
      <c r="F84" s="36">
        <v>5528.1607713890207</v>
      </c>
      <c r="G84" s="35">
        <v>0</v>
      </c>
      <c r="H84" s="36">
        <v>0</v>
      </c>
      <c r="I84" s="37">
        <v>0</v>
      </c>
      <c r="J84" s="36">
        <v>0</v>
      </c>
      <c r="K84" s="35">
        <v>0</v>
      </c>
      <c r="L84" s="35">
        <v>25194.744471046855</v>
      </c>
      <c r="M84" s="35">
        <v>0</v>
      </c>
      <c r="N84" s="38">
        <f t="shared" si="10"/>
        <v>47179.643017246708</v>
      </c>
      <c r="O84" s="33"/>
      <c r="P84" s="33"/>
    </row>
    <row r="85" spans="1:16" x14ac:dyDescent="0.3">
      <c r="A85" s="9" t="s">
        <v>147</v>
      </c>
      <c r="B85" s="10" t="s">
        <v>150</v>
      </c>
      <c r="C85" s="35">
        <v>49445.797372269248</v>
      </c>
      <c r="D85" s="36">
        <v>0</v>
      </c>
      <c r="E85" s="37">
        <v>49172.472153871175</v>
      </c>
      <c r="F85" s="36">
        <v>273.32521839806952</v>
      </c>
      <c r="G85" s="35">
        <v>0</v>
      </c>
      <c r="H85" s="36">
        <v>0</v>
      </c>
      <c r="I85" s="37">
        <v>0</v>
      </c>
      <c r="J85" s="36">
        <v>0</v>
      </c>
      <c r="K85" s="35">
        <v>0</v>
      </c>
      <c r="L85" s="35">
        <v>642.66866794368582</v>
      </c>
      <c r="M85" s="35">
        <v>0</v>
      </c>
      <c r="N85" s="38">
        <f t="shared" si="10"/>
        <v>50088.46604021293</v>
      </c>
      <c r="O85" s="33"/>
      <c r="P85" s="33"/>
    </row>
    <row r="86" spans="1:16" x14ac:dyDescent="0.3">
      <c r="A86" s="9" t="s">
        <v>149</v>
      </c>
      <c r="B86" s="10" t="s">
        <v>152</v>
      </c>
      <c r="C86" s="35">
        <v>252858.62002257156</v>
      </c>
      <c r="D86" s="36">
        <v>210094.92634684034</v>
      </c>
      <c r="E86" s="37">
        <v>40151.040271440521</v>
      </c>
      <c r="F86" s="36">
        <v>2612.653404290691</v>
      </c>
      <c r="G86" s="35">
        <v>0</v>
      </c>
      <c r="H86" s="36">
        <v>0</v>
      </c>
      <c r="I86" s="37">
        <v>0</v>
      </c>
      <c r="J86" s="36">
        <v>0</v>
      </c>
      <c r="K86" s="35">
        <v>0</v>
      </c>
      <c r="L86" s="35">
        <v>0</v>
      </c>
      <c r="M86" s="35">
        <v>0</v>
      </c>
      <c r="N86" s="38">
        <f t="shared" si="10"/>
        <v>252858.62002257156</v>
      </c>
      <c r="O86" s="33"/>
      <c r="P86" s="33"/>
    </row>
    <row r="87" spans="1:16" x14ac:dyDescent="0.3">
      <c r="A87" s="9" t="s">
        <v>151</v>
      </c>
      <c r="B87" s="10" t="s">
        <v>283</v>
      </c>
      <c r="C87" s="35">
        <v>58347.066132166452</v>
      </c>
      <c r="D87" s="36">
        <v>44032.461872490429</v>
      </c>
      <c r="E87" s="37">
        <v>14314.604259676025</v>
      </c>
      <c r="F87" s="36">
        <v>0</v>
      </c>
      <c r="G87" s="35">
        <v>0</v>
      </c>
      <c r="H87" s="36">
        <v>0</v>
      </c>
      <c r="I87" s="37">
        <v>0</v>
      </c>
      <c r="J87" s="36">
        <v>0</v>
      </c>
      <c r="K87" s="35">
        <v>0</v>
      </c>
      <c r="L87" s="35">
        <v>0</v>
      </c>
      <c r="M87" s="35">
        <v>0</v>
      </c>
      <c r="N87" s="38">
        <f t="shared" si="10"/>
        <v>58347.066132166452</v>
      </c>
      <c r="O87" s="33"/>
      <c r="P87" s="33"/>
    </row>
    <row r="88" spans="1:16" x14ac:dyDescent="0.3">
      <c r="A88" s="9" t="s">
        <v>153</v>
      </c>
      <c r="B88" s="10" t="s">
        <v>284</v>
      </c>
      <c r="C88" s="35">
        <v>4426.29222710662</v>
      </c>
      <c r="D88" s="36">
        <v>3938.8985557209262</v>
      </c>
      <c r="E88" s="37">
        <v>487.39367138569349</v>
      </c>
      <c r="F88" s="36">
        <v>0</v>
      </c>
      <c r="G88" s="35">
        <v>0</v>
      </c>
      <c r="H88" s="36">
        <v>0</v>
      </c>
      <c r="I88" s="37">
        <v>0</v>
      </c>
      <c r="J88" s="36">
        <v>0</v>
      </c>
      <c r="K88" s="35">
        <v>0</v>
      </c>
      <c r="L88" s="35">
        <v>1032.9608795901581</v>
      </c>
      <c r="M88" s="35">
        <v>0</v>
      </c>
      <c r="N88" s="38">
        <f t="shared" si="10"/>
        <v>5459.2531066967786</v>
      </c>
      <c r="O88" s="33"/>
      <c r="P88" s="33"/>
    </row>
    <row r="89" spans="1:16" x14ac:dyDescent="0.3">
      <c r="A89" s="9" t="s">
        <v>154</v>
      </c>
      <c r="B89" s="10" t="s">
        <v>285</v>
      </c>
      <c r="C89" s="35">
        <v>19238.458014072778</v>
      </c>
      <c r="D89" s="36">
        <v>99.887486852204006</v>
      </c>
      <c r="E89" s="37">
        <v>18819.619231900593</v>
      </c>
      <c r="F89" s="36">
        <v>318.95129531998163</v>
      </c>
      <c r="G89" s="35">
        <v>0</v>
      </c>
      <c r="H89" s="36">
        <v>0</v>
      </c>
      <c r="I89" s="37">
        <v>0</v>
      </c>
      <c r="J89" s="36">
        <v>0</v>
      </c>
      <c r="K89" s="35">
        <v>0</v>
      </c>
      <c r="L89" s="35">
        <v>0</v>
      </c>
      <c r="M89" s="35">
        <v>0</v>
      </c>
      <c r="N89" s="38">
        <f t="shared" si="10"/>
        <v>19238.458014072778</v>
      </c>
      <c r="O89" s="33"/>
      <c r="P89" s="33"/>
    </row>
    <row r="90" spans="1:16" x14ac:dyDescent="0.3">
      <c r="A90" s="9" t="s">
        <v>155</v>
      </c>
      <c r="B90" s="10" t="s">
        <v>286</v>
      </c>
      <c r="C90" s="35">
        <v>213662.20369082113</v>
      </c>
      <c r="D90" s="36">
        <v>0</v>
      </c>
      <c r="E90" s="37">
        <v>213662.20369082113</v>
      </c>
      <c r="F90" s="36">
        <v>0</v>
      </c>
      <c r="G90" s="35">
        <v>0</v>
      </c>
      <c r="H90" s="36">
        <v>0</v>
      </c>
      <c r="I90" s="37">
        <v>0</v>
      </c>
      <c r="J90" s="36">
        <v>0</v>
      </c>
      <c r="K90" s="35">
        <v>0</v>
      </c>
      <c r="L90" s="35">
        <v>30062.150049590135</v>
      </c>
      <c r="M90" s="35">
        <v>0</v>
      </c>
      <c r="N90" s="38">
        <f t="shared" si="10"/>
        <v>243724.35374041126</v>
      </c>
      <c r="O90" s="33"/>
      <c r="P90" s="33"/>
    </row>
    <row r="91" spans="1:16" x14ac:dyDescent="0.3">
      <c r="A91" s="9" t="s">
        <v>156</v>
      </c>
      <c r="B91" s="10" t="s">
        <v>287</v>
      </c>
      <c r="C91" s="35">
        <v>134630.07731798265</v>
      </c>
      <c r="D91" s="36">
        <v>0</v>
      </c>
      <c r="E91" s="37">
        <v>134630.07731798265</v>
      </c>
      <c r="F91" s="36">
        <v>0</v>
      </c>
      <c r="G91" s="35">
        <v>0</v>
      </c>
      <c r="H91" s="36">
        <v>0</v>
      </c>
      <c r="I91" s="37">
        <v>0</v>
      </c>
      <c r="J91" s="36">
        <v>0</v>
      </c>
      <c r="K91" s="35">
        <v>0</v>
      </c>
      <c r="L91" s="35">
        <v>8582.3364731111033</v>
      </c>
      <c r="M91" s="35">
        <v>0</v>
      </c>
      <c r="N91" s="38">
        <f t="shared" si="10"/>
        <v>143212.41379109374</v>
      </c>
      <c r="O91" s="33"/>
      <c r="P91" s="33"/>
    </row>
    <row r="92" spans="1:16" x14ac:dyDescent="0.3">
      <c r="A92" s="9" t="s">
        <v>158</v>
      </c>
      <c r="B92" s="10" t="s">
        <v>157</v>
      </c>
      <c r="C92" s="35">
        <v>34871.545874694159</v>
      </c>
      <c r="D92" s="36">
        <v>0</v>
      </c>
      <c r="E92" s="37">
        <v>34871.545874694159</v>
      </c>
      <c r="F92" s="36">
        <v>0</v>
      </c>
      <c r="G92" s="35">
        <v>0</v>
      </c>
      <c r="H92" s="36">
        <v>0</v>
      </c>
      <c r="I92" s="37">
        <v>0</v>
      </c>
      <c r="J92" s="36">
        <v>0</v>
      </c>
      <c r="K92" s="35">
        <v>0</v>
      </c>
      <c r="L92" s="35">
        <v>0</v>
      </c>
      <c r="M92" s="35">
        <v>0</v>
      </c>
      <c r="N92" s="38">
        <f t="shared" si="10"/>
        <v>34871.545874694159</v>
      </c>
      <c r="O92" s="33"/>
      <c r="P92" s="33"/>
    </row>
    <row r="93" spans="1:16" ht="28.8" x14ac:dyDescent="0.3">
      <c r="A93" s="9" t="s">
        <v>308</v>
      </c>
      <c r="B93" s="10" t="s">
        <v>159</v>
      </c>
      <c r="C93" s="35">
        <v>38965.395753195822</v>
      </c>
      <c r="D93" s="36">
        <v>0</v>
      </c>
      <c r="E93" s="37">
        <v>22273.000361208084</v>
      </c>
      <c r="F93" s="36">
        <v>16692.395391987739</v>
      </c>
      <c r="G93" s="35">
        <v>0</v>
      </c>
      <c r="H93" s="36">
        <v>0</v>
      </c>
      <c r="I93" s="37">
        <v>0</v>
      </c>
      <c r="J93" s="36">
        <v>0</v>
      </c>
      <c r="K93" s="35">
        <v>0</v>
      </c>
      <c r="L93" s="35">
        <v>0</v>
      </c>
      <c r="M93" s="35">
        <v>0</v>
      </c>
      <c r="N93" s="38">
        <f t="shared" si="10"/>
        <v>38965.395753195822</v>
      </c>
      <c r="O93" s="33"/>
      <c r="P93" s="33"/>
    </row>
    <row r="94" spans="1:16" x14ac:dyDescent="0.3">
      <c r="A94" s="9" t="s">
        <v>161</v>
      </c>
      <c r="B94" s="10" t="s">
        <v>160</v>
      </c>
      <c r="C94" s="35">
        <v>223607.24454002682</v>
      </c>
      <c r="D94" s="36">
        <v>0</v>
      </c>
      <c r="E94" s="37">
        <v>209521.34830292893</v>
      </c>
      <c r="F94" s="36">
        <v>14085.896237097881</v>
      </c>
      <c r="G94" s="35">
        <v>0</v>
      </c>
      <c r="H94" s="36">
        <v>0</v>
      </c>
      <c r="I94" s="37">
        <v>0</v>
      </c>
      <c r="J94" s="36">
        <v>0</v>
      </c>
      <c r="K94" s="35">
        <v>3569.3710197316491</v>
      </c>
      <c r="L94" s="35">
        <v>34923.705752813337</v>
      </c>
      <c r="M94" s="35">
        <v>0</v>
      </c>
      <c r="N94" s="38">
        <f t="shared" si="10"/>
        <v>262100.32131257182</v>
      </c>
      <c r="O94" s="33"/>
      <c r="P94" s="33"/>
    </row>
    <row r="95" spans="1:16" x14ac:dyDescent="0.3">
      <c r="A95" s="9" t="s">
        <v>163</v>
      </c>
      <c r="B95" s="10" t="s">
        <v>162</v>
      </c>
      <c r="C95" s="35">
        <v>1164255.4542251879</v>
      </c>
      <c r="D95" s="36">
        <v>42487.542025319999</v>
      </c>
      <c r="E95" s="37">
        <v>711310.93324028829</v>
      </c>
      <c r="F95" s="36">
        <v>410456.97895957949</v>
      </c>
      <c r="G95" s="35">
        <v>0</v>
      </c>
      <c r="H95" s="36">
        <v>0</v>
      </c>
      <c r="I95" s="37">
        <v>0</v>
      </c>
      <c r="J95" s="36">
        <v>0</v>
      </c>
      <c r="K95" s="35">
        <v>0</v>
      </c>
      <c r="L95" s="35">
        <v>195160.20745372828</v>
      </c>
      <c r="M95" s="35">
        <v>0</v>
      </c>
      <c r="N95" s="38">
        <f t="shared" si="10"/>
        <v>1359415.6616789161</v>
      </c>
      <c r="O95" s="33"/>
      <c r="P95" s="33"/>
    </row>
    <row r="96" spans="1:16" x14ac:dyDescent="0.3">
      <c r="A96" s="9" t="s">
        <v>165</v>
      </c>
      <c r="B96" s="10" t="s">
        <v>164</v>
      </c>
      <c r="C96" s="35">
        <v>55389.398611144061</v>
      </c>
      <c r="D96" s="36">
        <v>0</v>
      </c>
      <c r="E96" s="37">
        <v>55025.682870890218</v>
      </c>
      <c r="F96" s="36">
        <v>363.71574025384621</v>
      </c>
      <c r="G96" s="35">
        <v>0</v>
      </c>
      <c r="H96" s="36">
        <v>0</v>
      </c>
      <c r="I96" s="37">
        <v>0</v>
      </c>
      <c r="J96" s="36">
        <v>0</v>
      </c>
      <c r="K96" s="35">
        <v>0</v>
      </c>
      <c r="L96" s="35">
        <v>79887.543703972115</v>
      </c>
      <c r="M96" s="35">
        <v>0</v>
      </c>
      <c r="N96" s="38">
        <f t="shared" si="10"/>
        <v>135276.94231511618</v>
      </c>
      <c r="O96" s="33"/>
      <c r="P96" s="33"/>
    </row>
    <row r="97" spans="1:16" x14ac:dyDescent="0.3">
      <c r="A97" s="9" t="s">
        <v>168</v>
      </c>
      <c r="B97" s="10" t="s">
        <v>167</v>
      </c>
      <c r="C97" s="35">
        <v>64164.882209644769</v>
      </c>
      <c r="D97" s="36">
        <v>0</v>
      </c>
      <c r="E97" s="37">
        <v>64164.882209644769</v>
      </c>
      <c r="F97" s="36">
        <v>0</v>
      </c>
      <c r="G97" s="35">
        <v>0</v>
      </c>
      <c r="H97" s="36">
        <v>0</v>
      </c>
      <c r="I97" s="37">
        <v>0</v>
      </c>
      <c r="J97" s="36">
        <v>0</v>
      </c>
      <c r="K97" s="35">
        <v>0</v>
      </c>
      <c r="L97" s="35">
        <v>5926.3837493968704</v>
      </c>
      <c r="M97" s="35">
        <v>0</v>
      </c>
      <c r="N97" s="38">
        <f t="shared" si="10"/>
        <v>70091.265959041644</v>
      </c>
      <c r="O97" s="33"/>
      <c r="P97" s="33"/>
    </row>
    <row r="98" spans="1:16" x14ac:dyDescent="0.3">
      <c r="A98" s="9" t="s">
        <v>170</v>
      </c>
      <c r="B98" s="10" t="s">
        <v>169</v>
      </c>
      <c r="C98" s="35">
        <v>86.445485257091804</v>
      </c>
      <c r="D98" s="36">
        <v>0</v>
      </c>
      <c r="E98" s="37">
        <v>86.445485257091804</v>
      </c>
      <c r="F98" s="36">
        <v>0</v>
      </c>
      <c r="G98" s="35">
        <v>0</v>
      </c>
      <c r="H98" s="36">
        <v>0</v>
      </c>
      <c r="I98" s="37">
        <v>0</v>
      </c>
      <c r="J98" s="36">
        <v>0</v>
      </c>
      <c r="K98" s="35">
        <v>0</v>
      </c>
      <c r="L98" s="35">
        <v>65360.292550112892</v>
      </c>
      <c r="M98" s="35">
        <v>0</v>
      </c>
      <c r="N98" s="38">
        <f t="shared" si="10"/>
        <v>65446.738035369985</v>
      </c>
      <c r="O98" s="33"/>
      <c r="P98" s="33"/>
    </row>
    <row r="99" spans="1:16" x14ac:dyDescent="0.3">
      <c r="A99" s="9" t="s">
        <v>171</v>
      </c>
      <c r="B99" s="10" t="s">
        <v>288</v>
      </c>
      <c r="C99" s="35">
        <v>92290.424311811876</v>
      </c>
      <c r="D99" s="36">
        <v>0</v>
      </c>
      <c r="E99" s="37">
        <v>86224.554224900974</v>
      </c>
      <c r="F99" s="36">
        <v>6065.8700869108998</v>
      </c>
      <c r="G99" s="35">
        <v>0</v>
      </c>
      <c r="H99" s="36">
        <v>0</v>
      </c>
      <c r="I99" s="37">
        <v>0</v>
      </c>
      <c r="J99" s="36">
        <v>0</v>
      </c>
      <c r="K99" s="35">
        <v>0</v>
      </c>
      <c r="L99" s="35">
        <v>26795.078397771278</v>
      </c>
      <c r="M99" s="35">
        <v>0</v>
      </c>
      <c r="N99" s="38">
        <f t="shared" si="10"/>
        <v>119085.50270958315</v>
      </c>
      <c r="O99" s="33"/>
      <c r="P99" s="33"/>
    </row>
    <row r="100" spans="1:16" x14ac:dyDescent="0.3">
      <c r="A100" s="9" t="s">
        <v>173</v>
      </c>
      <c r="B100" s="10" t="s">
        <v>289</v>
      </c>
      <c r="C100" s="35">
        <v>13688.406888214271</v>
      </c>
      <c r="D100" s="36">
        <v>0</v>
      </c>
      <c r="E100" s="37">
        <v>11707.767261934676</v>
      </c>
      <c r="F100" s="36">
        <v>1980.6396262795949</v>
      </c>
      <c r="G100" s="35">
        <v>0</v>
      </c>
      <c r="H100" s="36">
        <v>0</v>
      </c>
      <c r="I100" s="37">
        <v>0</v>
      </c>
      <c r="J100" s="36">
        <v>0</v>
      </c>
      <c r="K100" s="35">
        <v>0</v>
      </c>
      <c r="L100" s="35">
        <v>487.48982451818063</v>
      </c>
      <c r="M100" s="35">
        <v>0</v>
      </c>
      <c r="N100" s="38">
        <f t="shared" si="10"/>
        <v>14175.896712732452</v>
      </c>
      <c r="O100" s="33"/>
      <c r="P100" s="33"/>
    </row>
    <row r="101" spans="1:16" x14ac:dyDescent="0.3">
      <c r="A101" s="9" t="s">
        <v>174</v>
      </c>
      <c r="B101" s="10" t="s">
        <v>172</v>
      </c>
      <c r="C101" s="35">
        <v>26047.570989484746</v>
      </c>
      <c r="D101" s="36">
        <v>0</v>
      </c>
      <c r="E101" s="37">
        <v>17978.109723352245</v>
      </c>
      <c r="F101" s="36">
        <v>8069.4612661325</v>
      </c>
      <c r="G101" s="35">
        <v>0</v>
      </c>
      <c r="H101" s="36">
        <v>0</v>
      </c>
      <c r="I101" s="37">
        <v>0</v>
      </c>
      <c r="J101" s="36">
        <v>0</v>
      </c>
      <c r="K101" s="35">
        <v>0</v>
      </c>
      <c r="L101" s="35">
        <v>0</v>
      </c>
      <c r="M101" s="35">
        <v>0</v>
      </c>
      <c r="N101" s="38">
        <f t="shared" si="10"/>
        <v>26047.570989484746</v>
      </c>
      <c r="O101" s="33"/>
      <c r="P101" s="33"/>
    </row>
    <row r="102" spans="1:16" x14ac:dyDescent="0.3">
      <c r="A102" s="9" t="s">
        <v>175</v>
      </c>
      <c r="B102" s="10" t="s">
        <v>290</v>
      </c>
      <c r="C102" s="35">
        <v>169991.08743203423</v>
      </c>
      <c r="D102" s="36">
        <v>40044.259920389653</v>
      </c>
      <c r="E102" s="37">
        <v>78747.152910675693</v>
      </c>
      <c r="F102" s="36">
        <v>51199.674600968887</v>
      </c>
      <c r="G102" s="35">
        <v>0</v>
      </c>
      <c r="H102" s="36">
        <v>0</v>
      </c>
      <c r="I102" s="37">
        <v>0</v>
      </c>
      <c r="J102" s="36">
        <v>0</v>
      </c>
      <c r="K102" s="35">
        <v>0</v>
      </c>
      <c r="L102" s="35">
        <v>641.09200651020001</v>
      </c>
      <c r="M102" s="35">
        <v>0</v>
      </c>
      <c r="N102" s="38">
        <f t="shared" si="10"/>
        <v>170632.17943854444</v>
      </c>
      <c r="O102" s="33"/>
      <c r="P102" s="33"/>
    </row>
    <row r="103" spans="1:16" x14ac:dyDescent="0.3">
      <c r="A103" s="9" t="s">
        <v>177</v>
      </c>
      <c r="B103" s="10" t="s">
        <v>176</v>
      </c>
      <c r="C103" s="35">
        <v>50122.426892998854</v>
      </c>
      <c r="D103" s="36">
        <v>15209.589316337879</v>
      </c>
      <c r="E103" s="37">
        <v>25102.806547560973</v>
      </c>
      <c r="F103" s="36">
        <v>9810.0310291000005</v>
      </c>
      <c r="G103" s="35">
        <v>0</v>
      </c>
      <c r="H103" s="36">
        <v>0</v>
      </c>
      <c r="I103" s="37">
        <v>0</v>
      </c>
      <c r="J103" s="36">
        <v>0</v>
      </c>
      <c r="K103" s="35">
        <v>0</v>
      </c>
      <c r="L103" s="35">
        <v>0</v>
      </c>
      <c r="M103" s="35">
        <v>0</v>
      </c>
      <c r="N103" s="38">
        <f t="shared" si="10"/>
        <v>50122.426892998854</v>
      </c>
      <c r="O103" s="33"/>
      <c r="P103" s="33"/>
    </row>
    <row r="104" spans="1:16" x14ac:dyDescent="0.3">
      <c r="A104" s="9" t="s">
        <v>179</v>
      </c>
      <c r="B104" s="10" t="s">
        <v>178</v>
      </c>
      <c r="C104" s="35">
        <v>229907.83559608556</v>
      </c>
      <c r="D104" s="36">
        <v>0</v>
      </c>
      <c r="E104" s="37">
        <v>139342.79910774995</v>
      </c>
      <c r="F104" s="36">
        <v>90565.036488335609</v>
      </c>
      <c r="G104" s="35">
        <v>0</v>
      </c>
      <c r="H104" s="36">
        <v>0</v>
      </c>
      <c r="I104" s="37">
        <v>0</v>
      </c>
      <c r="J104" s="36">
        <v>0</v>
      </c>
      <c r="K104" s="35">
        <v>0</v>
      </c>
      <c r="L104" s="35">
        <v>4863.4433371603891</v>
      </c>
      <c r="M104" s="35">
        <v>0</v>
      </c>
      <c r="N104" s="38">
        <f t="shared" si="10"/>
        <v>234771.27893324595</v>
      </c>
      <c r="O104" s="33"/>
      <c r="P104" s="33"/>
    </row>
    <row r="105" spans="1:16" x14ac:dyDescent="0.3">
      <c r="A105" s="9" t="s">
        <v>181</v>
      </c>
      <c r="B105" s="10" t="s">
        <v>180</v>
      </c>
      <c r="C105" s="35">
        <v>226392.69727402765</v>
      </c>
      <c r="D105" s="36">
        <v>0</v>
      </c>
      <c r="E105" s="37">
        <v>188400.97069040861</v>
      </c>
      <c r="F105" s="36">
        <v>37991.726583619049</v>
      </c>
      <c r="G105" s="35">
        <v>0</v>
      </c>
      <c r="H105" s="36">
        <v>0</v>
      </c>
      <c r="I105" s="37">
        <v>0</v>
      </c>
      <c r="J105" s="36">
        <v>0</v>
      </c>
      <c r="K105" s="35">
        <v>0</v>
      </c>
      <c r="L105" s="35">
        <v>52253.66074478862</v>
      </c>
      <c r="M105" s="35">
        <v>0</v>
      </c>
      <c r="N105" s="38">
        <f t="shared" si="10"/>
        <v>278646.35801881627</v>
      </c>
      <c r="O105" s="33"/>
      <c r="P105" s="33"/>
    </row>
    <row r="106" spans="1:16" ht="43.2" x14ac:dyDescent="0.3">
      <c r="A106" s="9" t="s">
        <v>183</v>
      </c>
      <c r="B106" s="10" t="s">
        <v>182</v>
      </c>
      <c r="C106" s="35">
        <v>59919.705279093774</v>
      </c>
      <c r="D106" s="36">
        <v>0</v>
      </c>
      <c r="E106" s="37">
        <v>32211.92373850918</v>
      </c>
      <c r="F106" s="36">
        <v>27707.78154058459</v>
      </c>
      <c r="G106" s="35">
        <v>0</v>
      </c>
      <c r="H106" s="36">
        <v>0</v>
      </c>
      <c r="I106" s="37">
        <v>0</v>
      </c>
      <c r="J106" s="36">
        <v>0</v>
      </c>
      <c r="K106" s="35">
        <v>0</v>
      </c>
      <c r="L106" s="35">
        <v>0</v>
      </c>
      <c r="M106" s="35">
        <v>0</v>
      </c>
      <c r="N106" s="38">
        <f t="shared" si="10"/>
        <v>59919.705279093774</v>
      </c>
      <c r="O106" s="33"/>
      <c r="P106" s="33"/>
    </row>
    <row r="107" spans="1:16" x14ac:dyDescent="0.3">
      <c r="A107" s="9" t="s">
        <v>185</v>
      </c>
      <c r="B107" s="10" t="s">
        <v>184</v>
      </c>
      <c r="C107" s="35">
        <v>191893.5402204557</v>
      </c>
      <c r="D107" s="36">
        <v>138939.40180681617</v>
      </c>
      <c r="E107" s="37">
        <v>24640.082883442738</v>
      </c>
      <c r="F107" s="36">
        <v>28314.055530196805</v>
      </c>
      <c r="G107" s="35">
        <v>0</v>
      </c>
      <c r="H107" s="36">
        <v>0</v>
      </c>
      <c r="I107" s="37">
        <v>0</v>
      </c>
      <c r="J107" s="36">
        <v>0</v>
      </c>
      <c r="K107" s="35">
        <v>0</v>
      </c>
      <c r="L107" s="35">
        <v>0</v>
      </c>
      <c r="M107" s="35">
        <v>0</v>
      </c>
      <c r="N107" s="38">
        <f t="shared" si="10"/>
        <v>191893.5402204557</v>
      </c>
      <c r="O107" s="33"/>
      <c r="P107" s="33"/>
    </row>
    <row r="108" spans="1:16" ht="28.8" x14ac:dyDescent="0.3">
      <c r="A108" s="9" t="s">
        <v>187</v>
      </c>
      <c r="B108" s="10" t="s">
        <v>186</v>
      </c>
      <c r="C108" s="35">
        <v>480670.29729946482</v>
      </c>
      <c r="D108" s="36">
        <v>0</v>
      </c>
      <c r="E108" s="37">
        <v>206372.62233188582</v>
      </c>
      <c r="F108" s="36">
        <v>274297.67496757902</v>
      </c>
      <c r="G108" s="35">
        <v>0</v>
      </c>
      <c r="H108" s="36">
        <v>0</v>
      </c>
      <c r="I108" s="37">
        <v>0</v>
      </c>
      <c r="J108" s="36">
        <v>0</v>
      </c>
      <c r="K108" s="35">
        <v>0</v>
      </c>
      <c r="L108" s="35">
        <v>32978.76423324256</v>
      </c>
      <c r="M108" s="35">
        <v>0</v>
      </c>
      <c r="N108" s="38">
        <f t="shared" si="10"/>
        <v>513649.06153270736</v>
      </c>
      <c r="O108" s="33"/>
      <c r="P108" s="33"/>
    </row>
    <row r="109" spans="1:16" x14ac:dyDescent="0.3">
      <c r="A109" s="9" t="s">
        <v>188</v>
      </c>
      <c r="B109" s="10" t="s">
        <v>291</v>
      </c>
      <c r="C109" s="35">
        <v>0</v>
      </c>
      <c r="D109" s="36">
        <v>0</v>
      </c>
      <c r="E109" s="37">
        <v>0</v>
      </c>
      <c r="F109" s="36">
        <v>0</v>
      </c>
      <c r="G109" s="35">
        <v>34445.41678431318</v>
      </c>
      <c r="H109" s="36">
        <v>34445.41678431318</v>
      </c>
      <c r="I109" s="37">
        <v>0</v>
      </c>
      <c r="J109" s="36">
        <v>0</v>
      </c>
      <c r="K109" s="35">
        <v>0</v>
      </c>
      <c r="L109" s="35">
        <v>0</v>
      </c>
      <c r="M109" s="35">
        <v>0</v>
      </c>
      <c r="N109" s="38">
        <f t="shared" si="10"/>
        <v>34445.41678431318</v>
      </c>
      <c r="O109" s="33"/>
      <c r="P109" s="33"/>
    </row>
    <row r="110" spans="1:16" x14ac:dyDescent="0.3">
      <c r="A110" s="9" t="s">
        <v>190</v>
      </c>
      <c r="B110" s="10" t="s">
        <v>292</v>
      </c>
      <c r="C110" s="35">
        <v>0</v>
      </c>
      <c r="D110" s="36">
        <v>0</v>
      </c>
      <c r="E110" s="37">
        <v>0</v>
      </c>
      <c r="F110" s="36">
        <v>0</v>
      </c>
      <c r="G110" s="35">
        <v>621383.80825850333</v>
      </c>
      <c r="H110" s="36">
        <v>302752.85458810814</v>
      </c>
      <c r="I110" s="37">
        <v>153591.91737017306</v>
      </c>
      <c r="J110" s="36">
        <v>165039.03630022219</v>
      </c>
      <c r="K110" s="35">
        <v>0</v>
      </c>
      <c r="L110" s="35">
        <v>0</v>
      </c>
      <c r="M110" s="35">
        <v>0</v>
      </c>
      <c r="N110" s="38">
        <f t="shared" si="10"/>
        <v>621383.80825850333</v>
      </c>
      <c r="O110" s="33"/>
      <c r="P110" s="33"/>
    </row>
    <row r="111" spans="1:16" ht="28.8" x14ac:dyDescent="0.3">
      <c r="A111" s="9" t="s">
        <v>192</v>
      </c>
      <c r="B111" s="10" t="s">
        <v>189</v>
      </c>
      <c r="C111" s="35">
        <v>0</v>
      </c>
      <c r="D111" s="36">
        <v>0</v>
      </c>
      <c r="E111" s="37">
        <v>0</v>
      </c>
      <c r="F111" s="36">
        <v>0</v>
      </c>
      <c r="G111" s="35">
        <v>67099.872057919856</v>
      </c>
      <c r="H111" s="36">
        <v>3612.0790777681309</v>
      </c>
      <c r="I111" s="37">
        <v>25181.12123221263</v>
      </c>
      <c r="J111" s="36">
        <v>38306.671747939094</v>
      </c>
      <c r="K111" s="35">
        <v>0</v>
      </c>
      <c r="L111" s="35">
        <v>0</v>
      </c>
      <c r="M111" s="35">
        <v>859.92668985240539</v>
      </c>
      <c r="N111" s="38">
        <f t="shared" si="10"/>
        <v>67959.798747772264</v>
      </c>
      <c r="O111" s="33"/>
      <c r="P111" s="33"/>
    </row>
    <row r="112" spans="1:16" ht="28.8" x14ac:dyDescent="0.3">
      <c r="A112" s="9" t="s">
        <v>309</v>
      </c>
      <c r="B112" s="10" t="s">
        <v>191</v>
      </c>
      <c r="C112" s="35">
        <v>0</v>
      </c>
      <c r="D112" s="36">
        <v>0</v>
      </c>
      <c r="E112" s="37">
        <v>0</v>
      </c>
      <c r="F112" s="36">
        <v>0</v>
      </c>
      <c r="G112" s="35">
        <v>92201.97704976477</v>
      </c>
      <c r="H112" s="36">
        <v>76513.455307622193</v>
      </c>
      <c r="I112" s="37">
        <v>1288.2019048693119</v>
      </c>
      <c r="J112" s="36">
        <v>14400.319837273266</v>
      </c>
      <c r="K112" s="35">
        <v>0</v>
      </c>
      <c r="L112" s="35">
        <v>0</v>
      </c>
      <c r="M112" s="35">
        <v>0</v>
      </c>
      <c r="N112" s="38">
        <f t="shared" si="10"/>
        <v>92201.97704976477</v>
      </c>
      <c r="O112" s="33"/>
      <c r="P112" s="33"/>
    </row>
    <row r="113" spans="1:16" ht="28.8" x14ac:dyDescent="0.3">
      <c r="A113" s="9" t="s">
        <v>194</v>
      </c>
      <c r="B113" s="10" t="s">
        <v>193</v>
      </c>
      <c r="C113" s="35">
        <v>0</v>
      </c>
      <c r="D113" s="36">
        <v>0</v>
      </c>
      <c r="E113" s="37">
        <v>0</v>
      </c>
      <c r="F113" s="36">
        <v>0</v>
      </c>
      <c r="G113" s="35">
        <v>76824.070897481201</v>
      </c>
      <c r="H113" s="36">
        <v>38640.610286363793</v>
      </c>
      <c r="I113" s="37">
        <v>23164.770737233601</v>
      </c>
      <c r="J113" s="36">
        <v>15018.689873883795</v>
      </c>
      <c r="K113" s="35">
        <v>0</v>
      </c>
      <c r="L113" s="35">
        <v>4613.5609514298321</v>
      </c>
      <c r="M113" s="35">
        <v>0</v>
      </c>
      <c r="N113" s="38">
        <f t="shared" si="10"/>
        <v>81437.631848911027</v>
      </c>
      <c r="O113" s="33"/>
      <c r="P113" s="33"/>
    </row>
    <row r="114" spans="1:16" x14ac:dyDescent="0.3">
      <c r="A114" s="9" t="s">
        <v>310</v>
      </c>
      <c r="B114" s="10" t="s">
        <v>293</v>
      </c>
      <c r="C114" s="35">
        <v>116791.77601385851</v>
      </c>
      <c r="D114" s="36">
        <v>0</v>
      </c>
      <c r="E114" s="37">
        <v>108249.77241271749</v>
      </c>
      <c r="F114" s="36">
        <v>8542.0036011410266</v>
      </c>
      <c r="G114" s="35">
        <v>0</v>
      </c>
      <c r="H114" s="36">
        <v>0</v>
      </c>
      <c r="I114" s="37">
        <v>0</v>
      </c>
      <c r="J114" s="36">
        <v>0</v>
      </c>
      <c r="K114" s="35">
        <v>0</v>
      </c>
      <c r="L114" s="35">
        <v>11724.400216927354</v>
      </c>
      <c r="M114" s="35">
        <v>0</v>
      </c>
      <c r="N114" s="38">
        <f t="shared" si="10"/>
        <v>128516.17623078587</v>
      </c>
      <c r="O114" s="33"/>
      <c r="P114" s="33"/>
    </row>
    <row r="115" spans="1:16" x14ac:dyDescent="0.3">
      <c r="A115" s="9" t="s">
        <v>197</v>
      </c>
      <c r="B115" s="10" t="s">
        <v>195</v>
      </c>
      <c r="C115" s="35">
        <v>37815.72181159789</v>
      </c>
      <c r="D115" s="36">
        <v>0</v>
      </c>
      <c r="E115" s="37">
        <v>33101.537862540994</v>
      </c>
      <c r="F115" s="36">
        <v>4714.1839490569</v>
      </c>
      <c r="G115" s="35">
        <v>0</v>
      </c>
      <c r="H115" s="36">
        <v>0</v>
      </c>
      <c r="I115" s="37">
        <v>0</v>
      </c>
      <c r="J115" s="36">
        <v>0</v>
      </c>
      <c r="K115" s="35">
        <v>0</v>
      </c>
      <c r="L115" s="35">
        <v>16416.893714050344</v>
      </c>
      <c r="M115" s="35">
        <v>0</v>
      </c>
      <c r="N115" s="38">
        <f t="shared" si="10"/>
        <v>54232.615525648231</v>
      </c>
      <c r="O115" s="33"/>
      <c r="P115" s="33"/>
    </row>
    <row r="116" spans="1:16" ht="28.8" x14ac:dyDescent="0.3">
      <c r="A116" s="9" t="s">
        <v>198</v>
      </c>
      <c r="B116" s="10" t="s">
        <v>196</v>
      </c>
      <c r="C116" s="35">
        <v>66499.078094037352</v>
      </c>
      <c r="D116" s="36">
        <v>0</v>
      </c>
      <c r="E116" s="37">
        <v>59356.617049842047</v>
      </c>
      <c r="F116" s="36">
        <v>7142.4610441953</v>
      </c>
      <c r="G116" s="35">
        <v>0</v>
      </c>
      <c r="H116" s="36">
        <v>0</v>
      </c>
      <c r="I116" s="37">
        <v>0</v>
      </c>
      <c r="J116" s="36">
        <v>0</v>
      </c>
      <c r="K116" s="35">
        <v>0</v>
      </c>
      <c r="L116" s="35">
        <v>10179.3597415247</v>
      </c>
      <c r="M116" s="35">
        <v>0</v>
      </c>
      <c r="N116" s="38">
        <f t="shared" si="10"/>
        <v>76678.437835562057</v>
      </c>
      <c r="O116" s="33"/>
      <c r="P116" s="33"/>
    </row>
    <row r="117" spans="1:16" ht="28.8" x14ac:dyDescent="0.3">
      <c r="A117" s="9" t="s">
        <v>311</v>
      </c>
      <c r="B117" s="10" t="s">
        <v>294</v>
      </c>
      <c r="C117" s="35">
        <v>937253.40523400367</v>
      </c>
      <c r="D117" s="36">
        <v>0</v>
      </c>
      <c r="E117" s="37">
        <v>114364.44076691428</v>
      </c>
      <c r="F117" s="36">
        <v>822888.96446708939</v>
      </c>
      <c r="G117" s="35">
        <v>0</v>
      </c>
      <c r="H117" s="36">
        <v>0</v>
      </c>
      <c r="I117" s="37">
        <v>0</v>
      </c>
      <c r="J117" s="36">
        <v>0</v>
      </c>
      <c r="K117" s="35">
        <v>0</v>
      </c>
      <c r="L117" s="35">
        <v>361.68656677648619</v>
      </c>
      <c r="M117" s="35">
        <v>0</v>
      </c>
      <c r="N117" s="38">
        <f t="shared" si="10"/>
        <v>937615.09180078015</v>
      </c>
      <c r="O117" s="33"/>
      <c r="P117" s="33"/>
    </row>
    <row r="118" spans="1:16" ht="28.8" x14ac:dyDescent="0.3">
      <c r="A118" s="9" t="s">
        <v>201</v>
      </c>
      <c r="B118" s="10" t="s">
        <v>199</v>
      </c>
      <c r="C118" s="35">
        <v>101001.2485580214</v>
      </c>
      <c r="D118" s="36">
        <v>0</v>
      </c>
      <c r="E118" s="37">
        <v>80627.687421998722</v>
      </c>
      <c r="F118" s="36">
        <v>20373.561136022679</v>
      </c>
      <c r="G118" s="35">
        <v>0</v>
      </c>
      <c r="H118" s="36">
        <v>0</v>
      </c>
      <c r="I118" s="37">
        <v>0</v>
      </c>
      <c r="J118" s="36">
        <v>0</v>
      </c>
      <c r="K118" s="35">
        <v>0</v>
      </c>
      <c r="L118" s="35">
        <v>19257.816042145845</v>
      </c>
      <c r="M118" s="35">
        <v>0</v>
      </c>
      <c r="N118" s="38">
        <f t="shared" si="10"/>
        <v>120259.06460016724</v>
      </c>
      <c r="O118" s="33"/>
      <c r="P118" s="33"/>
    </row>
    <row r="119" spans="1:16" x14ac:dyDescent="0.3">
      <c r="A119" s="9" t="s">
        <v>312</v>
      </c>
      <c r="B119" s="10" t="s">
        <v>200</v>
      </c>
      <c r="C119" s="35">
        <v>100547.38555484739</v>
      </c>
      <c r="D119" s="36">
        <v>0</v>
      </c>
      <c r="E119" s="37">
        <v>29599.544086274575</v>
      </c>
      <c r="F119" s="36">
        <v>70947.84146857282</v>
      </c>
      <c r="G119" s="35">
        <v>0</v>
      </c>
      <c r="H119" s="36">
        <v>0</v>
      </c>
      <c r="I119" s="37">
        <v>0</v>
      </c>
      <c r="J119" s="36">
        <v>0</v>
      </c>
      <c r="K119" s="35">
        <v>0</v>
      </c>
      <c r="L119" s="35">
        <v>0</v>
      </c>
      <c r="M119" s="35">
        <v>0</v>
      </c>
      <c r="N119" s="38">
        <f t="shared" si="10"/>
        <v>100547.38555484739</v>
      </c>
      <c r="O119" s="33"/>
      <c r="P119" s="33"/>
    </row>
    <row r="120" spans="1:16" x14ac:dyDescent="0.3">
      <c r="A120" s="9" t="s">
        <v>204</v>
      </c>
      <c r="B120" s="10" t="s">
        <v>202</v>
      </c>
      <c r="C120" s="35">
        <v>125207.56428657715</v>
      </c>
      <c r="D120" s="36">
        <v>0</v>
      </c>
      <c r="E120" s="37">
        <v>81926.460815762926</v>
      </c>
      <c r="F120" s="36">
        <v>43281.103470814225</v>
      </c>
      <c r="G120" s="35">
        <v>0</v>
      </c>
      <c r="H120" s="36">
        <v>0</v>
      </c>
      <c r="I120" s="37">
        <v>0</v>
      </c>
      <c r="J120" s="36">
        <v>0</v>
      </c>
      <c r="K120" s="35">
        <v>0</v>
      </c>
      <c r="L120" s="35">
        <v>20132.214423041616</v>
      </c>
      <c r="M120" s="35">
        <v>0</v>
      </c>
      <c r="N120" s="38">
        <f t="shared" si="10"/>
        <v>145339.77870961878</v>
      </c>
      <c r="O120" s="33"/>
      <c r="P120" s="33"/>
    </row>
    <row r="121" spans="1:16" x14ac:dyDescent="0.3">
      <c r="A121" s="9" t="s">
        <v>206</v>
      </c>
      <c r="B121" s="10" t="s">
        <v>203</v>
      </c>
      <c r="C121" s="35">
        <v>81402.291680202572</v>
      </c>
      <c r="D121" s="36">
        <v>0</v>
      </c>
      <c r="E121" s="37">
        <v>20207.787925938424</v>
      </c>
      <c r="F121" s="36">
        <v>61194.503754264151</v>
      </c>
      <c r="G121" s="35">
        <v>0</v>
      </c>
      <c r="H121" s="36">
        <v>0</v>
      </c>
      <c r="I121" s="37">
        <v>0</v>
      </c>
      <c r="J121" s="36">
        <v>0</v>
      </c>
      <c r="K121" s="35">
        <v>0</v>
      </c>
      <c r="L121" s="35">
        <v>13383.087720953434</v>
      </c>
      <c r="M121" s="35">
        <v>0</v>
      </c>
      <c r="N121" s="38">
        <f t="shared" si="10"/>
        <v>94785.379401156009</v>
      </c>
      <c r="O121" s="33"/>
      <c r="P121" s="33"/>
    </row>
    <row r="122" spans="1:16" x14ac:dyDescent="0.3">
      <c r="A122" s="9" t="s">
        <v>207</v>
      </c>
      <c r="B122" s="10" t="s">
        <v>205</v>
      </c>
      <c r="C122" s="35">
        <v>10805.910362943499</v>
      </c>
      <c r="D122" s="36">
        <v>0</v>
      </c>
      <c r="E122" s="37">
        <v>10805.910362943499</v>
      </c>
      <c r="F122" s="36">
        <v>0</v>
      </c>
      <c r="G122" s="35">
        <v>0</v>
      </c>
      <c r="H122" s="36">
        <v>0</v>
      </c>
      <c r="I122" s="37">
        <v>0</v>
      </c>
      <c r="J122" s="36">
        <v>0</v>
      </c>
      <c r="K122" s="35">
        <v>0</v>
      </c>
      <c r="L122" s="35">
        <v>2055.1395731113162</v>
      </c>
      <c r="M122" s="35">
        <v>0</v>
      </c>
      <c r="N122" s="38">
        <f t="shared" si="10"/>
        <v>12861.049936054816</v>
      </c>
      <c r="O122" s="33"/>
      <c r="P122" s="33"/>
    </row>
    <row r="123" spans="1:16" x14ac:dyDescent="0.3">
      <c r="A123" s="9" t="s">
        <v>209</v>
      </c>
      <c r="B123" s="10" t="s">
        <v>295</v>
      </c>
      <c r="C123" s="35">
        <v>23260.494482341499</v>
      </c>
      <c r="D123" s="36">
        <v>0</v>
      </c>
      <c r="E123" s="37">
        <v>19131.874648824301</v>
      </c>
      <c r="F123" s="36">
        <v>4128.6198335171994</v>
      </c>
      <c r="G123" s="35">
        <v>0</v>
      </c>
      <c r="H123" s="36">
        <v>0</v>
      </c>
      <c r="I123" s="37">
        <v>0</v>
      </c>
      <c r="J123" s="36">
        <v>0</v>
      </c>
      <c r="K123" s="35">
        <v>0</v>
      </c>
      <c r="L123" s="35">
        <v>2976.9402070078127</v>
      </c>
      <c r="M123" s="35">
        <v>0</v>
      </c>
      <c r="N123" s="38">
        <f t="shared" si="10"/>
        <v>26237.434689349313</v>
      </c>
      <c r="O123" s="33"/>
      <c r="P123" s="33"/>
    </row>
    <row r="124" spans="1:16" ht="28.8" x14ac:dyDescent="0.3">
      <c r="A124" s="9" t="s">
        <v>211</v>
      </c>
      <c r="B124" s="10" t="s">
        <v>296</v>
      </c>
      <c r="C124" s="35">
        <v>4523.9432134742001</v>
      </c>
      <c r="D124" s="36">
        <v>0</v>
      </c>
      <c r="E124" s="37">
        <v>4523.9432134742001</v>
      </c>
      <c r="F124" s="36">
        <v>0</v>
      </c>
      <c r="G124" s="35">
        <v>0</v>
      </c>
      <c r="H124" s="36">
        <v>0</v>
      </c>
      <c r="I124" s="37">
        <v>0</v>
      </c>
      <c r="J124" s="36">
        <v>0</v>
      </c>
      <c r="K124" s="35">
        <v>0</v>
      </c>
      <c r="L124" s="35">
        <v>954.91141665344287</v>
      </c>
      <c r="M124" s="35">
        <v>0</v>
      </c>
      <c r="N124" s="38">
        <f t="shared" si="10"/>
        <v>5478.8546301276428</v>
      </c>
      <c r="O124" s="33"/>
      <c r="P124" s="33"/>
    </row>
    <row r="125" spans="1:16" ht="28.8" x14ac:dyDescent="0.3">
      <c r="A125" s="9" t="s">
        <v>213</v>
      </c>
      <c r="B125" s="10" t="s">
        <v>297</v>
      </c>
      <c r="C125" s="35">
        <v>21204.521350952131</v>
      </c>
      <c r="D125" s="36">
        <v>1029.4497156580865</v>
      </c>
      <c r="E125" s="37">
        <v>16948.244273802342</v>
      </c>
      <c r="F125" s="36">
        <v>3226.8273614916998</v>
      </c>
      <c r="G125" s="35">
        <v>0</v>
      </c>
      <c r="H125" s="36">
        <v>0</v>
      </c>
      <c r="I125" s="37">
        <v>0</v>
      </c>
      <c r="J125" s="36">
        <v>0</v>
      </c>
      <c r="K125" s="35">
        <v>0</v>
      </c>
      <c r="L125" s="35">
        <v>3144.0178071445634</v>
      </c>
      <c r="M125" s="35">
        <v>0</v>
      </c>
      <c r="N125" s="38">
        <f t="shared" si="10"/>
        <v>24348.539158096693</v>
      </c>
      <c r="O125" s="33"/>
      <c r="P125" s="33"/>
    </row>
    <row r="126" spans="1:16" ht="43.2" x14ac:dyDescent="0.3">
      <c r="A126" s="9" t="s">
        <v>215</v>
      </c>
      <c r="B126" s="10" t="s">
        <v>298</v>
      </c>
      <c r="C126" s="35">
        <v>307.93443425891564</v>
      </c>
      <c r="D126" s="36">
        <v>0</v>
      </c>
      <c r="E126" s="37">
        <v>307.93443425891564</v>
      </c>
      <c r="F126" s="36">
        <v>0</v>
      </c>
      <c r="G126" s="35">
        <v>0</v>
      </c>
      <c r="H126" s="36">
        <v>0</v>
      </c>
      <c r="I126" s="37">
        <v>0</v>
      </c>
      <c r="J126" s="36">
        <v>0</v>
      </c>
      <c r="K126" s="35">
        <v>0</v>
      </c>
      <c r="L126" s="35">
        <v>0</v>
      </c>
      <c r="M126" s="35">
        <v>0</v>
      </c>
      <c r="N126" s="38">
        <f t="shared" si="10"/>
        <v>307.93443425891564</v>
      </c>
      <c r="O126" s="33"/>
      <c r="P126" s="33"/>
    </row>
    <row r="127" spans="1:16" x14ac:dyDescent="0.3">
      <c r="A127" s="9" t="s">
        <v>239</v>
      </c>
      <c r="B127" s="10" t="s">
        <v>208</v>
      </c>
      <c r="C127" s="35">
        <v>142458.51472624808</v>
      </c>
      <c r="D127" s="36">
        <v>0</v>
      </c>
      <c r="E127" s="37">
        <v>115402.96700347225</v>
      </c>
      <c r="F127" s="36">
        <v>27055.54772277582</v>
      </c>
      <c r="G127" s="35">
        <v>0</v>
      </c>
      <c r="H127" s="36">
        <v>0</v>
      </c>
      <c r="I127" s="37">
        <v>0</v>
      </c>
      <c r="J127" s="36">
        <v>0</v>
      </c>
      <c r="K127" s="35">
        <v>0</v>
      </c>
      <c r="L127" s="35">
        <v>0</v>
      </c>
      <c r="M127" s="35">
        <v>0</v>
      </c>
      <c r="N127" s="38">
        <f t="shared" si="10"/>
        <v>142458.51472624808</v>
      </c>
      <c r="O127" s="33"/>
      <c r="P127" s="33"/>
    </row>
    <row r="128" spans="1:16" ht="28.8" x14ac:dyDescent="0.3">
      <c r="A128" s="9" t="s">
        <v>241</v>
      </c>
      <c r="B128" s="10" t="s">
        <v>210</v>
      </c>
      <c r="C128" s="35">
        <v>56923.519737095441</v>
      </c>
      <c r="D128" s="36">
        <v>0</v>
      </c>
      <c r="E128" s="37">
        <v>51522.069522950704</v>
      </c>
      <c r="F128" s="36">
        <v>5401.4502141447392</v>
      </c>
      <c r="G128" s="35">
        <v>0</v>
      </c>
      <c r="H128" s="36">
        <v>0</v>
      </c>
      <c r="I128" s="37">
        <v>0</v>
      </c>
      <c r="J128" s="36">
        <v>0</v>
      </c>
      <c r="K128" s="35">
        <v>0</v>
      </c>
      <c r="L128" s="35">
        <v>991.01465430717542</v>
      </c>
      <c r="M128" s="35">
        <v>0</v>
      </c>
      <c r="N128" s="38">
        <f t="shared" si="10"/>
        <v>57914.534391402616</v>
      </c>
      <c r="O128" s="33"/>
      <c r="P128" s="33"/>
    </row>
    <row r="129" spans="1:16" x14ac:dyDescent="0.3">
      <c r="A129" s="9" t="s">
        <v>243</v>
      </c>
      <c r="B129" s="10" t="s">
        <v>212</v>
      </c>
      <c r="C129" s="35">
        <v>207059.32504975624</v>
      </c>
      <c r="D129" s="36">
        <v>0</v>
      </c>
      <c r="E129" s="37">
        <v>183376.50265888809</v>
      </c>
      <c r="F129" s="36">
        <v>23682.822390868147</v>
      </c>
      <c r="G129" s="35">
        <v>0</v>
      </c>
      <c r="H129" s="36">
        <v>0</v>
      </c>
      <c r="I129" s="37">
        <v>0</v>
      </c>
      <c r="J129" s="36">
        <v>0</v>
      </c>
      <c r="K129" s="35">
        <v>0</v>
      </c>
      <c r="L129" s="35">
        <v>858.57866588920263</v>
      </c>
      <c r="M129" s="35">
        <v>0</v>
      </c>
      <c r="N129" s="38">
        <f t="shared" si="10"/>
        <v>207917.90371564543</v>
      </c>
      <c r="O129" s="33"/>
      <c r="P129" s="33"/>
    </row>
    <row r="130" spans="1:16" x14ac:dyDescent="0.3">
      <c r="A130" s="9" t="s">
        <v>313</v>
      </c>
      <c r="B130" s="10" t="s">
        <v>214</v>
      </c>
      <c r="C130" s="35">
        <v>104605.18099569276</v>
      </c>
      <c r="D130" s="36">
        <v>0</v>
      </c>
      <c r="E130" s="37">
        <v>88810.869605686908</v>
      </c>
      <c r="F130" s="36">
        <v>15794.311390005847</v>
      </c>
      <c r="G130" s="35">
        <v>0</v>
      </c>
      <c r="H130" s="36">
        <v>0</v>
      </c>
      <c r="I130" s="37">
        <v>0</v>
      </c>
      <c r="J130" s="36">
        <v>0</v>
      </c>
      <c r="K130" s="35">
        <v>0</v>
      </c>
      <c r="L130" s="35">
        <v>6341.1422792234871</v>
      </c>
      <c r="M130" s="35">
        <v>0</v>
      </c>
      <c r="N130" s="38">
        <f t="shared" ref="N130:N139" si="14">+C130+G130+K130+L130+M130</f>
        <v>110946.32327491624</v>
      </c>
      <c r="O130" s="33"/>
      <c r="P130" s="33"/>
    </row>
    <row r="131" spans="1:16" ht="28.8" x14ac:dyDescent="0.3">
      <c r="A131" s="9" t="s">
        <v>314</v>
      </c>
      <c r="B131" s="10" t="s">
        <v>216</v>
      </c>
      <c r="C131" s="35">
        <v>385484.61006445647</v>
      </c>
      <c r="D131" s="36">
        <v>17422.622288999999</v>
      </c>
      <c r="E131" s="37">
        <v>171985.9274555041</v>
      </c>
      <c r="F131" s="36">
        <v>196076.06031995235</v>
      </c>
      <c r="G131" s="35">
        <v>0</v>
      </c>
      <c r="H131" s="36">
        <v>0</v>
      </c>
      <c r="I131" s="37">
        <v>0</v>
      </c>
      <c r="J131" s="36">
        <v>0</v>
      </c>
      <c r="K131" s="35">
        <v>0</v>
      </c>
      <c r="L131" s="35">
        <v>7143.1909861758568</v>
      </c>
      <c r="M131" s="35">
        <v>0</v>
      </c>
      <c r="N131" s="38">
        <f t="shared" si="14"/>
        <v>392627.80105063232</v>
      </c>
      <c r="O131" s="33"/>
      <c r="P131" s="33"/>
    </row>
    <row r="132" spans="1:16" x14ac:dyDescent="0.3">
      <c r="A132" s="9" t="s">
        <v>315</v>
      </c>
      <c r="B132" s="10" t="s">
        <v>217</v>
      </c>
      <c r="C132" s="35">
        <v>338836.46245648724</v>
      </c>
      <c r="D132" s="36">
        <v>0</v>
      </c>
      <c r="E132" s="37">
        <v>311540.75423940725</v>
      </c>
      <c r="F132" s="36">
        <v>27295.708217079999</v>
      </c>
      <c r="G132" s="35">
        <v>0</v>
      </c>
      <c r="H132" s="36">
        <v>0</v>
      </c>
      <c r="I132" s="37">
        <v>0</v>
      </c>
      <c r="J132" s="36">
        <v>0</v>
      </c>
      <c r="K132" s="35">
        <v>0</v>
      </c>
      <c r="L132" s="35">
        <v>154343.81219689758</v>
      </c>
      <c r="M132" s="35">
        <v>0</v>
      </c>
      <c r="N132" s="38">
        <f t="shared" si="14"/>
        <v>493180.27465338481</v>
      </c>
      <c r="O132" s="33"/>
      <c r="P132" s="33"/>
    </row>
    <row r="133" spans="1:16" x14ac:dyDescent="0.3">
      <c r="A133" s="9" t="s">
        <v>316</v>
      </c>
      <c r="B133" s="10" t="s">
        <v>218</v>
      </c>
      <c r="C133" s="35">
        <v>260093.59820233978</v>
      </c>
      <c r="D133" s="36">
        <v>29155.996848921102</v>
      </c>
      <c r="E133" s="37">
        <v>208861.98111309521</v>
      </c>
      <c r="F133" s="36">
        <v>22075.620240323467</v>
      </c>
      <c r="G133" s="35">
        <v>9464.6556570200009</v>
      </c>
      <c r="H133" s="36">
        <v>9464.6556570200009</v>
      </c>
      <c r="I133" s="37">
        <v>0</v>
      </c>
      <c r="J133" s="36">
        <v>0</v>
      </c>
      <c r="K133" s="35">
        <v>0</v>
      </c>
      <c r="L133" s="35">
        <v>50303.754802850039</v>
      </c>
      <c r="M133" s="35">
        <v>0</v>
      </c>
      <c r="N133" s="38">
        <f t="shared" si="14"/>
        <v>319862.00866220979</v>
      </c>
      <c r="O133" s="33"/>
      <c r="P133" s="33"/>
    </row>
    <row r="134" spans="1:16" x14ac:dyDescent="0.3">
      <c r="A134" s="9" t="s">
        <v>225</v>
      </c>
      <c r="B134" s="10" t="s">
        <v>299</v>
      </c>
      <c r="C134" s="35">
        <v>8004.0858742621158</v>
      </c>
      <c r="D134" s="36">
        <v>0</v>
      </c>
      <c r="E134" s="37">
        <v>8004.0858742621158</v>
      </c>
      <c r="F134" s="36">
        <v>0</v>
      </c>
      <c r="G134" s="35">
        <v>0</v>
      </c>
      <c r="H134" s="36">
        <v>0</v>
      </c>
      <c r="I134" s="37">
        <v>0</v>
      </c>
      <c r="J134" s="36">
        <v>0</v>
      </c>
      <c r="K134" s="35">
        <v>0</v>
      </c>
      <c r="L134" s="35">
        <v>5294.9225380113294</v>
      </c>
      <c r="M134" s="35">
        <v>0</v>
      </c>
      <c r="N134" s="38">
        <f t="shared" si="14"/>
        <v>13299.008412273444</v>
      </c>
      <c r="O134" s="33"/>
      <c r="P134" s="33"/>
    </row>
    <row r="135" spans="1:16" ht="28.8" x14ac:dyDescent="0.3">
      <c r="A135" s="9" t="s">
        <v>227</v>
      </c>
      <c r="B135" s="10" t="s">
        <v>300</v>
      </c>
      <c r="C135" s="35">
        <v>10150.195799048697</v>
      </c>
      <c r="D135" s="36">
        <v>0</v>
      </c>
      <c r="E135" s="37">
        <v>10034.106273778243</v>
      </c>
      <c r="F135" s="36">
        <v>116.08952527045398</v>
      </c>
      <c r="G135" s="35">
        <v>0</v>
      </c>
      <c r="H135" s="36">
        <v>0</v>
      </c>
      <c r="I135" s="37">
        <v>0</v>
      </c>
      <c r="J135" s="36">
        <v>0</v>
      </c>
      <c r="K135" s="35">
        <v>0</v>
      </c>
      <c r="L135" s="35">
        <v>80.801516732144876</v>
      </c>
      <c r="M135" s="35">
        <v>0</v>
      </c>
      <c r="N135" s="38">
        <f t="shared" si="14"/>
        <v>10230.997315780842</v>
      </c>
      <c r="O135" s="33"/>
      <c r="P135" s="33"/>
    </row>
    <row r="136" spans="1:16" x14ac:dyDescent="0.3">
      <c r="A136" s="9" t="s">
        <v>234</v>
      </c>
      <c r="B136" s="10" t="s">
        <v>301</v>
      </c>
      <c r="C136" s="35">
        <v>35494.244558786537</v>
      </c>
      <c r="D136" s="36">
        <v>13302.145989250948</v>
      </c>
      <c r="E136" s="37">
        <v>19482.648657079983</v>
      </c>
      <c r="F136" s="36">
        <v>2709.4499124556005</v>
      </c>
      <c r="G136" s="35">
        <v>0</v>
      </c>
      <c r="H136" s="36">
        <v>0</v>
      </c>
      <c r="I136" s="37">
        <v>0</v>
      </c>
      <c r="J136" s="36">
        <v>0</v>
      </c>
      <c r="K136" s="35">
        <v>0</v>
      </c>
      <c r="L136" s="35">
        <v>2959.754054701194</v>
      </c>
      <c r="M136" s="35">
        <v>0</v>
      </c>
      <c r="N136" s="38">
        <f t="shared" si="14"/>
        <v>38453.998613487733</v>
      </c>
      <c r="O136" s="33"/>
      <c r="P136" s="33"/>
    </row>
    <row r="137" spans="1:16" x14ac:dyDescent="0.3">
      <c r="A137" s="9" t="s">
        <v>317</v>
      </c>
      <c r="B137" s="10" t="s">
        <v>302</v>
      </c>
      <c r="C137" s="35">
        <v>90017.198856714662</v>
      </c>
      <c r="D137" s="36">
        <v>0</v>
      </c>
      <c r="E137" s="37">
        <v>83053.109174291632</v>
      </c>
      <c r="F137" s="36">
        <v>6964.0896824230313</v>
      </c>
      <c r="G137" s="35">
        <v>0</v>
      </c>
      <c r="H137" s="36">
        <v>0</v>
      </c>
      <c r="I137" s="37">
        <v>0</v>
      </c>
      <c r="J137" s="36">
        <v>0</v>
      </c>
      <c r="K137" s="35">
        <v>0</v>
      </c>
      <c r="L137" s="35">
        <v>11305.786790261938</v>
      </c>
      <c r="M137" s="35">
        <v>0</v>
      </c>
      <c r="N137" s="38">
        <f t="shared" si="14"/>
        <v>101322.98564697659</v>
      </c>
      <c r="O137" s="33"/>
      <c r="P137" s="33"/>
    </row>
    <row r="138" spans="1:16" x14ac:dyDescent="0.3">
      <c r="A138" s="9" t="s">
        <v>318</v>
      </c>
      <c r="B138" s="10" t="s">
        <v>220</v>
      </c>
      <c r="C138" s="35">
        <v>19195.60154469671</v>
      </c>
      <c r="D138" s="36">
        <v>0</v>
      </c>
      <c r="E138" s="37">
        <v>19195.60154469671</v>
      </c>
      <c r="F138" s="36">
        <v>0</v>
      </c>
      <c r="G138" s="35">
        <v>1177.7563884956971</v>
      </c>
      <c r="H138" s="36">
        <v>0</v>
      </c>
      <c r="I138" s="37">
        <v>1177.7563884956971</v>
      </c>
      <c r="J138" s="36">
        <v>0</v>
      </c>
      <c r="K138" s="35">
        <v>0</v>
      </c>
      <c r="L138" s="35">
        <v>0</v>
      </c>
      <c r="M138" s="35">
        <v>0</v>
      </c>
      <c r="N138" s="38">
        <f t="shared" si="14"/>
        <v>20373.357933192408</v>
      </c>
      <c r="O138" s="33"/>
      <c r="P138" s="33"/>
    </row>
    <row r="139" spans="1:16" ht="28.8" x14ac:dyDescent="0.3">
      <c r="A139" s="9" t="s">
        <v>319</v>
      </c>
      <c r="B139" s="10" t="s">
        <v>222</v>
      </c>
      <c r="C139" s="35">
        <v>34143.447814548228</v>
      </c>
      <c r="D139" s="36">
        <v>0</v>
      </c>
      <c r="E139" s="37">
        <v>19608.131898278232</v>
      </c>
      <c r="F139" s="36">
        <v>14535.315916269999</v>
      </c>
      <c r="G139" s="35">
        <v>0</v>
      </c>
      <c r="H139" s="36">
        <v>0</v>
      </c>
      <c r="I139" s="37">
        <v>0</v>
      </c>
      <c r="J139" s="36">
        <v>0</v>
      </c>
      <c r="K139" s="35">
        <v>0</v>
      </c>
      <c r="L139" s="35">
        <v>9914.5331705915141</v>
      </c>
      <c r="M139" s="35">
        <v>0</v>
      </c>
      <c r="N139" s="38">
        <f t="shared" si="14"/>
        <v>44057.980985139744</v>
      </c>
      <c r="O139" s="33"/>
      <c r="P139" s="33"/>
    </row>
    <row r="140" spans="1:16" ht="28.8" x14ac:dyDescent="0.3">
      <c r="A140" s="9" t="s">
        <v>320</v>
      </c>
      <c r="B140" s="10" t="s">
        <v>223</v>
      </c>
      <c r="C140" s="35">
        <v>6659.9817236100998</v>
      </c>
      <c r="D140" s="36">
        <v>0</v>
      </c>
      <c r="E140" s="37">
        <v>4942.2763087301</v>
      </c>
      <c r="F140" s="36">
        <v>1717.70541488</v>
      </c>
      <c r="G140" s="35">
        <v>0</v>
      </c>
      <c r="H140" s="36">
        <v>0</v>
      </c>
      <c r="I140" s="37">
        <v>0</v>
      </c>
      <c r="J140" s="36">
        <v>0</v>
      </c>
      <c r="K140" s="35">
        <v>0</v>
      </c>
      <c r="L140" s="35">
        <v>77.346738871851301</v>
      </c>
      <c r="M140" s="35">
        <v>0</v>
      </c>
      <c r="N140" s="38">
        <f t="shared" ref="N140:N143" si="15">+C140+G140+K140+L140+M140</f>
        <v>6737.3284624819507</v>
      </c>
      <c r="O140" s="33"/>
      <c r="P140" s="33"/>
    </row>
    <row r="141" spans="1:16" x14ac:dyDescent="0.3">
      <c r="A141" s="9" t="s">
        <v>321</v>
      </c>
      <c r="B141" s="10" t="s">
        <v>224</v>
      </c>
      <c r="C141" s="35">
        <v>14721.011162385948</v>
      </c>
      <c r="D141" s="36">
        <v>0</v>
      </c>
      <c r="E141" s="37">
        <v>14721.011162385948</v>
      </c>
      <c r="F141" s="36">
        <v>0</v>
      </c>
      <c r="G141" s="35">
        <v>0</v>
      </c>
      <c r="H141" s="36">
        <v>0</v>
      </c>
      <c r="I141" s="37">
        <v>0</v>
      </c>
      <c r="J141" s="36">
        <v>0</v>
      </c>
      <c r="K141" s="35">
        <v>0</v>
      </c>
      <c r="L141" s="35">
        <v>13863.755504470166</v>
      </c>
      <c r="M141" s="35">
        <v>0</v>
      </c>
      <c r="N141" s="38">
        <f t="shared" si="15"/>
        <v>28584.766666856114</v>
      </c>
      <c r="O141" s="33"/>
      <c r="P141" s="33"/>
    </row>
    <row r="142" spans="1:16" x14ac:dyDescent="0.3">
      <c r="A142" s="9" t="s">
        <v>322</v>
      </c>
      <c r="B142" s="10" t="s">
        <v>226</v>
      </c>
      <c r="C142" s="35">
        <v>5770.2099748253204</v>
      </c>
      <c r="D142" s="36">
        <v>0</v>
      </c>
      <c r="E142" s="37">
        <v>5770.2099748253204</v>
      </c>
      <c r="F142" s="36">
        <v>0</v>
      </c>
      <c r="G142" s="35">
        <v>0</v>
      </c>
      <c r="H142" s="36">
        <v>0</v>
      </c>
      <c r="I142" s="37">
        <v>0</v>
      </c>
      <c r="J142" s="36">
        <v>0</v>
      </c>
      <c r="K142" s="35">
        <v>0</v>
      </c>
      <c r="L142" s="35">
        <v>0</v>
      </c>
      <c r="M142" s="35">
        <v>0</v>
      </c>
      <c r="N142" s="38">
        <f t="shared" si="15"/>
        <v>5770.2099748253204</v>
      </c>
      <c r="O142" s="33"/>
      <c r="P142" s="33"/>
    </row>
    <row r="143" spans="1:16" ht="14.25" customHeight="1" x14ac:dyDescent="0.3">
      <c r="A143" s="9" t="s">
        <v>323</v>
      </c>
      <c r="B143" s="10" t="s">
        <v>228</v>
      </c>
      <c r="C143" s="35">
        <v>5765.1170489381548</v>
      </c>
      <c r="D143" s="36">
        <v>0</v>
      </c>
      <c r="E143" s="37">
        <v>5765.1170489381548</v>
      </c>
      <c r="F143" s="36">
        <v>0</v>
      </c>
      <c r="G143" s="35">
        <v>0</v>
      </c>
      <c r="H143" s="36">
        <v>0</v>
      </c>
      <c r="I143" s="37">
        <v>0</v>
      </c>
      <c r="J143" s="36">
        <v>0</v>
      </c>
      <c r="K143" s="35">
        <v>0</v>
      </c>
      <c r="L143" s="35">
        <v>1045.475842524233</v>
      </c>
      <c r="M143" s="35">
        <v>0</v>
      </c>
      <c r="N143" s="38">
        <f t="shared" si="15"/>
        <v>6810.5928914623873</v>
      </c>
      <c r="O143" s="33"/>
      <c r="P143" s="33"/>
    </row>
    <row r="144" spans="1:16" x14ac:dyDescent="0.3">
      <c r="A144" s="9"/>
      <c r="B144" s="10"/>
      <c r="C144" s="35"/>
      <c r="D144" s="44"/>
      <c r="E144" s="82"/>
      <c r="F144" s="36"/>
      <c r="G144" s="35"/>
      <c r="H144" s="44"/>
      <c r="I144" s="82"/>
      <c r="J144" s="36"/>
      <c r="K144" s="35"/>
      <c r="L144" s="35"/>
      <c r="M144" s="35"/>
      <c r="N144" s="38"/>
      <c r="O144" s="33"/>
      <c r="P144" s="33"/>
    </row>
    <row r="145" spans="1:16" x14ac:dyDescent="0.3">
      <c r="A145" s="11"/>
      <c r="B145" s="12" t="s">
        <v>229</v>
      </c>
      <c r="C145" s="45">
        <f t="shared" ref="C145:M145" si="16">SUM(C11:C144)</f>
        <v>9276954.5400538053</v>
      </c>
      <c r="D145" s="45">
        <f t="shared" si="16"/>
        <v>557099.90080838779</v>
      </c>
      <c r="E145" s="83">
        <f t="shared" si="16"/>
        <v>5311057.5797670474</v>
      </c>
      <c r="F145" s="45">
        <f t="shared" si="16"/>
        <v>3408797.0594783705</v>
      </c>
      <c r="G145" s="45">
        <f t="shared" si="16"/>
        <v>902597.55709349795</v>
      </c>
      <c r="H145" s="45">
        <f t="shared" si="16"/>
        <v>465429.07170119544</v>
      </c>
      <c r="I145" s="83">
        <f t="shared" si="16"/>
        <v>204403.76763298432</v>
      </c>
      <c r="J145" s="45">
        <f t="shared" si="16"/>
        <v>232764.71775931836</v>
      </c>
      <c r="K145" s="45">
        <f t="shared" si="16"/>
        <v>3569.3710197316491</v>
      </c>
      <c r="L145" s="45">
        <f t="shared" si="16"/>
        <v>1166514.4766662803</v>
      </c>
      <c r="M145" s="45">
        <f t="shared" si="16"/>
        <v>859.92668985240539</v>
      </c>
      <c r="N145" s="45">
        <f t="shared" ref="N145" si="17">+C145+G145+K145+L145+M145</f>
        <v>11350495.871523168</v>
      </c>
      <c r="O145" s="33"/>
      <c r="P145" s="33"/>
    </row>
    <row r="146" spans="1:16" x14ac:dyDescent="0.3">
      <c r="A146" s="13" t="s">
        <v>230</v>
      </c>
      <c r="B146" s="14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33"/>
      <c r="P146" s="33"/>
    </row>
    <row r="147" spans="1:16" x14ac:dyDescent="0.3">
      <c r="A147" s="9" t="s">
        <v>231</v>
      </c>
      <c r="B147" s="15" t="s">
        <v>286</v>
      </c>
      <c r="C147" s="35">
        <v>0</v>
      </c>
      <c r="D147" s="40">
        <v>0</v>
      </c>
      <c r="E147" s="36">
        <v>0</v>
      </c>
      <c r="F147" s="36">
        <v>0</v>
      </c>
      <c r="G147" s="35">
        <v>0</v>
      </c>
      <c r="H147" s="40">
        <v>0</v>
      </c>
      <c r="I147" s="36">
        <v>0</v>
      </c>
      <c r="J147" s="36">
        <v>0</v>
      </c>
      <c r="K147" s="35">
        <v>0</v>
      </c>
      <c r="L147" s="35">
        <v>1975.0310219561929</v>
      </c>
      <c r="M147" s="35">
        <v>0</v>
      </c>
      <c r="N147" s="38">
        <f t="shared" ref="N147:N153" si="18">+C147+G147+K147+L147+M147</f>
        <v>1975.0310219561929</v>
      </c>
      <c r="O147" s="33"/>
      <c r="P147" s="33"/>
    </row>
    <row r="148" spans="1:16" x14ac:dyDescent="0.3">
      <c r="A148" s="9" t="s">
        <v>232</v>
      </c>
      <c r="B148" s="15" t="s">
        <v>287</v>
      </c>
      <c r="C148" s="35">
        <v>0</v>
      </c>
      <c r="D148" s="40">
        <v>0</v>
      </c>
      <c r="E148" s="36">
        <v>0</v>
      </c>
      <c r="F148" s="36">
        <v>0</v>
      </c>
      <c r="G148" s="35">
        <v>0</v>
      </c>
      <c r="H148" s="40">
        <v>0</v>
      </c>
      <c r="I148" s="36">
        <v>0</v>
      </c>
      <c r="J148" s="36">
        <v>0</v>
      </c>
      <c r="K148" s="35">
        <v>0</v>
      </c>
      <c r="L148" s="35">
        <v>0</v>
      </c>
      <c r="M148" s="35">
        <v>0</v>
      </c>
      <c r="N148" s="38">
        <f t="shared" si="18"/>
        <v>0</v>
      </c>
      <c r="O148" s="33"/>
      <c r="P148" s="33"/>
    </row>
    <row r="149" spans="1:16" x14ac:dyDescent="0.3">
      <c r="A149" s="9" t="s">
        <v>233</v>
      </c>
      <c r="B149" s="15" t="s">
        <v>157</v>
      </c>
      <c r="C149" s="35">
        <v>0</v>
      </c>
      <c r="D149" s="40">
        <v>0</v>
      </c>
      <c r="E149" s="36">
        <v>0</v>
      </c>
      <c r="F149" s="36">
        <v>0</v>
      </c>
      <c r="G149" s="35">
        <v>0</v>
      </c>
      <c r="H149" s="40">
        <v>0</v>
      </c>
      <c r="I149" s="36">
        <v>0</v>
      </c>
      <c r="J149" s="36">
        <v>0</v>
      </c>
      <c r="K149" s="35">
        <v>34803.187999698377</v>
      </c>
      <c r="L149" s="35">
        <v>0</v>
      </c>
      <c r="M149" s="35">
        <v>0</v>
      </c>
      <c r="N149" s="38">
        <f t="shared" si="18"/>
        <v>34803.187999698377</v>
      </c>
      <c r="O149" s="33"/>
      <c r="P149" s="33"/>
    </row>
    <row r="150" spans="1:16" x14ac:dyDescent="0.3">
      <c r="A150" s="9" t="s">
        <v>324</v>
      </c>
      <c r="B150" s="16" t="s">
        <v>159</v>
      </c>
      <c r="C150" s="35">
        <v>47033.316923940583</v>
      </c>
      <c r="D150" s="40">
        <v>47033.316923940583</v>
      </c>
      <c r="E150" s="36">
        <v>0</v>
      </c>
      <c r="F150" s="36">
        <v>0</v>
      </c>
      <c r="G150" s="35">
        <v>0</v>
      </c>
      <c r="H150" s="40">
        <v>0</v>
      </c>
      <c r="I150" s="36">
        <v>0</v>
      </c>
      <c r="J150" s="36">
        <v>0</v>
      </c>
      <c r="K150" s="35">
        <v>12830.031146931196</v>
      </c>
      <c r="L150" s="35">
        <v>0</v>
      </c>
      <c r="M150" s="35">
        <v>0</v>
      </c>
      <c r="N150" s="38">
        <f t="shared" si="18"/>
        <v>59863.348070871783</v>
      </c>
      <c r="O150" s="33"/>
      <c r="P150" s="33"/>
    </row>
    <row r="151" spans="1:16" x14ac:dyDescent="0.3">
      <c r="A151" s="9" t="s">
        <v>325</v>
      </c>
      <c r="B151" s="15" t="s">
        <v>293</v>
      </c>
      <c r="C151" s="35">
        <v>0</v>
      </c>
      <c r="D151" s="40">
        <v>0</v>
      </c>
      <c r="E151" s="36">
        <v>0</v>
      </c>
      <c r="F151" s="36">
        <v>0</v>
      </c>
      <c r="G151" s="35">
        <v>0</v>
      </c>
      <c r="H151" s="40">
        <v>0</v>
      </c>
      <c r="I151" s="36">
        <v>0</v>
      </c>
      <c r="J151" s="36">
        <v>0</v>
      </c>
      <c r="K151" s="35">
        <v>0</v>
      </c>
      <c r="L151" s="35">
        <v>0</v>
      </c>
      <c r="M151" s="35">
        <v>0</v>
      </c>
      <c r="N151" s="38">
        <f t="shared" si="18"/>
        <v>0</v>
      </c>
      <c r="O151" s="33"/>
      <c r="P151" s="33"/>
    </row>
    <row r="152" spans="1:16" x14ac:dyDescent="0.3">
      <c r="A152" s="9" t="s">
        <v>326</v>
      </c>
      <c r="B152" s="17" t="s">
        <v>200</v>
      </c>
      <c r="C152" s="35">
        <v>0</v>
      </c>
      <c r="D152" s="40">
        <v>0</v>
      </c>
      <c r="E152" s="36">
        <v>0</v>
      </c>
      <c r="F152" s="36">
        <v>0</v>
      </c>
      <c r="G152" s="35">
        <v>0</v>
      </c>
      <c r="H152" s="40">
        <v>0</v>
      </c>
      <c r="I152" s="36">
        <v>0</v>
      </c>
      <c r="J152" s="36">
        <v>0</v>
      </c>
      <c r="K152" s="35">
        <v>38359.760839209601</v>
      </c>
      <c r="L152" s="35">
        <v>0</v>
      </c>
      <c r="M152" s="35">
        <v>0</v>
      </c>
      <c r="N152" s="38">
        <f t="shared" si="18"/>
        <v>38359.760839209601</v>
      </c>
      <c r="O152" s="33"/>
      <c r="P152" s="33"/>
    </row>
    <row r="153" spans="1:16" ht="28.8" x14ac:dyDescent="0.3">
      <c r="A153" s="9" t="s">
        <v>327</v>
      </c>
      <c r="B153" s="18" t="s">
        <v>235</v>
      </c>
      <c r="C153" s="35">
        <v>0</v>
      </c>
      <c r="D153" s="40">
        <v>0</v>
      </c>
      <c r="E153" s="36">
        <v>0</v>
      </c>
      <c r="F153" s="36">
        <v>0</v>
      </c>
      <c r="G153" s="35">
        <v>0</v>
      </c>
      <c r="H153" s="40">
        <v>0</v>
      </c>
      <c r="I153" s="36">
        <v>0</v>
      </c>
      <c r="J153" s="36">
        <v>0</v>
      </c>
      <c r="K153" s="35">
        <v>0</v>
      </c>
      <c r="L153" s="35">
        <v>471694.46667242044</v>
      </c>
      <c r="M153" s="35">
        <v>0</v>
      </c>
      <c r="N153" s="38">
        <f t="shared" si="18"/>
        <v>471694.46667242044</v>
      </c>
      <c r="O153" s="33"/>
      <c r="P153" s="33"/>
    </row>
    <row r="154" spans="1:16" x14ac:dyDescent="0.3">
      <c r="A154" s="9"/>
      <c r="B154" s="18"/>
      <c r="C154" s="35"/>
      <c r="D154" s="40"/>
      <c r="E154" s="36"/>
      <c r="F154" s="36"/>
      <c r="G154" s="35"/>
      <c r="H154" s="40"/>
      <c r="I154" s="36"/>
      <c r="J154" s="36"/>
      <c r="K154" s="35"/>
      <c r="L154" s="35"/>
      <c r="M154" s="35"/>
      <c r="N154" s="38"/>
      <c r="O154" s="33"/>
      <c r="P154" s="33"/>
    </row>
    <row r="155" spans="1:16" x14ac:dyDescent="0.3">
      <c r="A155" s="11"/>
      <c r="B155" s="12" t="s">
        <v>236</v>
      </c>
      <c r="C155" s="46">
        <f t="shared" ref="C155:M155" si="19">SUM(C147:C154)</f>
        <v>47033.316923940583</v>
      </c>
      <c r="D155" s="46">
        <f t="shared" si="19"/>
        <v>47033.316923940583</v>
      </c>
      <c r="E155" s="46">
        <f t="shared" si="19"/>
        <v>0</v>
      </c>
      <c r="F155" s="46">
        <f t="shared" si="19"/>
        <v>0</v>
      </c>
      <c r="G155" s="46">
        <f t="shared" si="19"/>
        <v>0</v>
      </c>
      <c r="H155" s="46">
        <f t="shared" si="19"/>
        <v>0</v>
      </c>
      <c r="I155" s="46">
        <f t="shared" si="19"/>
        <v>0</v>
      </c>
      <c r="J155" s="46">
        <f t="shared" si="19"/>
        <v>0</v>
      </c>
      <c r="K155" s="46">
        <f t="shared" si="19"/>
        <v>85992.979985839178</v>
      </c>
      <c r="L155" s="46">
        <f t="shared" si="19"/>
        <v>473669.49769437662</v>
      </c>
      <c r="M155" s="46">
        <f t="shared" si="19"/>
        <v>0</v>
      </c>
      <c r="N155" s="46">
        <f t="shared" ref="N155" si="20">SUM(N147:N154)</f>
        <v>606695.7946041564</v>
      </c>
      <c r="O155" s="33"/>
      <c r="P155" s="33"/>
    </row>
    <row r="156" spans="1:16" ht="31.5" customHeight="1" x14ac:dyDescent="0.3">
      <c r="A156" s="13" t="s">
        <v>237</v>
      </c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33"/>
      <c r="P156" s="33"/>
    </row>
    <row r="157" spans="1:16" x14ac:dyDescent="0.3">
      <c r="A157" s="9" t="s">
        <v>238</v>
      </c>
      <c r="B157" s="39" t="s">
        <v>286</v>
      </c>
      <c r="C157" s="35">
        <v>0</v>
      </c>
      <c r="D157" s="40">
        <v>0</v>
      </c>
      <c r="E157" s="36">
        <v>0</v>
      </c>
      <c r="F157" s="36">
        <v>0</v>
      </c>
      <c r="G157" s="35">
        <v>0</v>
      </c>
      <c r="H157" s="40">
        <v>0</v>
      </c>
      <c r="I157" s="36">
        <v>0</v>
      </c>
      <c r="J157" s="36">
        <v>0</v>
      </c>
      <c r="K157" s="35">
        <v>0</v>
      </c>
      <c r="L157" s="35">
        <v>0</v>
      </c>
      <c r="M157" s="35">
        <v>1825.2690689401113</v>
      </c>
      <c r="N157" s="38">
        <f>+C157+G157+K157+L157+M157</f>
        <v>1825.2690689401113</v>
      </c>
      <c r="O157" s="33"/>
      <c r="P157" s="33"/>
    </row>
    <row r="158" spans="1:16" x14ac:dyDescent="0.3">
      <c r="A158" s="9" t="s">
        <v>328</v>
      </c>
      <c r="B158" s="39" t="s">
        <v>287</v>
      </c>
      <c r="C158" s="35">
        <v>0</v>
      </c>
      <c r="D158" s="40">
        <v>0</v>
      </c>
      <c r="E158" s="36">
        <v>0</v>
      </c>
      <c r="F158" s="36">
        <v>0</v>
      </c>
      <c r="G158" s="35">
        <v>0</v>
      </c>
      <c r="H158" s="40">
        <v>0</v>
      </c>
      <c r="I158" s="36">
        <v>0</v>
      </c>
      <c r="J158" s="36">
        <v>0</v>
      </c>
      <c r="K158" s="35">
        <v>0</v>
      </c>
      <c r="L158" s="35">
        <v>0</v>
      </c>
      <c r="M158" s="35">
        <v>0</v>
      </c>
      <c r="N158" s="38">
        <f t="shared" ref="N158:N166" si="21">+C158+G158+K158+L158+M158</f>
        <v>0</v>
      </c>
      <c r="O158" s="33"/>
      <c r="P158" s="33"/>
    </row>
    <row r="159" spans="1:16" x14ac:dyDescent="0.3">
      <c r="A159" s="9" t="s">
        <v>391</v>
      </c>
      <c r="B159" s="39" t="s">
        <v>166</v>
      </c>
      <c r="C159" s="35">
        <v>0</v>
      </c>
      <c r="D159" s="40">
        <v>0</v>
      </c>
      <c r="E159" s="36">
        <v>0</v>
      </c>
      <c r="F159" s="36">
        <v>0</v>
      </c>
      <c r="G159" s="35">
        <v>0</v>
      </c>
      <c r="H159" s="40">
        <v>0</v>
      </c>
      <c r="I159" s="36">
        <v>0</v>
      </c>
      <c r="J159" s="36">
        <v>0</v>
      </c>
      <c r="K159" s="35">
        <v>1028.0102866299999</v>
      </c>
      <c r="L159" s="35">
        <v>0</v>
      </c>
      <c r="M159" s="35">
        <v>0</v>
      </c>
      <c r="N159" s="38">
        <f t="shared" si="21"/>
        <v>1028.0102866299999</v>
      </c>
      <c r="O159" s="33"/>
      <c r="P159" s="33"/>
    </row>
    <row r="160" spans="1:16" x14ac:dyDescent="0.3">
      <c r="A160" s="9" t="s">
        <v>329</v>
      </c>
      <c r="B160" s="39" t="s">
        <v>200</v>
      </c>
      <c r="C160" s="35">
        <v>0</v>
      </c>
      <c r="D160" s="40">
        <v>0</v>
      </c>
      <c r="E160" s="36">
        <v>0</v>
      </c>
      <c r="F160" s="36">
        <v>0</v>
      </c>
      <c r="G160" s="35">
        <v>0</v>
      </c>
      <c r="H160" s="40">
        <v>0</v>
      </c>
      <c r="I160" s="36">
        <v>0</v>
      </c>
      <c r="J160" s="36">
        <v>0</v>
      </c>
      <c r="K160" s="35">
        <v>0</v>
      </c>
      <c r="L160" s="35">
        <v>0</v>
      </c>
      <c r="M160" s="35">
        <v>836.84420568414021</v>
      </c>
      <c r="N160" s="38">
        <f t="shared" si="21"/>
        <v>836.84420568414021</v>
      </c>
      <c r="O160" s="33"/>
      <c r="P160" s="33"/>
    </row>
    <row r="161" spans="1:16" ht="28.8" x14ac:dyDescent="0.3">
      <c r="A161" s="9" t="s">
        <v>219</v>
      </c>
      <c r="B161" s="39" t="s">
        <v>240</v>
      </c>
      <c r="C161" s="35">
        <v>0</v>
      </c>
      <c r="D161" s="40">
        <v>0</v>
      </c>
      <c r="E161" s="36">
        <v>0</v>
      </c>
      <c r="F161" s="36">
        <v>0</v>
      </c>
      <c r="G161" s="35">
        <v>0</v>
      </c>
      <c r="H161" s="40">
        <v>0</v>
      </c>
      <c r="I161" s="36">
        <v>0</v>
      </c>
      <c r="J161" s="36">
        <v>0</v>
      </c>
      <c r="K161" s="35">
        <v>760113.24715463759</v>
      </c>
      <c r="L161" s="35">
        <v>0</v>
      </c>
      <c r="M161" s="35">
        <v>0</v>
      </c>
      <c r="N161" s="38">
        <f t="shared" si="21"/>
        <v>760113.24715463759</v>
      </c>
      <c r="O161" s="33"/>
      <c r="P161" s="33"/>
    </row>
    <row r="162" spans="1:16" x14ac:dyDescent="0.3">
      <c r="A162" s="9" t="s">
        <v>330</v>
      </c>
      <c r="B162" s="39" t="s">
        <v>242</v>
      </c>
      <c r="C162" s="35">
        <v>0</v>
      </c>
      <c r="D162" s="40">
        <v>0</v>
      </c>
      <c r="E162" s="36">
        <v>0</v>
      </c>
      <c r="F162" s="36">
        <v>0</v>
      </c>
      <c r="G162" s="35">
        <v>0</v>
      </c>
      <c r="H162" s="40">
        <v>0</v>
      </c>
      <c r="I162" s="36">
        <v>0</v>
      </c>
      <c r="J162" s="36">
        <v>0</v>
      </c>
      <c r="K162" s="35">
        <v>744270.72083913069</v>
      </c>
      <c r="L162" s="35">
        <v>0</v>
      </c>
      <c r="M162" s="35">
        <v>0</v>
      </c>
      <c r="N162" s="38">
        <f t="shared" si="21"/>
        <v>744270.72083913069</v>
      </c>
      <c r="O162" s="33"/>
      <c r="P162" s="33"/>
    </row>
    <row r="163" spans="1:16" x14ac:dyDescent="0.3">
      <c r="A163" s="9" t="s">
        <v>221</v>
      </c>
      <c r="B163" s="39" t="s">
        <v>244</v>
      </c>
      <c r="C163" s="35">
        <v>0</v>
      </c>
      <c r="D163" s="40">
        <v>0</v>
      </c>
      <c r="E163" s="36">
        <v>0</v>
      </c>
      <c r="F163" s="36">
        <v>0</v>
      </c>
      <c r="G163" s="35">
        <v>0</v>
      </c>
      <c r="H163" s="40">
        <v>0</v>
      </c>
      <c r="I163" s="36">
        <v>0</v>
      </c>
      <c r="J163" s="36">
        <v>0</v>
      </c>
      <c r="K163" s="35">
        <v>14485.734981112861</v>
      </c>
      <c r="L163" s="35">
        <v>0</v>
      </c>
      <c r="M163" s="35">
        <v>0</v>
      </c>
      <c r="N163" s="38">
        <f t="shared" si="21"/>
        <v>14485.734981112861</v>
      </c>
      <c r="O163" s="33"/>
      <c r="P163" s="33"/>
    </row>
    <row r="164" spans="1:16" x14ac:dyDescent="0.3">
      <c r="A164" s="9" t="s">
        <v>331</v>
      </c>
      <c r="B164" s="39" t="s">
        <v>217</v>
      </c>
      <c r="C164" s="35">
        <v>0</v>
      </c>
      <c r="D164" s="40">
        <v>0</v>
      </c>
      <c r="E164" s="36">
        <v>0</v>
      </c>
      <c r="F164" s="36">
        <v>0</v>
      </c>
      <c r="G164" s="35">
        <v>0</v>
      </c>
      <c r="H164" s="40">
        <v>0</v>
      </c>
      <c r="I164" s="36">
        <v>0</v>
      </c>
      <c r="J164" s="36">
        <v>0</v>
      </c>
      <c r="K164" s="35">
        <v>1955398.3692759906</v>
      </c>
      <c r="L164" s="35">
        <v>0</v>
      </c>
      <c r="M164" s="35">
        <v>6958.0926182316907</v>
      </c>
      <c r="N164" s="38">
        <f t="shared" si="21"/>
        <v>1962356.4618942223</v>
      </c>
      <c r="O164" s="33"/>
      <c r="P164" s="33"/>
    </row>
    <row r="165" spans="1:16" x14ac:dyDescent="0.3">
      <c r="A165" s="9" t="s">
        <v>332</v>
      </c>
      <c r="B165" s="39" t="s">
        <v>218</v>
      </c>
      <c r="C165" s="35">
        <v>0</v>
      </c>
      <c r="D165" s="40">
        <v>0</v>
      </c>
      <c r="E165" s="36">
        <v>0</v>
      </c>
      <c r="F165" s="36">
        <v>0</v>
      </c>
      <c r="G165" s="35">
        <v>0</v>
      </c>
      <c r="H165" s="40">
        <v>0</v>
      </c>
      <c r="I165" s="36">
        <v>0</v>
      </c>
      <c r="J165" s="36">
        <v>0</v>
      </c>
      <c r="K165" s="35">
        <v>1470676.0500769545</v>
      </c>
      <c r="L165" s="35">
        <v>0</v>
      </c>
      <c r="M165" s="35">
        <v>38901.242936017457</v>
      </c>
      <c r="N165" s="38">
        <f t="shared" si="21"/>
        <v>1509577.293012972</v>
      </c>
      <c r="O165" s="33"/>
      <c r="P165" s="33"/>
    </row>
    <row r="166" spans="1:16" x14ac:dyDescent="0.3">
      <c r="A166" s="9" t="s">
        <v>333</v>
      </c>
      <c r="B166" s="18" t="s">
        <v>220</v>
      </c>
      <c r="C166" s="35">
        <v>0</v>
      </c>
      <c r="D166" s="40">
        <v>0</v>
      </c>
      <c r="E166" s="36">
        <v>0</v>
      </c>
      <c r="F166" s="36">
        <v>0</v>
      </c>
      <c r="G166" s="35">
        <v>0</v>
      </c>
      <c r="H166" s="40">
        <v>0</v>
      </c>
      <c r="I166" s="36">
        <v>0</v>
      </c>
      <c r="J166" s="36">
        <v>0</v>
      </c>
      <c r="K166" s="35">
        <v>0</v>
      </c>
      <c r="L166" s="35">
        <v>0</v>
      </c>
      <c r="M166" s="35">
        <v>99634.601661183726</v>
      </c>
      <c r="N166" s="38">
        <f t="shared" si="21"/>
        <v>99634.601661183726</v>
      </c>
      <c r="O166" s="33"/>
      <c r="P166" s="33"/>
    </row>
    <row r="167" spans="1:16" x14ac:dyDescent="0.3">
      <c r="A167" s="9"/>
      <c r="B167" s="18"/>
      <c r="C167" s="35"/>
      <c r="D167" s="40"/>
      <c r="E167" s="36"/>
      <c r="F167" s="36"/>
      <c r="G167" s="35"/>
      <c r="H167" s="40"/>
      <c r="I167" s="36"/>
      <c r="J167" s="36"/>
      <c r="K167" s="35"/>
      <c r="L167" s="35"/>
      <c r="M167" s="35"/>
      <c r="N167" s="38"/>
      <c r="O167" s="33"/>
      <c r="P167" s="33"/>
    </row>
    <row r="168" spans="1:16" x14ac:dyDescent="0.3">
      <c r="A168" s="19"/>
      <c r="B168" s="12" t="s">
        <v>245</v>
      </c>
      <c r="C168" s="45">
        <f t="shared" ref="C168:N168" si="22">SUM(C157:C167)</f>
        <v>0</v>
      </c>
      <c r="D168" s="45">
        <f t="shared" si="22"/>
        <v>0</v>
      </c>
      <c r="E168" s="45">
        <f t="shared" si="22"/>
        <v>0</v>
      </c>
      <c r="F168" s="45">
        <f t="shared" si="22"/>
        <v>0</v>
      </c>
      <c r="G168" s="45">
        <f t="shared" si="22"/>
        <v>0</v>
      </c>
      <c r="H168" s="45">
        <f t="shared" si="22"/>
        <v>0</v>
      </c>
      <c r="I168" s="45">
        <f t="shared" si="22"/>
        <v>0</v>
      </c>
      <c r="J168" s="45">
        <f t="shared" si="22"/>
        <v>0</v>
      </c>
      <c r="K168" s="45">
        <f t="shared" si="22"/>
        <v>4945972.1326144561</v>
      </c>
      <c r="L168" s="45">
        <f t="shared" si="22"/>
        <v>0</v>
      </c>
      <c r="M168" s="45">
        <f t="shared" si="22"/>
        <v>148156.05049005712</v>
      </c>
      <c r="N168" s="45">
        <f t="shared" si="22"/>
        <v>5094128.1831045141</v>
      </c>
      <c r="O168" s="33"/>
      <c r="P168" s="33"/>
    </row>
    <row r="169" spans="1:16" x14ac:dyDescent="0.3">
      <c r="A169" s="19" t="s">
        <v>337</v>
      </c>
      <c r="B169" s="20" t="s">
        <v>255</v>
      </c>
      <c r="C169" s="45">
        <f t="shared" ref="C169:M169" si="23">+C155+C168+C145</f>
        <v>9323987.8569777459</v>
      </c>
      <c r="D169" s="45">
        <f t="shared" si="23"/>
        <v>604133.21773232834</v>
      </c>
      <c r="E169" s="45">
        <f t="shared" si="23"/>
        <v>5311057.5797670474</v>
      </c>
      <c r="F169" s="45">
        <f t="shared" si="23"/>
        <v>3408797.0594783705</v>
      </c>
      <c r="G169" s="45">
        <f t="shared" si="23"/>
        <v>902597.55709349795</v>
      </c>
      <c r="H169" s="45">
        <f t="shared" si="23"/>
        <v>465429.07170119544</v>
      </c>
      <c r="I169" s="45">
        <f t="shared" si="23"/>
        <v>204403.76763298432</v>
      </c>
      <c r="J169" s="45">
        <f t="shared" si="23"/>
        <v>232764.71775931836</v>
      </c>
      <c r="K169" s="45">
        <f t="shared" si="23"/>
        <v>5035534.4836200261</v>
      </c>
      <c r="L169" s="45">
        <f t="shared" si="23"/>
        <v>1640183.9743606569</v>
      </c>
      <c r="M169" s="45">
        <f t="shared" si="23"/>
        <v>149015.97717990953</v>
      </c>
      <c r="N169" s="45">
        <f>+N155+N168+N145</f>
        <v>17051319.849231839</v>
      </c>
      <c r="O169" s="33"/>
      <c r="P169" s="33"/>
    </row>
    <row r="170" spans="1:16" x14ac:dyDescent="0.3">
      <c r="A170" t="s">
        <v>276</v>
      </c>
    </row>
    <row r="171" spans="1:16" x14ac:dyDescent="0.3">
      <c r="A171" s="28"/>
    </row>
    <row r="172" spans="1:16" x14ac:dyDescent="0.3"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</row>
    <row r="173" spans="1:16" x14ac:dyDescent="0.3"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</row>
    <row r="174" spans="1:16" x14ac:dyDescent="0.3"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</row>
    <row r="175" spans="1:16" x14ac:dyDescent="0.3"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</row>
    <row r="176" spans="1:16" x14ac:dyDescent="0.3"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</row>
    <row r="177" spans="3:14" x14ac:dyDescent="0.3"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</row>
  </sheetData>
  <mergeCells count="4">
    <mergeCell ref="B2:N2"/>
    <mergeCell ref="B3:N3"/>
    <mergeCell ref="B4:N4"/>
    <mergeCell ref="B5:N5"/>
  </mergeCells>
  <conditionalFormatting sqref="E157:E167">
    <cfRule type="cellIs" dxfId="53" priority="7" stopIfTrue="1" operator="lessThan">
      <formula>0</formula>
    </cfRule>
  </conditionalFormatting>
  <conditionalFormatting sqref="E147:E154">
    <cfRule type="cellIs" dxfId="52" priority="8" stopIfTrue="1" operator="lessThan">
      <formula>0</formula>
    </cfRule>
  </conditionalFormatting>
  <conditionalFormatting sqref="F157:F167">
    <cfRule type="cellIs" dxfId="51" priority="5" stopIfTrue="1" operator="lessThan">
      <formula>0</formula>
    </cfRule>
  </conditionalFormatting>
  <conditionalFormatting sqref="F147:F154">
    <cfRule type="cellIs" dxfId="50" priority="6" stopIfTrue="1" operator="lessThan">
      <formula>0</formula>
    </cfRule>
  </conditionalFormatting>
  <conditionalFormatting sqref="I157:I167">
    <cfRule type="cellIs" dxfId="49" priority="3" stopIfTrue="1" operator="lessThan">
      <formula>0</formula>
    </cfRule>
  </conditionalFormatting>
  <conditionalFormatting sqref="I147:I154">
    <cfRule type="cellIs" dxfId="48" priority="4" stopIfTrue="1" operator="lessThan">
      <formula>0</formula>
    </cfRule>
  </conditionalFormatting>
  <conditionalFormatting sqref="J157:J167">
    <cfRule type="cellIs" dxfId="47" priority="1" stopIfTrue="1" operator="lessThan">
      <formula>0</formula>
    </cfRule>
  </conditionalFormatting>
  <conditionalFormatting sqref="J147:J154">
    <cfRule type="cellIs" dxfId="46" priority="2" stopIfTrue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4" tint="0.79998168889431442"/>
  </sheetPr>
  <dimension ref="A2:R177"/>
  <sheetViews>
    <sheetView showGridLines="0" zoomScale="70" zoomScaleNormal="70" workbookViewId="0">
      <pane xSplit="2" ySplit="10" topLeftCell="E11" activePane="bottomRight" state="frozen"/>
      <selection pane="topRight" activeCell="C1" sqref="C1"/>
      <selection pane="bottomLeft" activeCell="A11" sqref="A11"/>
      <selection pane="bottomRight" activeCell="O1" sqref="O1:O1048576"/>
    </sheetView>
  </sheetViews>
  <sheetFormatPr baseColWidth="10" defaultRowHeight="14.4" outlineLevelCol="1" x14ac:dyDescent="0.3"/>
  <cols>
    <col min="1" max="1" width="23.6640625" customWidth="1"/>
    <col min="2" max="2" width="55.6640625" customWidth="1"/>
    <col min="3" max="3" width="15.6640625" customWidth="1"/>
    <col min="4" max="6" width="15.6640625" customWidth="1" outlineLevel="1"/>
    <col min="7" max="7" width="15.6640625" customWidth="1"/>
    <col min="8" max="10" width="15.6640625" customWidth="1" outlineLevel="1"/>
    <col min="11" max="14" width="15.6640625" customWidth="1"/>
    <col min="15" max="15" width="14.5546875" bestFit="1" customWidth="1"/>
    <col min="16" max="16" width="12.6640625" bestFit="1" customWidth="1"/>
  </cols>
  <sheetData>
    <row r="2" spans="1:18" ht="18" x14ac:dyDescent="0.35">
      <c r="B2" s="108" t="s">
        <v>0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8" ht="18" x14ac:dyDescent="0.35">
      <c r="B3" s="108" t="s">
        <v>338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8" ht="15.6" x14ac:dyDescent="0.3">
      <c r="B4" s="109" t="s">
        <v>573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</row>
    <row r="5" spans="1:18" ht="15.6" x14ac:dyDescent="0.3">
      <c r="B5" s="109" t="s">
        <v>1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</row>
    <row r="6" spans="1:18" x14ac:dyDescent="0.3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8" x14ac:dyDescent="0.3">
      <c r="A7" s="28" t="s">
        <v>335</v>
      </c>
      <c r="E7" s="27"/>
      <c r="F7" s="27"/>
    </row>
    <row r="8" spans="1:18" ht="15.6" x14ac:dyDescent="0.3">
      <c r="A8" s="2"/>
      <c r="B8" s="3"/>
      <c r="C8" s="4" t="s">
        <v>2</v>
      </c>
      <c r="D8" s="5" t="s">
        <v>3</v>
      </c>
      <c r="E8" s="5" t="s">
        <v>377</v>
      </c>
      <c r="F8" s="5" t="s">
        <v>378</v>
      </c>
      <c r="G8" s="5" t="s">
        <v>4</v>
      </c>
      <c r="H8" s="86" t="s">
        <v>382</v>
      </c>
      <c r="I8" s="86" t="s">
        <v>383</v>
      </c>
      <c r="J8" s="86" t="s">
        <v>384</v>
      </c>
      <c r="K8" s="5" t="s">
        <v>5</v>
      </c>
      <c r="L8" s="5" t="s">
        <v>6</v>
      </c>
      <c r="M8" s="5" t="s">
        <v>7</v>
      </c>
      <c r="N8" s="5" t="s">
        <v>18</v>
      </c>
    </row>
    <row r="9" spans="1:18" ht="95.4" x14ac:dyDescent="0.3">
      <c r="A9" s="6" t="s">
        <v>8</v>
      </c>
      <c r="B9" s="7" t="s">
        <v>9</v>
      </c>
      <c r="C9" s="7" t="s">
        <v>10</v>
      </c>
      <c r="D9" s="6" t="s">
        <v>11</v>
      </c>
      <c r="E9" s="6" t="s">
        <v>379</v>
      </c>
      <c r="F9" s="6" t="s">
        <v>380</v>
      </c>
      <c r="G9" s="6" t="s">
        <v>12</v>
      </c>
      <c r="H9" s="87" t="s">
        <v>385</v>
      </c>
      <c r="I9" s="87" t="s">
        <v>386</v>
      </c>
      <c r="J9" s="87" t="s">
        <v>387</v>
      </c>
      <c r="K9" s="6" t="s">
        <v>13</v>
      </c>
      <c r="L9" s="8" t="s">
        <v>14</v>
      </c>
      <c r="M9" s="6" t="s">
        <v>15</v>
      </c>
      <c r="N9" s="6" t="s">
        <v>19</v>
      </c>
    </row>
    <row r="10" spans="1:18" ht="29.25" customHeight="1" x14ac:dyDescent="0.3">
      <c r="A10" s="1" t="s">
        <v>16</v>
      </c>
      <c r="B10" s="1" t="s">
        <v>17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8" x14ac:dyDescent="0.3">
      <c r="A11" s="9" t="s">
        <v>20</v>
      </c>
      <c r="B11" s="10" t="s">
        <v>21</v>
      </c>
      <c r="C11" s="35">
        <v>331.88517370218085</v>
      </c>
      <c r="D11" s="36">
        <v>0</v>
      </c>
      <c r="E11" s="37">
        <v>331.88517370218085</v>
      </c>
      <c r="F11" s="36">
        <v>0</v>
      </c>
      <c r="G11" s="35">
        <v>0</v>
      </c>
      <c r="H11" s="36">
        <v>0</v>
      </c>
      <c r="I11" s="37">
        <v>0</v>
      </c>
      <c r="J11" s="36">
        <v>0</v>
      </c>
      <c r="K11" s="35">
        <v>0</v>
      </c>
      <c r="L11" s="35">
        <v>2544.8146569177302</v>
      </c>
      <c r="M11" s="35">
        <v>0</v>
      </c>
      <c r="N11" s="38">
        <f t="shared" ref="N11:N44" si="0">+C11+G11+K11+L11+M11</f>
        <v>2876.6998306199112</v>
      </c>
      <c r="O11" s="33"/>
      <c r="P11" s="33"/>
      <c r="Q11" s="27"/>
      <c r="R11" s="27"/>
    </row>
    <row r="12" spans="1:18" x14ac:dyDescent="0.3">
      <c r="A12" s="9" t="s">
        <v>22</v>
      </c>
      <c r="B12" s="10" t="s">
        <v>23</v>
      </c>
      <c r="C12" s="35">
        <v>37.838173217255594</v>
      </c>
      <c r="D12" s="36">
        <v>0</v>
      </c>
      <c r="E12" s="37">
        <v>37.838173217255594</v>
      </c>
      <c r="F12" s="36">
        <v>0</v>
      </c>
      <c r="G12" s="35">
        <v>0</v>
      </c>
      <c r="H12" s="36">
        <v>0</v>
      </c>
      <c r="I12" s="37">
        <v>0</v>
      </c>
      <c r="J12" s="36">
        <v>0</v>
      </c>
      <c r="K12" s="35">
        <v>0</v>
      </c>
      <c r="L12" s="35">
        <v>285.4022280269931</v>
      </c>
      <c r="M12" s="35">
        <v>0</v>
      </c>
      <c r="N12" s="38">
        <f t="shared" ref="N12:N42" si="1">+C12+G12+K12+L12+M12</f>
        <v>323.24040124424869</v>
      </c>
      <c r="O12" s="33"/>
      <c r="P12" s="33"/>
      <c r="Q12" s="27"/>
      <c r="R12" s="27"/>
    </row>
    <row r="13" spans="1:18" x14ac:dyDescent="0.3">
      <c r="A13" s="9" t="s">
        <v>24</v>
      </c>
      <c r="B13" s="10" t="s">
        <v>25</v>
      </c>
      <c r="C13" s="35">
        <v>905.06532909478369</v>
      </c>
      <c r="D13" s="36">
        <v>0</v>
      </c>
      <c r="E13" s="37">
        <v>905.06532909478369</v>
      </c>
      <c r="F13" s="36">
        <v>0</v>
      </c>
      <c r="G13" s="35">
        <v>0</v>
      </c>
      <c r="H13" s="36">
        <v>0</v>
      </c>
      <c r="I13" s="37">
        <v>0</v>
      </c>
      <c r="J13" s="36">
        <v>0</v>
      </c>
      <c r="K13" s="35">
        <v>0</v>
      </c>
      <c r="L13" s="35">
        <v>495.56433313408064</v>
      </c>
      <c r="M13" s="35">
        <v>0</v>
      </c>
      <c r="N13" s="38">
        <f t="shared" si="1"/>
        <v>1400.6296622288644</v>
      </c>
      <c r="O13" s="33"/>
      <c r="P13" s="33"/>
      <c r="Q13" s="27"/>
      <c r="R13" s="27"/>
    </row>
    <row r="14" spans="1:18" x14ac:dyDescent="0.3">
      <c r="A14" s="9" t="s">
        <v>26</v>
      </c>
      <c r="B14" s="10" t="s">
        <v>27</v>
      </c>
      <c r="C14" s="35">
        <v>2471.5521647001665</v>
      </c>
      <c r="D14" s="36">
        <v>0</v>
      </c>
      <c r="E14" s="37">
        <v>2471.5521647001665</v>
      </c>
      <c r="F14" s="36">
        <v>0</v>
      </c>
      <c r="G14" s="35">
        <v>0</v>
      </c>
      <c r="H14" s="36">
        <v>0</v>
      </c>
      <c r="I14" s="37">
        <v>0</v>
      </c>
      <c r="J14" s="36">
        <v>0</v>
      </c>
      <c r="K14" s="35">
        <v>0</v>
      </c>
      <c r="L14" s="35">
        <v>1393.4412482462269</v>
      </c>
      <c r="M14" s="35">
        <v>0</v>
      </c>
      <c r="N14" s="38">
        <f t="shared" si="1"/>
        <v>3864.9934129463936</v>
      </c>
      <c r="O14" s="33"/>
      <c r="P14" s="33"/>
      <c r="Q14" s="27"/>
      <c r="R14" s="27"/>
    </row>
    <row r="15" spans="1:18" x14ac:dyDescent="0.3">
      <c r="A15" s="9" t="s">
        <v>28</v>
      </c>
      <c r="B15" s="10" t="s">
        <v>30</v>
      </c>
      <c r="C15" s="35">
        <v>6070.5320216841365</v>
      </c>
      <c r="D15" s="36">
        <v>0</v>
      </c>
      <c r="E15" s="37">
        <v>3288.012352266272</v>
      </c>
      <c r="F15" s="36">
        <v>2782.5196694178644</v>
      </c>
      <c r="G15" s="35">
        <v>0</v>
      </c>
      <c r="H15" s="36">
        <v>0</v>
      </c>
      <c r="I15" s="37">
        <v>0</v>
      </c>
      <c r="J15" s="36">
        <v>0</v>
      </c>
      <c r="K15" s="35">
        <v>0</v>
      </c>
      <c r="L15" s="35">
        <v>49.480799754526181</v>
      </c>
      <c r="M15" s="35">
        <v>0</v>
      </c>
      <c r="N15" s="38">
        <f t="shared" si="1"/>
        <v>6120.0128214386623</v>
      </c>
      <c r="O15" s="33"/>
      <c r="P15" s="33"/>
      <c r="Q15" s="27"/>
      <c r="R15" s="27"/>
    </row>
    <row r="16" spans="1:18" x14ac:dyDescent="0.3">
      <c r="A16" s="9" t="s">
        <v>29</v>
      </c>
      <c r="B16" s="10" t="s">
        <v>32</v>
      </c>
      <c r="C16" s="35">
        <v>427.6960217732651</v>
      </c>
      <c r="D16" s="36">
        <v>0</v>
      </c>
      <c r="E16" s="37">
        <v>427.6960217732651</v>
      </c>
      <c r="F16" s="36">
        <v>0</v>
      </c>
      <c r="G16" s="35">
        <v>0</v>
      </c>
      <c r="H16" s="36">
        <v>0</v>
      </c>
      <c r="I16" s="37">
        <v>0</v>
      </c>
      <c r="J16" s="36">
        <v>0</v>
      </c>
      <c r="K16" s="35">
        <v>0</v>
      </c>
      <c r="L16" s="35">
        <v>2984.9624357509783</v>
      </c>
      <c r="M16" s="35">
        <v>0</v>
      </c>
      <c r="N16" s="38">
        <f t="shared" si="1"/>
        <v>3412.6584575242432</v>
      </c>
      <c r="O16" s="33"/>
      <c r="P16" s="33"/>
      <c r="Q16" s="27"/>
      <c r="R16" s="27"/>
    </row>
    <row r="17" spans="1:18" x14ac:dyDescent="0.3">
      <c r="A17" s="9" t="s">
        <v>31</v>
      </c>
      <c r="B17" s="10" t="s">
        <v>34</v>
      </c>
      <c r="C17" s="35">
        <v>3252.8853787271582</v>
      </c>
      <c r="D17" s="36">
        <v>0</v>
      </c>
      <c r="E17" s="37">
        <v>3252.8853787271582</v>
      </c>
      <c r="F17" s="36">
        <v>0</v>
      </c>
      <c r="G17" s="35">
        <v>0</v>
      </c>
      <c r="H17" s="36">
        <v>0</v>
      </c>
      <c r="I17" s="37">
        <v>0</v>
      </c>
      <c r="J17" s="36">
        <v>0</v>
      </c>
      <c r="K17" s="35">
        <v>0</v>
      </c>
      <c r="L17" s="35">
        <v>511.77885366167811</v>
      </c>
      <c r="M17" s="35">
        <v>0</v>
      </c>
      <c r="N17" s="38">
        <f t="shared" si="1"/>
        <v>3764.6642323888364</v>
      </c>
      <c r="O17" s="33"/>
      <c r="P17" s="33"/>
      <c r="Q17" s="27"/>
      <c r="R17" s="27"/>
    </row>
    <row r="18" spans="1:18" x14ac:dyDescent="0.3">
      <c r="A18" s="9" t="s">
        <v>33</v>
      </c>
      <c r="B18" s="10" t="s">
        <v>36</v>
      </c>
      <c r="C18" s="35">
        <v>525.13411474215252</v>
      </c>
      <c r="D18" s="36">
        <v>0</v>
      </c>
      <c r="E18" s="37">
        <v>525.13411474215252</v>
      </c>
      <c r="F18" s="36">
        <v>0</v>
      </c>
      <c r="G18" s="35">
        <v>0</v>
      </c>
      <c r="H18" s="36">
        <v>0</v>
      </c>
      <c r="I18" s="37">
        <v>0</v>
      </c>
      <c r="J18" s="36">
        <v>0</v>
      </c>
      <c r="K18" s="35">
        <v>0</v>
      </c>
      <c r="L18" s="35">
        <v>5907.7692660304983</v>
      </c>
      <c r="M18" s="35">
        <v>0</v>
      </c>
      <c r="N18" s="38">
        <f t="shared" si="1"/>
        <v>6432.903380772651</v>
      </c>
      <c r="O18" s="33"/>
      <c r="P18" s="33"/>
      <c r="Q18" s="27"/>
      <c r="R18" s="27"/>
    </row>
    <row r="19" spans="1:18" x14ac:dyDescent="0.3">
      <c r="A19" s="9" t="s">
        <v>35</v>
      </c>
      <c r="B19" s="10" t="s">
        <v>277</v>
      </c>
      <c r="C19" s="35">
        <v>2596.1646566720824</v>
      </c>
      <c r="D19" s="36">
        <v>0</v>
      </c>
      <c r="E19" s="37">
        <v>2596.1646566720824</v>
      </c>
      <c r="F19" s="36">
        <v>0</v>
      </c>
      <c r="G19" s="35">
        <v>0</v>
      </c>
      <c r="H19" s="36">
        <v>0</v>
      </c>
      <c r="I19" s="37">
        <v>0</v>
      </c>
      <c r="J19" s="36">
        <v>0</v>
      </c>
      <c r="K19" s="35">
        <v>0</v>
      </c>
      <c r="L19" s="35">
        <v>14822.676085619034</v>
      </c>
      <c r="M19" s="35">
        <v>0</v>
      </c>
      <c r="N19" s="38">
        <f t="shared" si="1"/>
        <v>17418.840742291115</v>
      </c>
      <c r="O19" s="33"/>
      <c r="P19" s="33"/>
      <c r="Q19" s="27"/>
      <c r="R19" s="27"/>
    </row>
    <row r="20" spans="1:18" x14ac:dyDescent="0.3">
      <c r="A20" s="9" t="s">
        <v>37</v>
      </c>
      <c r="B20" s="10" t="s">
        <v>278</v>
      </c>
      <c r="C20" s="35">
        <v>3159.3919103145759</v>
      </c>
      <c r="D20" s="36">
        <v>0</v>
      </c>
      <c r="E20" s="37">
        <v>3159.3919103145759</v>
      </c>
      <c r="F20" s="36">
        <v>0</v>
      </c>
      <c r="G20" s="35">
        <v>0</v>
      </c>
      <c r="H20" s="36">
        <v>0</v>
      </c>
      <c r="I20" s="37">
        <v>0</v>
      </c>
      <c r="J20" s="36">
        <v>0</v>
      </c>
      <c r="K20" s="35">
        <v>0</v>
      </c>
      <c r="L20" s="35">
        <v>8305.8433482615237</v>
      </c>
      <c r="M20" s="35">
        <v>0</v>
      </c>
      <c r="N20" s="38">
        <f t="shared" si="1"/>
        <v>11465.2352585761</v>
      </c>
      <c r="O20" s="33"/>
      <c r="P20" s="33"/>
      <c r="Q20" s="27"/>
      <c r="R20" s="27"/>
    </row>
    <row r="21" spans="1:18" x14ac:dyDescent="0.3">
      <c r="A21" s="9" t="s">
        <v>38</v>
      </c>
      <c r="B21" s="10" t="s">
        <v>39</v>
      </c>
      <c r="C21" s="35">
        <v>5655.3856925859354</v>
      </c>
      <c r="D21" s="36">
        <v>0</v>
      </c>
      <c r="E21" s="37">
        <v>5655.3856925859354</v>
      </c>
      <c r="F21" s="36">
        <v>0</v>
      </c>
      <c r="G21" s="35">
        <v>0</v>
      </c>
      <c r="H21" s="36">
        <v>0</v>
      </c>
      <c r="I21" s="37">
        <v>0</v>
      </c>
      <c r="J21" s="36">
        <v>0</v>
      </c>
      <c r="K21" s="35">
        <v>0</v>
      </c>
      <c r="L21" s="35">
        <v>1243.2162429481639</v>
      </c>
      <c r="M21" s="35">
        <v>0</v>
      </c>
      <c r="N21" s="38">
        <f t="shared" si="1"/>
        <v>6898.6019355340995</v>
      </c>
      <c r="O21" s="33"/>
      <c r="P21" s="33"/>
      <c r="Q21" s="27"/>
      <c r="R21" s="27"/>
    </row>
    <row r="22" spans="1:18" x14ac:dyDescent="0.3">
      <c r="A22" s="9" t="s">
        <v>40</v>
      </c>
      <c r="B22" s="10" t="s">
        <v>41</v>
      </c>
      <c r="C22" s="35">
        <v>7334.4404860917193</v>
      </c>
      <c r="D22" s="36">
        <v>0</v>
      </c>
      <c r="E22" s="37">
        <v>6185.5628839410956</v>
      </c>
      <c r="F22" s="36">
        <v>1148.8776021506237</v>
      </c>
      <c r="G22" s="35">
        <v>0</v>
      </c>
      <c r="H22" s="36">
        <v>0</v>
      </c>
      <c r="I22" s="37">
        <v>0</v>
      </c>
      <c r="J22" s="36">
        <v>0</v>
      </c>
      <c r="K22" s="35">
        <v>0</v>
      </c>
      <c r="L22" s="35">
        <v>1922.0099308852411</v>
      </c>
      <c r="M22" s="35">
        <v>0</v>
      </c>
      <c r="N22" s="38">
        <f t="shared" si="1"/>
        <v>9256.4504169769607</v>
      </c>
      <c r="O22" s="33"/>
      <c r="P22" s="33"/>
      <c r="Q22" s="27"/>
      <c r="R22" s="27"/>
    </row>
    <row r="23" spans="1:18" x14ac:dyDescent="0.3">
      <c r="A23" s="9" t="s">
        <v>42</v>
      </c>
      <c r="B23" s="10" t="s">
        <v>43</v>
      </c>
      <c r="C23" s="35">
        <v>7903.6263809918692</v>
      </c>
      <c r="D23" s="36">
        <v>0</v>
      </c>
      <c r="E23" s="37">
        <v>6173.2871140220695</v>
      </c>
      <c r="F23" s="36">
        <v>1730.3392669697994</v>
      </c>
      <c r="G23" s="35">
        <v>0</v>
      </c>
      <c r="H23" s="36">
        <v>0</v>
      </c>
      <c r="I23" s="37">
        <v>0</v>
      </c>
      <c r="J23" s="36">
        <v>0</v>
      </c>
      <c r="K23" s="35">
        <v>0</v>
      </c>
      <c r="L23" s="35">
        <v>3232.9211122609363</v>
      </c>
      <c r="M23" s="35">
        <v>0</v>
      </c>
      <c r="N23" s="38">
        <f t="shared" si="1"/>
        <v>11136.547493252805</v>
      </c>
      <c r="O23" s="33"/>
      <c r="P23" s="33"/>
      <c r="Q23" s="27"/>
      <c r="R23" s="27"/>
    </row>
    <row r="24" spans="1:18" x14ac:dyDescent="0.3">
      <c r="A24" s="9" t="s">
        <v>44</v>
      </c>
      <c r="B24" s="10" t="s">
        <v>45</v>
      </c>
      <c r="C24" s="35">
        <v>145742.27106031266</v>
      </c>
      <c r="D24" s="36">
        <v>0</v>
      </c>
      <c r="E24" s="37">
        <v>59656.683544603533</v>
      </c>
      <c r="F24" s="36">
        <v>86085.587515709121</v>
      </c>
      <c r="G24" s="35">
        <v>0</v>
      </c>
      <c r="H24" s="36">
        <v>0</v>
      </c>
      <c r="I24" s="37">
        <v>0</v>
      </c>
      <c r="J24" s="36">
        <v>0</v>
      </c>
      <c r="K24" s="35">
        <v>0</v>
      </c>
      <c r="L24" s="35">
        <v>2014.6771599013296</v>
      </c>
      <c r="M24" s="35">
        <v>0</v>
      </c>
      <c r="N24" s="38">
        <f t="shared" si="1"/>
        <v>147756.94822021399</v>
      </c>
      <c r="O24" s="33"/>
      <c r="P24" s="33"/>
      <c r="Q24" s="27"/>
      <c r="R24" s="27"/>
    </row>
    <row r="25" spans="1:18" x14ac:dyDescent="0.3">
      <c r="A25" s="9" t="s">
        <v>46</v>
      </c>
      <c r="B25" s="10" t="s">
        <v>47</v>
      </c>
      <c r="C25" s="35">
        <v>219.53055352427961</v>
      </c>
      <c r="D25" s="36">
        <v>0</v>
      </c>
      <c r="E25" s="37">
        <v>219.53055352427961</v>
      </c>
      <c r="F25" s="36">
        <v>0</v>
      </c>
      <c r="G25" s="35">
        <v>0</v>
      </c>
      <c r="H25" s="36">
        <v>0</v>
      </c>
      <c r="I25" s="37">
        <v>0</v>
      </c>
      <c r="J25" s="36">
        <v>0</v>
      </c>
      <c r="K25" s="35">
        <v>0</v>
      </c>
      <c r="L25" s="35">
        <v>6864.9417162456411</v>
      </c>
      <c r="M25" s="35">
        <v>0</v>
      </c>
      <c r="N25" s="38">
        <f t="shared" si="1"/>
        <v>7084.4722697699208</v>
      </c>
      <c r="O25" s="33"/>
      <c r="P25" s="33"/>
      <c r="Q25" s="27"/>
      <c r="R25" s="27"/>
    </row>
    <row r="26" spans="1:18" x14ac:dyDescent="0.3">
      <c r="A26" s="9" t="s">
        <v>48</v>
      </c>
      <c r="B26" s="10" t="s">
        <v>49</v>
      </c>
      <c r="C26" s="35">
        <v>117445.97717435955</v>
      </c>
      <c r="D26" s="36">
        <v>0</v>
      </c>
      <c r="E26" s="37">
        <v>56487.111090676124</v>
      </c>
      <c r="F26" s="36">
        <v>60958.866083683439</v>
      </c>
      <c r="G26" s="35">
        <v>0</v>
      </c>
      <c r="H26" s="36">
        <v>0</v>
      </c>
      <c r="I26" s="37">
        <v>0</v>
      </c>
      <c r="J26" s="36">
        <v>0</v>
      </c>
      <c r="K26" s="35">
        <v>0</v>
      </c>
      <c r="L26" s="35">
        <v>7892.9677822801277</v>
      </c>
      <c r="M26" s="35">
        <v>0</v>
      </c>
      <c r="N26" s="38">
        <f t="shared" si="1"/>
        <v>125338.94495663968</v>
      </c>
      <c r="O26" s="33"/>
      <c r="P26" s="33"/>
      <c r="Q26" s="27"/>
      <c r="R26" s="27"/>
    </row>
    <row r="27" spans="1:18" x14ac:dyDescent="0.3">
      <c r="A27" s="9" t="s">
        <v>50</v>
      </c>
      <c r="B27" s="10" t="s">
        <v>51</v>
      </c>
      <c r="C27" s="35">
        <v>9129.1565818715753</v>
      </c>
      <c r="D27" s="36">
        <v>0</v>
      </c>
      <c r="E27" s="37">
        <v>9129.1565818715753</v>
      </c>
      <c r="F27" s="36">
        <v>0</v>
      </c>
      <c r="G27" s="35">
        <v>0</v>
      </c>
      <c r="H27" s="36">
        <v>0</v>
      </c>
      <c r="I27" s="37">
        <v>0</v>
      </c>
      <c r="J27" s="36">
        <v>0</v>
      </c>
      <c r="K27" s="35">
        <v>0</v>
      </c>
      <c r="L27" s="35">
        <v>5820.9416936120333</v>
      </c>
      <c r="M27" s="35">
        <v>0</v>
      </c>
      <c r="N27" s="38">
        <f t="shared" si="1"/>
        <v>14950.098275483608</v>
      </c>
      <c r="O27" s="33"/>
      <c r="P27" s="33"/>
      <c r="Q27" s="27"/>
      <c r="R27" s="27"/>
    </row>
    <row r="28" spans="1:18" x14ac:dyDescent="0.3">
      <c r="A28" s="9" t="s">
        <v>52</v>
      </c>
      <c r="B28" s="10" t="s">
        <v>53</v>
      </c>
      <c r="C28" s="35">
        <v>7909.145286289694</v>
      </c>
      <c r="D28" s="36">
        <v>0</v>
      </c>
      <c r="E28" s="37">
        <v>7909.145286289694</v>
      </c>
      <c r="F28" s="36">
        <v>0</v>
      </c>
      <c r="G28" s="35">
        <v>0</v>
      </c>
      <c r="H28" s="36">
        <v>0</v>
      </c>
      <c r="I28" s="37">
        <v>0</v>
      </c>
      <c r="J28" s="36">
        <v>0</v>
      </c>
      <c r="K28" s="35">
        <v>0</v>
      </c>
      <c r="L28" s="35">
        <v>19552.475949221451</v>
      </c>
      <c r="M28" s="35">
        <v>0</v>
      </c>
      <c r="N28" s="38">
        <f t="shared" si="1"/>
        <v>27461.621235511146</v>
      </c>
      <c r="O28" s="33"/>
      <c r="P28" s="33"/>
      <c r="Q28" s="27"/>
      <c r="R28" s="27"/>
    </row>
    <row r="29" spans="1:18" x14ac:dyDescent="0.3">
      <c r="A29" s="9" t="s">
        <v>54</v>
      </c>
      <c r="B29" s="10" t="s">
        <v>55</v>
      </c>
      <c r="C29" s="35">
        <v>8735.7254781160245</v>
      </c>
      <c r="D29" s="36">
        <v>0</v>
      </c>
      <c r="E29" s="37">
        <v>7961.580307521067</v>
      </c>
      <c r="F29" s="36">
        <v>774.14517059495813</v>
      </c>
      <c r="G29" s="35">
        <v>0</v>
      </c>
      <c r="H29" s="36">
        <v>0</v>
      </c>
      <c r="I29" s="37">
        <v>0</v>
      </c>
      <c r="J29" s="36">
        <v>0</v>
      </c>
      <c r="K29" s="35">
        <v>0</v>
      </c>
      <c r="L29" s="35">
        <v>4975.1163869613283</v>
      </c>
      <c r="M29" s="35">
        <v>0</v>
      </c>
      <c r="N29" s="38">
        <f t="shared" si="1"/>
        <v>13710.841865077353</v>
      </c>
      <c r="O29" s="33"/>
      <c r="P29" s="33"/>
      <c r="Q29" s="27"/>
      <c r="R29" s="27"/>
    </row>
    <row r="30" spans="1:18" x14ac:dyDescent="0.3">
      <c r="A30" s="9" t="s">
        <v>56</v>
      </c>
      <c r="B30" s="10" t="s">
        <v>57</v>
      </c>
      <c r="C30" s="35">
        <v>792.79346092100548</v>
      </c>
      <c r="D30" s="36">
        <v>0</v>
      </c>
      <c r="E30" s="37">
        <v>792.79346092100548</v>
      </c>
      <c r="F30" s="36">
        <v>0</v>
      </c>
      <c r="G30" s="35">
        <v>0</v>
      </c>
      <c r="H30" s="36">
        <v>0</v>
      </c>
      <c r="I30" s="37">
        <v>0</v>
      </c>
      <c r="J30" s="36">
        <v>0</v>
      </c>
      <c r="K30" s="35">
        <v>0</v>
      </c>
      <c r="L30" s="35">
        <v>5068.3951916304541</v>
      </c>
      <c r="M30" s="35">
        <v>0</v>
      </c>
      <c r="N30" s="38">
        <f t="shared" si="1"/>
        <v>5861.1886525514592</v>
      </c>
      <c r="O30" s="33"/>
      <c r="P30" s="33"/>
      <c r="Q30" s="27"/>
      <c r="R30" s="27"/>
    </row>
    <row r="31" spans="1:18" x14ac:dyDescent="0.3">
      <c r="A31" s="9" t="s">
        <v>58</v>
      </c>
      <c r="B31" s="10" t="s">
        <v>59</v>
      </c>
      <c r="C31" s="35">
        <v>6940.2502785973538</v>
      </c>
      <c r="D31" s="36">
        <v>0</v>
      </c>
      <c r="E31" s="37">
        <v>4729.1333524598695</v>
      </c>
      <c r="F31" s="36">
        <v>2211.1169261374848</v>
      </c>
      <c r="G31" s="35">
        <v>0</v>
      </c>
      <c r="H31" s="36">
        <v>0</v>
      </c>
      <c r="I31" s="37">
        <v>0</v>
      </c>
      <c r="J31" s="36">
        <v>0</v>
      </c>
      <c r="K31" s="35">
        <v>0</v>
      </c>
      <c r="L31" s="35">
        <v>4700.1136659080867</v>
      </c>
      <c r="M31" s="35">
        <v>0</v>
      </c>
      <c r="N31" s="38">
        <f t="shared" si="1"/>
        <v>11640.36394450544</v>
      </c>
      <c r="O31" s="33"/>
      <c r="P31" s="33"/>
      <c r="Q31" s="27"/>
      <c r="R31" s="27"/>
    </row>
    <row r="32" spans="1:18" x14ac:dyDescent="0.3">
      <c r="A32" s="9" t="s">
        <v>60</v>
      </c>
      <c r="B32" s="10" t="s">
        <v>61</v>
      </c>
      <c r="C32" s="35">
        <v>47425.975238136089</v>
      </c>
      <c r="D32" s="36">
        <v>0</v>
      </c>
      <c r="E32" s="37">
        <v>47425.975238136089</v>
      </c>
      <c r="F32" s="36">
        <v>0</v>
      </c>
      <c r="G32" s="35">
        <v>0</v>
      </c>
      <c r="H32" s="36">
        <v>0</v>
      </c>
      <c r="I32" s="37">
        <v>0</v>
      </c>
      <c r="J32" s="36">
        <v>0</v>
      </c>
      <c r="K32" s="35">
        <v>0</v>
      </c>
      <c r="L32" s="35">
        <v>45165.337524928815</v>
      </c>
      <c r="M32" s="35">
        <v>0</v>
      </c>
      <c r="N32" s="38">
        <f t="shared" si="1"/>
        <v>92591.312763064896</v>
      </c>
      <c r="O32" s="33"/>
      <c r="P32" s="33"/>
      <c r="Q32" s="27"/>
      <c r="R32" s="27"/>
    </row>
    <row r="33" spans="1:18" x14ac:dyDescent="0.3">
      <c r="A33" s="9" t="s">
        <v>62</v>
      </c>
      <c r="B33" s="10" t="s">
        <v>63</v>
      </c>
      <c r="C33" s="35">
        <v>1907.0093081578129</v>
      </c>
      <c r="D33" s="36">
        <v>0</v>
      </c>
      <c r="E33" s="37">
        <v>1907.0093081578129</v>
      </c>
      <c r="F33" s="36">
        <v>0</v>
      </c>
      <c r="G33" s="35">
        <v>0</v>
      </c>
      <c r="H33" s="36">
        <v>0</v>
      </c>
      <c r="I33" s="37">
        <v>0</v>
      </c>
      <c r="J33" s="36">
        <v>0</v>
      </c>
      <c r="K33" s="35">
        <v>0</v>
      </c>
      <c r="L33" s="35">
        <v>987.99875389362273</v>
      </c>
      <c r="M33" s="35">
        <v>0</v>
      </c>
      <c r="N33" s="38">
        <f t="shared" si="1"/>
        <v>2895.0080620514354</v>
      </c>
      <c r="O33" s="33"/>
      <c r="P33" s="33"/>
      <c r="Q33" s="27"/>
      <c r="R33" s="27"/>
    </row>
    <row r="34" spans="1:18" x14ac:dyDescent="0.3">
      <c r="A34" s="9" t="s">
        <v>64</v>
      </c>
      <c r="B34" s="10" t="s">
        <v>65</v>
      </c>
      <c r="C34" s="35">
        <v>14528.878493801176</v>
      </c>
      <c r="D34" s="36">
        <v>0</v>
      </c>
      <c r="E34" s="37">
        <v>14528.878493801176</v>
      </c>
      <c r="F34" s="36">
        <v>0</v>
      </c>
      <c r="G34" s="35">
        <v>0</v>
      </c>
      <c r="H34" s="36">
        <v>0</v>
      </c>
      <c r="I34" s="37">
        <v>0</v>
      </c>
      <c r="J34" s="36">
        <v>0</v>
      </c>
      <c r="K34" s="35">
        <v>0</v>
      </c>
      <c r="L34" s="35">
        <v>2508.9589044628178</v>
      </c>
      <c r="M34" s="35">
        <v>0</v>
      </c>
      <c r="N34" s="38">
        <f t="shared" si="1"/>
        <v>17037.837398263993</v>
      </c>
      <c r="O34" s="33"/>
      <c r="P34" s="33"/>
      <c r="Q34" s="27"/>
      <c r="R34" s="27"/>
    </row>
    <row r="35" spans="1:18" x14ac:dyDescent="0.3">
      <c r="A35" s="9" t="s">
        <v>66</v>
      </c>
      <c r="B35" s="10" t="s">
        <v>67</v>
      </c>
      <c r="C35" s="35">
        <v>907.18532391764415</v>
      </c>
      <c r="D35" s="36">
        <v>0</v>
      </c>
      <c r="E35" s="37">
        <v>907.18532391764415</v>
      </c>
      <c r="F35" s="36">
        <v>0</v>
      </c>
      <c r="G35" s="35">
        <v>0</v>
      </c>
      <c r="H35" s="36">
        <v>0</v>
      </c>
      <c r="I35" s="37">
        <v>0</v>
      </c>
      <c r="J35" s="36">
        <v>0</v>
      </c>
      <c r="K35" s="35">
        <v>0</v>
      </c>
      <c r="L35" s="35">
        <v>3813.6518995554834</v>
      </c>
      <c r="M35" s="35">
        <v>0</v>
      </c>
      <c r="N35" s="38">
        <f t="shared" si="1"/>
        <v>4720.8372234731278</v>
      </c>
      <c r="O35" s="33"/>
      <c r="P35" s="33"/>
      <c r="Q35" s="27"/>
      <c r="R35" s="27"/>
    </row>
    <row r="36" spans="1:18" ht="28.8" x14ac:dyDescent="0.3">
      <c r="A36" s="9" t="s">
        <v>68</v>
      </c>
      <c r="B36" s="10" t="s">
        <v>69</v>
      </c>
      <c r="C36" s="35">
        <v>24735.247710241623</v>
      </c>
      <c r="D36" s="36">
        <v>0</v>
      </c>
      <c r="E36" s="37">
        <v>24735.247710241623</v>
      </c>
      <c r="F36" s="36">
        <v>0</v>
      </c>
      <c r="G36" s="35">
        <v>0</v>
      </c>
      <c r="H36" s="36">
        <v>0</v>
      </c>
      <c r="I36" s="37">
        <v>0</v>
      </c>
      <c r="J36" s="36">
        <v>0</v>
      </c>
      <c r="K36" s="35">
        <v>0</v>
      </c>
      <c r="L36" s="35">
        <v>0</v>
      </c>
      <c r="M36" s="35">
        <v>0</v>
      </c>
      <c r="N36" s="38">
        <f t="shared" si="1"/>
        <v>24735.247710241623</v>
      </c>
      <c r="O36" s="33"/>
      <c r="P36" s="33"/>
      <c r="Q36" s="27"/>
      <c r="R36" s="27"/>
    </row>
    <row r="37" spans="1:18" x14ac:dyDescent="0.3">
      <c r="A37" s="9" t="s">
        <v>70</v>
      </c>
      <c r="B37" s="10" t="s">
        <v>71</v>
      </c>
      <c r="C37" s="35">
        <v>2219.6345965417427</v>
      </c>
      <c r="D37" s="36">
        <v>0</v>
      </c>
      <c r="E37" s="37">
        <v>2219.6345965417427</v>
      </c>
      <c r="F37" s="36">
        <v>0</v>
      </c>
      <c r="G37" s="35">
        <v>0</v>
      </c>
      <c r="H37" s="36">
        <v>0</v>
      </c>
      <c r="I37" s="37">
        <v>0</v>
      </c>
      <c r="J37" s="36">
        <v>0</v>
      </c>
      <c r="K37" s="35">
        <v>0</v>
      </c>
      <c r="L37" s="35">
        <v>1989.5471566562883</v>
      </c>
      <c r="M37" s="35">
        <v>0</v>
      </c>
      <c r="N37" s="38">
        <f t="shared" si="1"/>
        <v>4209.1817531980305</v>
      </c>
      <c r="O37" s="33"/>
      <c r="P37" s="33"/>
      <c r="Q37" s="27"/>
      <c r="R37" s="27"/>
    </row>
    <row r="38" spans="1:18" x14ac:dyDescent="0.3">
      <c r="A38" s="9" t="s">
        <v>72</v>
      </c>
      <c r="B38" s="10" t="s">
        <v>73</v>
      </c>
      <c r="C38" s="35">
        <v>273.42782945477643</v>
      </c>
      <c r="D38" s="36">
        <v>0</v>
      </c>
      <c r="E38" s="37">
        <v>273.42782945477643</v>
      </c>
      <c r="F38" s="36">
        <v>0</v>
      </c>
      <c r="G38" s="35">
        <v>0</v>
      </c>
      <c r="H38" s="36">
        <v>0</v>
      </c>
      <c r="I38" s="37">
        <v>0</v>
      </c>
      <c r="J38" s="36">
        <v>0</v>
      </c>
      <c r="K38" s="35">
        <v>0</v>
      </c>
      <c r="L38" s="35">
        <v>0</v>
      </c>
      <c r="M38" s="35">
        <v>0</v>
      </c>
      <c r="N38" s="38">
        <f t="shared" si="1"/>
        <v>273.42782945477643</v>
      </c>
      <c r="O38" s="33"/>
      <c r="P38" s="33"/>
      <c r="Q38" s="27"/>
      <c r="R38" s="27"/>
    </row>
    <row r="39" spans="1:18" x14ac:dyDescent="0.3">
      <c r="A39" s="9" t="s">
        <v>74</v>
      </c>
      <c r="B39" s="10" t="s">
        <v>75</v>
      </c>
      <c r="C39" s="35">
        <v>2761.8334904532953</v>
      </c>
      <c r="D39" s="36">
        <v>0</v>
      </c>
      <c r="E39" s="37">
        <v>2761.8334904532953</v>
      </c>
      <c r="F39" s="36">
        <v>0</v>
      </c>
      <c r="G39" s="35">
        <v>0</v>
      </c>
      <c r="H39" s="36">
        <v>0</v>
      </c>
      <c r="I39" s="37">
        <v>0</v>
      </c>
      <c r="J39" s="36">
        <v>0</v>
      </c>
      <c r="K39" s="35">
        <v>0</v>
      </c>
      <c r="L39" s="35">
        <v>22.801132662803521</v>
      </c>
      <c r="M39" s="35">
        <v>0</v>
      </c>
      <c r="N39" s="38">
        <f t="shared" si="1"/>
        <v>2784.6346231160987</v>
      </c>
      <c r="O39" s="33"/>
      <c r="P39" s="33"/>
      <c r="Q39" s="27"/>
      <c r="R39" s="27"/>
    </row>
    <row r="40" spans="1:18" x14ac:dyDescent="0.3">
      <c r="A40" s="9" t="s">
        <v>76</v>
      </c>
      <c r="B40" s="10" t="s">
        <v>77</v>
      </c>
      <c r="C40" s="35">
        <v>5527.158526816087</v>
      </c>
      <c r="D40" s="36">
        <v>0</v>
      </c>
      <c r="E40" s="37">
        <v>5230.9570189986871</v>
      </c>
      <c r="F40" s="36">
        <v>296.20150781739994</v>
      </c>
      <c r="G40" s="35">
        <v>0</v>
      </c>
      <c r="H40" s="36">
        <v>0</v>
      </c>
      <c r="I40" s="37">
        <v>0</v>
      </c>
      <c r="J40" s="36">
        <v>0</v>
      </c>
      <c r="K40" s="35">
        <v>0</v>
      </c>
      <c r="L40" s="35">
        <v>7865.3443748437494</v>
      </c>
      <c r="M40" s="35">
        <v>0</v>
      </c>
      <c r="N40" s="38">
        <f t="shared" si="1"/>
        <v>13392.502901659836</v>
      </c>
      <c r="O40" s="33"/>
      <c r="P40" s="33"/>
      <c r="Q40" s="27"/>
      <c r="R40" s="27"/>
    </row>
    <row r="41" spans="1:18" x14ac:dyDescent="0.3">
      <c r="A41" s="9" t="s">
        <v>78</v>
      </c>
      <c r="B41" s="10" t="s">
        <v>79</v>
      </c>
      <c r="C41" s="35">
        <v>0</v>
      </c>
      <c r="D41" s="36">
        <v>0</v>
      </c>
      <c r="E41" s="37">
        <v>0</v>
      </c>
      <c r="F41" s="36">
        <v>0</v>
      </c>
      <c r="G41" s="35">
        <v>0</v>
      </c>
      <c r="H41" s="36">
        <v>0</v>
      </c>
      <c r="I41" s="37">
        <v>0</v>
      </c>
      <c r="J41" s="36">
        <v>0</v>
      </c>
      <c r="K41" s="35">
        <v>0</v>
      </c>
      <c r="L41" s="35">
        <v>39.180940535511304</v>
      </c>
      <c r="M41" s="35">
        <v>0</v>
      </c>
      <c r="N41" s="38">
        <f t="shared" si="1"/>
        <v>39.180940535511304</v>
      </c>
      <c r="O41" s="33"/>
      <c r="P41" s="33"/>
      <c r="Q41" s="27"/>
      <c r="R41" s="27"/>
    </row>
    <row r="42" spans="1:18" x14ac:dyDescent="0.3">
      <c r="A42" s="9" t="s">
        <v>80</v>
      </c>
      <c r="B42" s="10" t="s">
        <v>81</v>
      </c>
      <c r="C42" s="35">
        <v>441.71261375302402</v>
      </c>
      <c r="D42" s="36">
        <v>0</v>
      </c>
      <c r="E42" s="37">
        <v>233.67094625302408</v>
      </c>
      <c r="F42" s="36">
        <v>208.04166749999999</v>
      </c>
      <c r="G42" s="35">
        <v>0</v>
      </c>
      <c r="H42" s="36">
        <v>0</v>
      </c>
      <c r="I42" s="37">
        <v>0</v>
      </c>
      <c r="J42" s="36">
        <v>0</v>
      </c>
      <c r="K42" s="35">
        <v>0</v>
      </c>
      <c r="L42" s="35">
        <v>0</v>
      </c>
      <c r="M42" s="35">
        <v>0</v>
      </c>
      <c r="N42" s="38">
        <f t="shared" si="1"/>
        <v>441.71261375302402</v>
      </c>
      <c r="O42" s="33"/>
      <c r="P42" s="33"/>
      <c r="Q42" s="27"/>
      <c r="R42" s="27"/>
    </row>
    <row r="43" spans="1:18" ht="43.2" x14ac:dyDescent="0.3">
      <c r="A43" s="9" t="s">
        <v>347</v>
      </c>
      <c r="B43" s="105" t="s">
        <v>348</v>
      </c>
      <c r="C43" s="35">
        <v>101105.66012834929</v>
      </c>
      <c r="D43" s="36">
        <v>0</v>
      </c>
      <c r="E43" s="37">
        <v>40822.989517277063</v>
      </c>
      <c r="F43" s="36">
        <v>60282.670611072223</v>
      </c>
      <c r="G43" s="35">
        <v>0</v>
      </c>
      <c r="H43" s="36">
        <v>0</v>
      </c>
      <c r="I43" s="37">
        <v>0</v>
      </c>
      <c r="J43" s="36">
        <v>0</v>
      </c>
      <c r="K43" s="35">
        <v>0</v>
      </c>
      <c r="L43" s="35">
        <v>5012.962057611775</v>
      </c>
      <c r="M43" s="35">
        <v>0</v>
      </c>
      <c r="N43" s="38">
        <f t="shared" si="0"/>
        <v>106118.62218596107</v>
      </c>
      <c r="O43" s="33"/>
      <c r="P43" s="33"/>
      <c r="Q43" s="27"/>
      <c r="R43" s="27"/>
    </row>
    <row r="44" spans="1:18" ht="28.8" x14ac:dyDescent="0.3">
      <c r="A44" s="9" t="s">
        <v>82</v>
      </c>
      <c r="B44" s="10" t="s">
        <v>83</v>
      </c>
      <c r="C44" s="35">
        <v>15380.571994360274</v>
      </c>
      <c r="D44" s="36">
        <v>0</v>
      </c>
      <c r="E44" s="37">
        <v>10066.573717480274</v>
      </c>
      <c r="F44" s="36">
        <v>5313.99827688</v>
      </c>
      <c r="G44" s="35">
        <v>0</v>
      </c>
      <c r="H44" s="36">
        <v>0</v>
      </c>
      <c r="I44" s="37">
        <v>0</v>
      </c>
      <c r="J44" s="36">
        <v>0</v>
      </c>
      <c r="K44" s="35">
        <v>0</v>
      </c>
      <c r="L44" s="35">
        <v>0</v>
      </c>
      <c r="M44" s="35">
        <v>0</v>
      </c>
      <c r="N44" s="38">
        <f t="shared" si="0"/>
        <v>15380.571994360274</v>
      </c>
      <c r="O44" s="33"/>
      <c r="P44" s="33"/>
      <c r="Q44" s="27"/>
      <c r="R44" s="27"/>
    </row>
    <row r="45" spans="1:18" x14ac:dyDescent="0.3">
      <c r="A45" s="9" t="s">
        <v>84</v>
      </c>
      <c r="B45" s="10" t="s">
        <v>85</v>
      </c>
      <c r="C45" s="35">
        <v>55451.364643140674</v>
      </c>
      <c r="D45" s="36">
        <v>0</v>
      </c>
      <c r="E45" s="37">
        <v>19726.930667308974</v>
      </c>
      <c r="F45" s="36">
        <v>35724.433975831707</v>
      </c>
      <c r="G45" s="35">
        <v>0</v>
      </c>
      <c r="H45" s="36">
        <v>0</v>
      </c>
      <c r="I45" s="37">
        <v>0</v>
      </c>
      <c r="J45" s="36">
        <v>0</v>
      </c>
      <c r="K45" s="35">
        <v>0</v>
      </c>
      <c r="L45" s="35">
        <v>8138.831318687985</v>
      </c>
      <c r="M45" s="35">
        <v>0</v>
      </c>
      <c r="N45" s="38">
        <f t="shared" ref="N45:N48" si="2">+C45+G45+K45+L45+M45</f>
        <v>63590.195961828656</v>
      </c>
      <c r="O45" s="33"/>
      <c r="P45" s="33"/>
      <c r="Q45" s="27"/>
      <c r="R45" s="27"/>
    </row>
    <row r="46" spans="1:18" x14ac:dyDescent="0.3">
      <c r="A46" s="9" t="s">
        <v>86</v>
      </c>
      <c r="B46" s="10" t="s">
        <v>87</v>
      </c>
      <c r="C46" s="35">
        <v>18115.102562925909</v>
      </c>
      <c r="D46" s="36">
        <v>0</v>
      </c>
      <c r="E46" s="37">
        <v>6752.7092619929026</v>
      </c>
      <c r="F46" s="36">
        <v>11362.393300933007</v>
      </c>
      <c r="G46" s="35">
        <v>0</v>
      </c>
      <c r="H46" s="36">
        <v>0</v>
      </c>
      <c r="I46" s="37">
        <v>0</v>
      </c>
      <c r="J46" s="36">
        <v>0</v>
      </c>
      <c r="K46" s="35">
        <v>0</v>
      </c>
      <c r="L46" s="35">
        <v>222.63309802969968</v>
      </c>
      <c r="M46" s="35">
        <v>0</v>
      </c>
      <c r="N46" s="38">
        <f t="shared" si="2"/>
        <v>18337.735660955608</v>
      </c>
      <c r="O46" s="33"/>
      <c r="P46" s="33"/>
      <c r="Q46" s="27"/>
      <c r="R46" s="27"/>
    </row>
    <row r="47" spans="1:18" x14ac:dyDescent="0.3">
      <c r="A47" s="9" t="s">
        <v>88</v>
      </c>
      <c r="B47" s="10" t="s">
        <v>89</v>
      </c>
      <c r="C47" s="35">
        <v>68502.775152607821</v>
      </c>
      <c r="D47" s="36">
        <v>0</v>
      </c>
      <c r="E47" s="37">
        <v>57122.69006810867</v>
      </c>
      <c r="F47" s="36">
        <v>11380.085084499153</v>
      </c>
      <c r="G47" s="35">
        <v>0</v>
      </c>
      <c r="H47" s="36">
        <v>0</v>
      </c>
      <c r="I47" s="37">
        <v>0</v>
      </c>
      <c r="J47" s="36">
        <v>0</v>
      </c>
      <c r="K47" s="35">
        <v>0</v>
      </c>
      <c r="L47" s="35">
        <v>999.08038127512134</v>
      </c>
      <c r="M47" s="35">
        <v>0</v>
      </c>
      <c r="N47" s="38">
        <f t="shared" si="2"/>
        <v>69501.855533882946</v>
      </c>
      <c r="O47" s="33"/>
      <c r="P47" s="33"/>
      <c r="Q47" s="27"/>
      <c r="R47" s="27"/>
    </row>
    <row r="48" spans="1:18" x14ac:dyDescent="0.3">
      <c r="A48" s="9" t="s">
        <v>90</v>
      </c>
      <c r="B48" s="34" t="s">
        <v>91</v>
      </c>
      <c r="C48" s="35">
        <v>7449.7869542890503</v>
      </c>
      <c r="D48" s="36">
        <v>0</v>
      </c>
      <c r="E48" s="37">
        <v>6484.4920259357359</v>
      </c>
      <c r="F48" s="36">
        <v>965.29492835331462</v>
      </c>
      <c r="G48" s="35">
        <v>0</v>
      </c>
      <c r="H48" s="36">
        <v>0</v>
      </c>
      <c r="I48" s="37">
        <v>0</v>
      </c>
      <c r="J48" s="36">
        <v>0</v>
      </c>
      <c r="K48" s="35">
        <v>0</v>
      </c>
      <c r="L48" s="35">
        <v>0</v>
      </c>
      <c r="M48" s="35">
        <v>0</v>
      </c>
      <c r="N48" s="38">
        <f t="shared" si="2"/>
        <v>7449.7869542890503</v>
      </c>
      <c r="O48" s="33"/>
      <c r="P48" s="33"/>
      <c r="Q48" s="27"/>
      <c r="R48" s="27"/>
    </row>
    <row r="49" spans="1:18" ht="28.8" x14ac:dyDescent="0.3">
      <c r="A49" s="9" t="s">
        <v>357</v>
      </c>
      <c r="B49" s="10" t="s">
        <v>279</v>
      </c>
      <c r="C49" s="35">
        <v>32031.249175419598</v>
      </c>
      <c r="D49" s="36">
        <v>0</v>
      </c>
      <c r="E49" s="37">
        <v>25820.888748830796</v>
      </c>
      <c r="F49" s="36">
        <v>6210.3604265888034</v>
      </c>
      <c r="G49" s="35">
        <v>0</v>
      </c>
      <c r="H49" s="36">
        <v>0</v>
      </c>
      <c r="I49" s="37">
        <v>0</v>
      </c>
      <c r="J49" s="36">
        <v>0</v>
      </c>
      <c r="K49" s="35">
        <v>0</v>
      </c>
      <c r="L49" s="35">
        <v>0</v>
      </c>
      <c r="M49" s="35">
        <v>0</v>
      </c>
      <c r="N49" s="38">
        <f>+C49+G49+K49+L49+M49</f>
        <v>32031.249175419598</v>
      </c>
      <c r="O49" s="33"/>
      <c r="P49" s="33"/>
      <c r="Q49" s="27"/>
      <c r="R49" s="27"/>
    </row>
    <row r="50" spans="1:18" x14ac:dyDescent="0.3">
      <c r="A50" s="9" t="s">
        <v>92</v>
      </c>
      <c r="B50" s="10" t="s">
        <v>93</v>
      </c>
      <c r="C50" s="35">
        <v>58747.560499171814</v>
      </c>
      <c r="D50" s="36">
        <v>0</v>
      </c>
      <c r="E50" s="37">
        <v>34150.520271838468</v>
      </c>
      <c r="F50" s="36">
        <v>24597.040227333346</v>
      </c>
      <c r="G50" s="35">
        <v>0</v>
      </c>
      <c r="H50" s="36">
        <v>0</v>
      </c>
      <c r="I50" s="37">
        <v>0</v>
      </c>
      <c r="J50" s="36">
        <v>0</v>
      </c>
      <c r="K50" s="35">
        <v>0</v>
      </c>
      <c r="L50" s="35">
        <v>4474.2876763577797</v>
      </c>
      <c r="M50" s="35">
        <v>0</v>
      </c>
      <c r="N50" s="38">
        <f t="shared" ref="N50:N67" si="3">+C50+G50+K50+L50+M50</f>
        <v>63221.848175529594</v>
      </c>
      <c r="O50" s="33"/>
      <c r="P50" s="33"/>
      <c r="Q50" s="27"/>
      <c r="R50" s="27"/>
    </row>
    <row r="51" spans="1:18" x14ac:dyDescent="0.3">
      <c r="A51" s="9" t="s">
        <v>94</v>
      </c>
      <c r="B51" s="10" t="s">
        <v>95</v>
      </c>
      <c r="C51" s="35">
        <v>31012.904921244037</v>
      </c>
      <c r="D51" s="36">
        <v>0</v>
      </c>
      <c r="E51" s="37">
        <v>21243.423451021386</v>
      </c>
      <c r="F51" s="36">
        <v>9769.4814702226486</v>
      </c>
      <c r="G51" s="35">
        <v>0</v>
      </c>
      <c r="H51" s="36">
        <v>0</v>
      </c>
      <c r="I51" s="37">
        <v>0</v>
      </c>
      <c r="J51" s="36">
        <v>0</v>
      </c>
      <c r="K51" s="35">
        <v>0</v>
      </c>
      <c r="L51" s="35">
        <v>0</v>
      </c>
      <c r="M51" s="35">
        <v>0</v>
      </c>
      <c r="N51" s="38">
        <f t="shared" si="3"/>
        <v>31012.904921244037</v>
      </c>
      <c r="O51" s="33"/>
      <c r="P51" s="33"/>
      <c r="Q51" s="27"/>
      <c r="R51" s="27"/>
    </row>
    <row r="52" spans="1:18" x14ac:dyDescent="0.3">
      <c r="A52" s="9" t="s">
        <v>96</v>
      </c>
      <c r="B52" s="10" t="s">
        <v>97</v>
      </c>
      <c r="C52" s="35">
        <v>4745.0073878470102</v>
      </c>
      <c r="D52" s="36">
        <v>0</v>
      </c>
      <c r="E52" s="37">
        <v>1074.8407262838866</v>
      </c>
      <c r="F52" s="36">
        <v>3670.1666615631234</v>
      </c>
      <c r="G52" s="35">
        <v>0</v>
      </c>
      <c r="H52" s="36">
        <v>0</v>
      </c>
      <c r="I52" s="37">
        <v>0</v>
      </c>
      <c r="J52" s="36">
        <v>0</v>
      </c>
      <c r="K52" s="35">
        <v>0</v>
      </c>
      <c r="L52" s="35">
        <v>285.92139032806438</v>
      </c>
      <c r="M52" s="35">
        <v>0</v>
      </c>
      <c r="N52" s="38">
        <f t="shared" ref="N52:N66" si="4">+C52+G52+K52+L52+M52</f>
        <v>5030.9287781750745</v>
      </c>
      <c r="O52" s="33"/>
      <c r="P52" s="33"/>
      <c r="Q52" s="27"/>
      <c r="R52" s="27"/>
    </row>
    <row r="53" spans="1:18" x14ac:dyDescent="0.3">
      <c r="A53" s="9" t="s">
        <v>98</v>
      </c>
      <c r="B53" s="10" t="s">
        <v>99</v>
      </c>
      <c r="C53" s="35">
        <v>12325.554921733443</v>
      </c>
      <c r="D53" s="36">
        <v>0</v>
      </c>
      <c r="E53" s="37">
        <v>10056.254318626858</v>
      </c>
      <c r="F53" s="36">
        <v>2269.3006031065847</v>
      </c>
      <c r="G53" s="35">
        <v>0</v>
      </c>
      <c r="H53" s="36">
        <v>0</v>
      </c>
      <c r="I53" s="37">
        <v>0</v>
      </c>
      <c r="J53" s="36">
        <v>0</v>
      </c>
      <c r="K53" s="35">
        <v>0</v>
      </c>
      <c r="L53" s="35">
        <v>0</v>
      </c>
      <c r="M53" s="35">
        <v>0</v>
      </c>
      <c r="N53" s="38">
        <f t="shared" si="4"/>
        <v>12325.554921733443</v>
      </c>
      <c r="O53" s="33"/>
      <c r="P53" s="33"/>
      <c r="Q53" s="27"/>
      <c r="R53" s="27"/>
    </row>
    <row r="54" spans="1:18" x14ac:dyDescent="0.3">
      <c r="A54" s="9" t="s">
        <v>100</v>
      </c>
      <c r="B54" s="10" t="s">
        <v>101</v>
      </c>
      <c r="C54" s="35">
        <v>5468.3514809997769</v>
      </c>
      <c r="D54" s="36">
        <v>0</v>
      </c>
      <c r="E54" s="37">
        <v>1660.8295019135155</v>
      </c>
      <c r="F54" s="36">
        <v>3807.5219790862616</v>
      </c>
      <c r="G54" s="35">
        <v>0</v>
      </c>
      <c r="H54" s="36">
        <v>0</v>
      </c>
      <c r="I54" s="37">
        <v>0</v>
      </c>
      <c r="J54" s="36">
        <v>0</v>
      </c>
      <c r="K54" s="35">
        <v>0</v>
      </c>
      <c r="L54" s="35">
        <v>0</v>
      </c>
      <c r="M54" s="35">
        <v>0</v>
      </c>
      <c r="N54" s="38">
        <f t="shared" si="4"/>
        <v>5468.3514809997769</v>
      </c>
      <c r="O54" s="33"/>
      <c r="P54" s="33"/>
      <c r="Q54" s="27"/>
      <c r="R54" s="27"/>
    </row>
    <row r="55" spans="1:18" ht="28.8" x14ac:dyDescent="0.3">
      <c r="A55" s="9" t="s">
        <v>102</v>
      </c>
      <c r="B55" s="34" t="s">
        <v>103</v>
      </c>
      <c r="C55" s="35">
        <v>45841.944468968904</v>
      </c>
      <c r="D55" s="36">
        <v>0</v>
      </c>
      <c r="E55" s="37">
        <v>18504.204492216206</v>
      </c>
      <c r="F55" s="36">
        <v>27337.739976752702</v>
      </c>
      <c r="G55" s="35">
        <v>0</v>
      </c>
      <c r="H55" s="36">
        <v>0</v>
      </c>
      <c r="I55" s="37">
        <v>0</v>
      </c>
      <c r="J55" s="36">
        <v>0</v>
      </c>
      <c r="K55" s="35">
        <v>0</v>
      </c>
      <c r="L55" s="35">
        <v>2679.1884770179176</v>
      </c>
      <c r="M55" s="35">
        <v>0</v>
      </c>
      <c r="N55" s="38">
        <f t="shared" si="4"/>
        <v>48521.132945986821</v>
      </c>
      <c r="O55" s="33"/>
      <c r="P55" s="33"/>
      <c r="Q55" s="27"/>
      <c r="R55" s="27"/>
    </row>
    <row r="56" spans="1:18" x14ac:dyDescent="0.3">
      <c r="A56" s="9" t="s">
        <v>104</v>
      </c>
      <c r="B56" s="10" t="s">
        <v>105</v>
      </c>
      <c r="C56" s="35">
        <v>16015.72013585999</v>
      </c>
      <c r="D56" s="36">
        <v>0</v>
      </c>
      <c r="E56" s="37">
        <v>15137.25003655989</v>
      </c>
      <c r="F56" s="36">
        <v>878.47009930010006</v>
      </c>
      <c r="G56" s="35">
        <v>0</v>
      </c>
      <c r="H56" s="36">
        <v>0</v>
      </c>
      <c r="I56" s="37">
        <v>0</v>
      </c>
      <c r="J56" s="36">
        <v>0</v>
      </c>
      <c r="K56" s="35">
        <v>0</v>
      </c>
      <c r="L56" s="35">
        <v>0</v>
      </c>
      <c r="M56" s="35">
        <v>0</v>
      </c>
      <c r="N56" s="38">
        <f t="shared" si="4"/>
        <v>16015.72013585999</v>
      </c>
      <c r="O56" s="33"/>
      <c r="P56" s="33"/>
      <c r="Q56" s="27"/>
      <c r="R56" s="27"/>
    </row>
    <row r="57" spans="1:18" ht="57.6" x14ac:dyDescent="0.3">
      <c r="A57" s="9" t="s">
        <v>351</v>
      </c>
      <c r="B57" s="10" t="s">
        <v>352</v>
      </c>
      <c r="C57" s="35">
        <v>44799.109697451997</v>
      </c>
      <c r="D57" s="36">
        <v>929.77165502722187</v>
      </c>
      <c r="E57" s="37">
        <v>12099.641397901703</v>
      </c>
      <c r="F57" s="36">
        <v>31769.696644523079</v>
      </c>
      <c r="G57" s="35">
        <v>0</v>
      </c>
      <c r="H57" s="36">
        <v>0</v>
      </c>
      <c r="I57" s="37">
        <v>0</v>
      </c>
      <c r="J57" s="36">
        <v>0</v>
      </c>
      <c r="K57" s="35">
        <v>0</v>
      </c>
      <c r="L57" s="35">
        <v>0</v>
      </c>
      <c r="M57" s="35">
        <v>0</v>
      </c>
      <c r="N57" s="38">
        <f t="shared" si="4"/>
        <v>44799.109697451997</v>
      </c>
      <c r="O57" s="33"/>
      <c r="P57" s="33"/>
      <c r="Q57" s="27"/>
      <c r="R57" s="27"/>
    </row>
    <row r="58" spans="1:18" x14ac:dyDescent="0.3">
      <c r="A58" s="9" t="s">
        <v>106</v>
      </c>
      <c r="B58" s="10" t="s">
        <v>107</v>
      </c>
      <c r="C58" s="35">
        <v>9672.5454022317335</v>
      </c>
      <c r="D58" s="36">
        <v>0</v>
      </c>
      <c r="E58" s="37">
        <v>7567.332992961733</v>
      </c>
      <c r="F58" s="36">
        <v>2105.2124092700001</v>
      </c>
      <c r="G58" s="35">
        <v>0</v>
      </c>
      <c r="H58" s="36">
        <v>0</v>
      </c>
      <c r="I58" s="37">
        <v>0</v>
      </c>
      <c r="J58" s="36">
        <v>0</v>
      </c>
      <c r="K58" s="35">
        <v>0</v>
      </c>
      <c r="L58" s="35">
        <v>3164.2347275578477</v>
      </c>
      <c r="M58" s="35">
        <v>0</v>
      </c>
      <c r="N58" s="38">
        <f t="shared" si="4"/>
        <v>12836.780129789582</v>
      </c>
      <c r="O58" s="33"/>
      <c r="P58" s="33"/>
      <c r="Q58" s="27"/>
      <c r="R58" s="27"/>
    </row>
    <row r="59" spans="1:18" x14ac:dyDescent="0.3">
      <c r="A59" s="9" t="s">
        <v>108</v>
      </c>
      <c r="B59" s="10" t="s">
        <v>109</v>
      </c>
      <c r="C59" s="35">
        <v>12098.073427341629</v>
      </c>
      <c r="D59" s="36">
        <v>0</v>
      </c>
      <c r="E59" s="37">
        <v>10861.429481536132</v>
      </c>
      <c r="F59" s="36">
        <v>1236.6439458054967</v>
      </c>
      <c r="G59" s="35">
        <v>0</v>
      </c>
      <c r="H59" s="36">
        <v>0</v>
      </c>
      <c r="I59" s="37">
        <v>0</v>
      </c>
      <c r="J59" s="36">
        <v>0</v>
      </c>
      <c r="K59" s="35">
        <v>0</v>
      </c>
      <c r="L59" s="35">
        <v>2098.2133805768485</v>
      </c>
      <c r="M59" s="35">
        <v>0</v>
      </c>
      <c r="N59" s="38">
        <f t="shared" si="4"/>
        <v>14196.286807918477</v>
      </c>
      <c r="O59" s="33"/>
      <c r="P59" s="33"/>
      <c r="Q59" s="27"/>
      <c r="R59" s="27"/>
    </row>
    <row r="60" spans="1:18" x14ac:dyDescent="0.3">
      <c r="A60" s="9" t="s">
        <v>110</v>
      </c>
      <c r="B60" s="10" t="s">
        <v>111</v>
      </c>
      <c r="C60" s="35">
        <v>1251.0100957974557</v>
      </c>
      <c r="D60" s="36">
        <v>0</v>
      </c>
      <c r="E60" s="37">
        <v>273.82973102477899</v>
      </c>
      <c r="F60" s="36">
        <v>977.18036477267685</v>
      </c>
      <c r="G60" s="35">
        <v>0</v>
      </c>
      <c r="H60" s="36">
        <v>0</v>
      </c>
      <c r="I60" s="37">
        <v>0</v>
      </c>
      <c r="J60" s="36">
        <v>0</v>
      </c>
      <c r="K60" s="35">
        <v>0</v>
      </c>
      <c r="L60" s="35">
        <v>319.6831383798098</v>
      </c>
      <c r="M60" s="35">
        <v>0</v>
      </c>
      <c r="N60" s="38">
        <f t="shared" si="4"/>
        <v>1570.6932341772656</v>
      </c>
      <c r="O60" s="33"/>
      <c r="P60" s="33"/>
      <c r="Q60" s="27"/>
      <c r="R60" s="27"/>
    </row>
    <row r="61" spans="1:18" x14ac:dyDescent="0.3">
      <c r="A61" s="9" t="s">
        <v>112</v>
      </c>
      <c r="B61" s="34" t="s">
        <v>113</v>
      </c>
      <c r="C61" s="35">
        <v>686.96216385850335</v>
      </c>
      <c r="D61" s="36">
        <v>0</v>
      </c>
      <c r="E61" s="37">
        <v>686.96216385850335</v>
      </c>
      <c r="F61" s="36">
        <v>0</v>
      </c>
      <c r="G61" s="35">
        <v>0</v>
      </c>
      <c r="H61" s="36">
        <v>0</v>
      </c>
      <c r="I61" s="37">
        <v>0</v>
      </c>
      <c r="J61" s="36">
        <v>0</v>
      </c>
      <c r="K61" s="35">
        <v>0</v>
      </c>
      <c r="L61" s="35">
        <v>516.97284204582331</v>
      </c>
      <c r="M61" s="35">
        <v>0</v>
      </c>
      <c r="N61" s="38">
        <f t="shared" si="4"/>
        <v>1203.9350059043268</v>
      </c>
      <c r="O61" s="33"/>
      <c r="P61" s="33"/>
      <c r="Q61" s="27"/>
      <c r="R61" s="27"/>
    </row>
    <row r="62" spans="1:18" ht="43.2" x14ac:dyDescent="0.3">
      <c r="A62" s="9" t="s">
        <v>114</v>
      </c>
      <c r="B62" s="34" t="s">
        <v>115</v>
      </c>
      <c r="C62" s="35">
        <v>18235.956303870411</v>
      </c>
      <c r="D62" s="36">
        <v>0</v>
      </c>
      <c r="E62" s="37">
        <v>16111.655332581664</v>
      </c>
      <c r="F62" s="36">
        <v>2124.3009712887456</v>
      </c>
      <c r="G62" s="35">
        <v>0</v>
      </c>
      <c r="H62" s="36">
        <v>0</v>
      </c>
      <c r="I62" s="37">
        <v>0</v>
      </c>
      <c r="J62" s="36">
        <v>0</v>
      </c>
      <c r="K62" s="35">
        <v>0</v>
      </c>
      <c r="L62" s="35">
        <v>742.32026434079091</v>
      </c>
      <c r="M62" s="35">
        <v>0</v>
      </c>
      <c r="N62" s="38">
        <f t="shared" si="4"/>
        <v>18978.2765682112</v>
      </c>
      <c r="O62" s="33"/>
      <c r="P62" s="33"/>
      <c r="Q62" s="27"/>
      <c r="R62" s="27"/>
    </row>
    <row r="63" spans="1:18" x14ac:dyDescent="0.3">
      <c r="A63" s="9" t="s">
        <v>116</v>
      </c>
      <c r="B63" s="10" t="s">
        <v>117</v>
      </c>
      <c r="C63" s="35">
        <v>37672.532770533959</v>
      </c>
      <c r="D63" s="36">
        <v>0</v>
      </c>
      <c r="E63" s="37">
        <v>19338.292445762825</v>
      </c>
      <c r="F63" s="36">
        <v>18334.240324771137</v>
      </c>
      <c r="G63" s="35">
        <v>0</v>
      </c>
      <c r="H63" s="36">
        <v>0</v>
      </c>
      <c r="I63" s="37">
        <v>0</v>
      </c>
      <c r="J63" s="36">
        <v>0</v>
      </c>
      <c r="K63" s="35">
        <v>0</v>
      </c>
      <c r="L63" s="35">
        <v>0</v>
      </c>
      <c r="M63" s="35">
        <v>0</v>
      </c>
      <c r="N63" s="38">
        <f t="shared" si="4"/>
        <v>37672.532770533959</v>
      </c>
      <c r="O63" s="33"/>
      <c r="P63" s="33"/>
      <c r="Q63" s="27"/>
      <c r="R63" s="27"/>
    </row>
    <row r="64" spans="1:18" ht="28.8" x14ac:dyDescent="0.3">
      <c r="A64" s="9" t="s">
        <v>118</v>
      </c>
      <c r="B64" s="10" t="s">
        <v>119</v>
      </c>
      <c r="C64" s="35">
        <v>22309.24637870384</v>
      </c>
      <c r="D64" s="36">
        <v>0</v>
      </c>
      <c r="E64" s="37">
        <v>19794.233256190844</v>
      </c>
      <c r="F64" s="36">
        <v>2515.0131225129958</v>
      </c>
      <c r="G64" s="35">
        <v>0</v>
      </c>
      <c r="H64" s="36">
        <v>0</v>
      </c>
      <c r="I64" s="37">
        <v>0</v>
      </c>
      <c r="J64" s="36">
        <v>0</v>
      </c>
      <c r="K64" s="35">
        <v>0</v>
      </c>
      <c r="L64" s="35">
        <v>11374.946903134056</v>
      </c>
      <c r="M64" s="35">
        <v>0</v>
      </c>
      <c r="N64" s="38">
        <f t="shared" si="4"/>
        <v>33684.193281837899</v>
      </c>
      <c r="O64" s="33"/>
      <c r="P64" s="33"/>
      <c r="Q64" s="27"/>
      <c r="R64" s="27"/>
    </row>
    <row r="65" spans="1:18" ht="28.8" x14ac:dyDescent="0.3">
      <c r="A65" s="9" t="s">
        <v>303</v>
      </c>
      <c r="B65" s="10" t="s">
        <v>280</v>
      </c>
      <c r="C65" s="35">
        <v>0</v>
      </c>
      <c r="D65" s="36">
        <v>0</v>
      </c>
      <c r="E65" s="37">
        <v>0</v>
      </c>
      <c r="F65" s="36">
        <v>0</v>
      </c>
      <c r="G65" s="35">
        <v>0</v>
      </c>
      <c r="H65" s="36">
        <v>0</v>
      </c>
      <c r="I65" s="37">
        <v>0</v>
      </c>
      <c r="J65" s="36">
        <v>0</v>
      </c>
      <c r="K65" s="35">
        <v>0</v>
      </c>
      <c r="L65" s="35">
        <v>0</v>
      </c>
      <c r="M65" s="35">
        <v>0</v>
      </c>
      <c r="N65" s="38">
        <f t="shared" si="4"/>
        <v>0</v>
      </c>
      <c r="O65" s="33"/>
      <c r="P65" s="33"/>
      <c r="Q65" s="27"/>
      <c r="R65" s="27"/>
    </row>
    <row r="66" spans="1:18" ht="43.2" x14ac:dyDescent="0.3">
      <c r="A66" s="9" t="s">
        <v>304</v>
      </c>
      <c r="B66" s="10" t="s">
        <v>281</v>
      </c>
      <c r="C66" s="35">
        <v>33304.33988381672</v>
      </c>
      <c r="D66" s="36">
        <v>0</v>
      </c>
      <c r="E66" s="37">
        <v>17580.478035947879</v>
      </c>
      <c r="F66" s="36">
        <v>15723.861847868842</v>
      </c>
      <c r="G66" s="35">
        <v>0</v>
      </c>
      <c r="H66" s="36">
        <v>0</v>
      </c>
      <c r="I66" s="37">
        <v>0</v>
      </c>
      <c r="J66" s="36">
        <v>0</v>
      </c>
      <c r="K66" s="35">
        <v>0</v>
      </c>
      <c r="L66" s="35">
        <v>0</v>
      </c>
      <c r="M66" s="35">
        <v>0</v>
      </c>
      <c r="N66" s="38">
        <f t="shared" si="4"/>
        <v>33304.33988381672</v>
      </c>
      <c r="O66" s="33"/>
      <c r="P66" s="33"/>
      <c r="Q66" s="27"/>
      <c r="R66" s="27"/>
    </row>
    <row r="67" spans="1:18" ht="28.8" x14ac:dyDescent="0.3">
      <c r="A67" s="9" t="s">
        <v>353</v>
      </c>
      <c r="B67" s="10" t="s">
        <v>354</v>
      </c>
      <c r="C67" s="35">
        <v>58685.680801134185</v>
      </c>
      <c r="D67" s="36">
        <v>0</v>
      </c>
      <c r="E67" s="37">
        <v>27841.196240587276</v>
      </c>
      <c r="F67" s="36">
        <v>30844.484560546909</v>
      </c>
      <c r="G67" s="35">
        <v>0</v>
      </c>
      <c r="H67" s="36">
        <v>0</v>
      </c>
      <c r="I67" s="37">
        <v>0</v>
      </c>
      <c r="J67" s="36">
        <v>0</v>
      </c>
      <c r="K67" s="35">
        <v>0</v>
      </c>
      <c r="L67" s="35">
        <v>0</v>
      </c>
      <c r="M67" s="35">
        <v>0</v>
      </c>
      <c r="N67" s="38">
        <f t="shared" si="3"/>
        <v>58685.680801134185</v>
      </c>
      <c r="O67" s="33"/>
      <c r="P67" s="33"/>
      <c r="Q67" s="27"/>
      <c r="R67" s="27"/>
    </row>
    <row r="68" spans="1:18" ht="28.8" x14ac:dyDescent="0.3">
      <c r="A68" s="9" t="s">
        <v>120</v>
      </c>
      <c r="B68" s="10" t="s">
        <v>122</v>
      </c>
      <c r="C68" s="35">
        <v>22421.102757429537</v>
      </c>
      <c r="D68" s="36">
        <v>0</v>
      </c>
      <c r="E68" s="37">
        <v>18901.352891081766</v>
      </c>
      <c r="F68" s="36">
        <v>3519.7498663477731</v>
      </c>
      <c r="G68" s="35">
        <v>0</v>
      </c>
      <c r="H68" s="36">
        <v>0</v>
      </c>
      <c r="I68" s="37">
        <v>0</v>
      </c>
      <c r="J68" s="36">
        <v>0</v>
      </c>
      <c r="K68" s="35">
        <v>0</v>
      </c>
      <c r="L68" s="35">
        <v>0</v>
      </c>
      <c r="M68" s="35">
        <v>0</v>
      </c>
      <c r="N68" s="38">
        <f t="shared" ref="N68:N80" si="5">+C68+G68+K68+L68+M68</f>
        <v>22421.102757429537</v>
      </c>
      <c r="O68" s="33"/>
      <c r="P68" s="33"/>
      <c r="Q68" s="27"/>
      <c r="R68" s="27"/>
    </row>
    <row r="69" spans="1:18" ht="28.8" x14ac:dyDescent="0.3">
      <c r="A69" s="9" t="s">
        <v>121</v>
      </c>
      <c r="B69" s="10" t="s">
        <v>124</v>
      </c>
      <c r="C69" s="35">
        <v>24363.428252361187</v>
      </c>
      <c r="D69" s="36">
        <v>0</v>
      </c>
      <c r="E69" s="37">
        <v>19924.920459378067</v>
      </c>
      <c r="F69" s="36">
        <v>4438.5077929831186</v>
      </c>
      <c r="G69" s="35">
        <v>0</v>
      </c>
      <c r="H69" s="36">
        <v>0</v>
      </c>
      <c r="I69" s="37">
        <v>0</v>
      </c>
      <c r="J69" s="36">
        <v>0</v>
      </c>
      <c r="K69" s="35">
        <v>0</v>
      </c>
      <c r="L69" s="35">
        <v>0</v>
      </c>
      <c r="M69" s="35">
        <v>0</v>
      </c>
      <c r="N69" s="38">
        <f t="shared" si="5"/>
        <v>24363.428252361187</v>
      </c>
      <c r="O69" s="33"/>
      <c r="P69" s="33"/>
      <c r="Q69" s="27"/>
      <c r="R69" s="27"/>
    </row>
    <row r="70" spans="1:18" ht="28.8" x14ac:dyDescent="0.3">
      <c r="A70" s="9" t="s">
        <v>123</v>
      </c>
      <c r="B70" s="10" t="s">
        <v>282</v>
      </c>
      <c r="C70" s="35">
        <v>1415.9262811867468</v>
      </c>
      <c r="D70" s="36">
        <v>0</v>
      </c>
      <c r="E70" s="37">
        <v>945.32288927282286</v>
      </c>
      <c r="F70" s="36">
        <v>470.6033919139241</v>
      </c>
      <c r="G70" s="35">
        <v>0</v>
      </c>
      <c r="H70" s="36">
        <v>0</v>
      </c>
      <c r="I70" s="37">
        <v>0</v>
      </c>
      <c r="J70" s="36">
        <v>0</v>
      </c>
      <c r="K70" s="35">
        <v>0</v>
      </c>
      <c r="L70" s="35">
        <v>0</v>
      </c>
      <c r="M70" s="35">
        <v>0</v>
      </c>
      <c r="N70" s="38">
        <f t="shared" si="5"/>
        <v>1415.9262811867468</v>
      </c>
      <c r="O70" s="33"/>
      <c r="P70" s="33"/>
      <c r="Q70" s="27"/>
      <c r="R70" s="27"/>
    </row>
    <row r="71" spans="1:18" ht="28.8" x14ac:dyDescent="0.3">
      <c r="A71" s="9" t="s">
        <v>305</v>
      </c>
      <c r="B71" s="10" t="s">
        <v>126</v>
      </c>
      <c r="C71" s="35">
        <v>25714.505076692432</v>
      </c>
      <c r="D71" s="36">
        <v>0</v>
      </c>
      <c r="E71" s="37">
        <v>21216.995093198479</v>
      </c>
      <c r="F71" s="36">
        <v>4497.5099834939529</v>
      </c>
      <c r="G71" s="35">
        <v>0</v>
      </c>
      <c r="H71" s="36">
        <v>0</v>
      </c>
      <c r="I71" s="37">
        <v>0</v>
      </c>
      <c r="J71" s="36">
        <v>0</v>
      </c>
      <c r="K71" s="35">
        <v>0</v>
      </c>
      <c r="L71" s="35">
        <v>0</v>
      </c>
      <c r="M71" s="35">
        <v>0</v>
      </c>
      <c r="N71" s="38">
        <f t="shared" si="5"/>
        <v>25714.505076692432</v>
      </c>
      <c r="O71" s="33"/>
      <c r="P71" s="33"/>
      <c r="Q71" s="27"/>
      <c r="R71" s="27"/>
    </row>
    <row r="72" spans="1:18" x14ac:dyDescent="0.3">
      <c r="A72" s="9" t="s">
        <v>125</v>
      </c>
      <c r="B72" s="10" t="s">
        <v>127</v>
      </c>
      <c r="C72" s="35">
        <v>30005.395421729248</v>
      </c>
      <c r="D72" s="36">
        <v>0</v>
      </c>
      <c r="E72" s="37">
        <v>2654.1656633903513</v>
      </c>
      <c r="F72" s="36">
        <v>27351.229758338894</v>
      </c>
      <c r="G72" s="35">
        <v>0</v>
      </c>
      <c r="H72" s="36">
        <v>0</v>
      </c>
      <c r="I72" s="37">
        <v>0</v>
      </c>
      <c r="J72" s="36">
        <v>0</v>
      </c>
      <c r="K72" s="35">
        <v>0</v>
      </c>
      <c r="L72" s="35">
        <v>0</v>
      </c>
      <c r="M72" s="35">
        <v>0</v>
      </c>
      <c r="N72" s="38">
        <f t="shared" si="5"/>
        <v>30005.395421729248</v>
      </c>
      <c r="O72" s="33"/>
      <c r="P72" s="33"/>
      <c r="Q72" s="27"/>
      <c r="R72" s="27"/>
    </row>
    <row r="73" spans="1:18" x14ac:dyDescent="0.3">
      <c r="A73" s="9" t="s">
        <v>306</v>
      </c>
      <c r="B73" s="10" t="s">
        <v>129</v>
      </c>
      <c r="C73" s="35">
        <v>8612.2750226825956</v>
      </c>
      <c r="D73" s="36">
        <v>0</v>
      </c>
      <c r="E73" s="37">
        <v>241.94865811000588</v>
      </c>
      <c r="F73" s="36">
        <v>8370.3263645725892</v>
      </c>
      <c r="G73" s="35">
        <v>0</v>
      </c>
      <c r="H73" s="36">
        <v>0</v>
      </c>
      <c r="I73" s="37">
        <v>0</v>
      </c>
      <c r="J73" s="36">
        <v>0</v>
      </c>
      <c r="K73" s="35">
        <v>0</v>
      </c>
      <c r="L73" s="35">
        <v>0</v>
      </c>
      <c r="M73" s="35">
        <v>0</v>
      </c>
      <c r="N73" s="38">
        <f t="shared" si="5"/>
        <v>8612.2750226825956</v>
      </c>
      <c r="O73" s="33"/>
      <c r="P73" s="33"/>
      <c r="Q73" s="27"/>
      <c r="R73" s="27"/>
    </row>
    <row r="74" spans="1:18" ht="28.8" x14ac:dyDescent="0.3">
      <c r="A74" s="9" t="s">
        <v>128</v>
      </c>
      <c r="B74" s="10" t="s">
        <v>131</v>
      </c>
      <c r="C74" s="35">
        <v>6547.1104200511527</v>
      </c>
      <c r="D74" s="36">
        <v>0</v>
      </c>
      <c r="E74" s="37">
        <v>6547.1104200511527</v>
      </c>
      <c r="F74" s="36">
        <v>0</v>
      </c>
      <c r="G74" s="35">
        <v>0</v>
      </c>
      <c r="H74" s="36">
        <v>0</v>
      </c>
      <c r="I74" s="37">
        <v>0</v>
      </c>
      <c r="J74" s="36">
        <v>0</v>
      </c>
      <c r="K74" s="35">
        <v>0</v>
      </c>
      <c r="L74" s="35">
        <v>8.5753658095685132</v>
      </c>
      <c r="M74" s="35">
        <v>0</v>
      </c>
      <c r="N74" s="38">
        <f t="shared" si="5"/>
        <v>6555.6857858607209</v>
      </c>
      <c r="O74" s="33"/>
      <c r="P74" s="33"/>
      <c r="Q74" s="27"/>
      <c r="R74" s="27"/>
    </row>
    <row r="75" spans="1:18" ht="28.8" x14ac:dyDescent="0.3">
      <c r="A75" s="9" t="s">
        <v>130</v>
      </c>
      <c r="B75" s="10" t="s">
        <v>133</v>
      </c>
      <c r="C75" s="35">
        <v>27823.095968506375</v>
      </c>
      <c r="D75" s="36">
        <v>0</v>
      </c>
      <c r="E75" s="37">
        <v>11711.18015738312</v>
      </c>
      <c r="F75" s="36">
        <v>16111.915811123254</v>
      </c>
      <c r="G75" s="35">
        <v>0</v>
      </c>
      <c r="H75" s="36">
        <v>0</v>
      </c>
      <c r="I75" s="37">
        <v>0</v>
      </c>
      <c r="J75" s="36">
        <v>0</v>
      </c>
      <c r="K75" s="35">
        <v>0</v>
      </c>
      <c r="L75" s="35">
        <v>0</v>
      </c>
      <c r="M75" s="35">
        <v>0</v>
      </c>
      <c r="N75" s="38">
        <f t="shared" si="5"/>
        <v>27823.095968506375</v>
      </c>
      <c r="O75" s="33"/>
      <c r="P75" s="33"/>
      <c r="Q75" s="27"/>
      <c r="R75" s="27"/>
    </row>
    <row r="76" spans="1:18" x14ac:dyDescent="0.3">
      <c r="A76" s="9" t="s">
        <v>132</v>
      </c>
      <c r="B76" s="10" t="s">
        <v>135</v>
      </c>
      <c r="C76" s="35">
        <v>19678.882244713004</v>
      </c>
      <c r="D76" s="36">
        <v>0</v>
      </c>
      <c r="E76" s="37">
        <v>7063.2868897338794</v>
      </c>
      <c r="F76" s="36">
        <v>12615.595354979127</v>
      </c>
      <c r="G76" s="35">
        <v>0</v>
      </c>
      <c r="H76" s="36">
        <v>0</v>
      </c>
      <c r="I76" s="37">
        <v>0</v>
      </c>
      <c r="J76" s="36">
        <v>0</v>
      </c>
      <c r="K76" s="35">
        <v>0</v>
      </c>
      <c r="L76" s="35">
        <v>0</v>
      </c>
      <c r="M76" s="35">
        <v>0</v>
      </c>
      <c r="N76" s="38">
        <f t="shared" si="5"/>
        <v>19678.882244713004</v>
      </c>
      <c r="O76" s="33"/>
      <c r="P76" s="33"/>
      <c r="Q76" s="27"/>
      <c r="R76" s="27"/>
    </row>
    <row r="77" spans="1:18" ht="28.8" x14ac:dyDescent="0.3">
      <c r="A77" s="9" t="s">
        <v>134</v>
      </c>
      <c r="B77" s="10" t="s">
        <v>137</v>
      </c>
      <c r="C77" s="35">
        <v>39762.874586855258</v>
      </c>
      <c r="D77" s="36">
        <v>0</v>
      </c>
      <c r="E77" s="37">
        <v>22093.695487354424</v>
      </c>
      <c r="F77" s="36">
        <v>17669.179099500834</v>
      </c>
      <c r="G77" s="35">
        <v>0</v>
      </c>
      <c r="H77" s="36">
        <v>0</v>
      </c>
      <c r="I77" s="37">
        <v>0</v>
      </c>
      <c r="J77" s="36">
        <v>0</v>
      </c>
      <c r="K77" s="35">
        <v>0</v>
      </c>
      <c r="L77" s="35">
        <v>5722.9856282096143</v>
      </c>
      <c r="M77" s="35">
        <v>0</v>
      </c>
      <c r="N77" s="38">
        <f t="shared" si="5"/>
        <v>45485.860215064873</v>
      </c>
      <c r="O77" s="33"/>
      <c r="P77" s="33"/>
      <c r="Q77" s="27"/>
      <c r="R77" s="27"/>
    </row>
    <row r="78" spans="1:18" ht="28.8" x14ac:dyDescent="0.3">
      <c r="A78" s="9" t="s">
        <v>136</v>
      </c>
      <c r="B78" s="10" t="s">
        <v>139</v>
      </c>
      <c r="C78" s="35">
        <v>4054.0452945233183</v>
      </c>
      <c r="D78" s="36">
        <v>0</v>
      </c>
      <c r="E78" s="37">
        <v>904.80617333331838</v>
      </c>
      <c r="F78" s="36">
        <v>3149.2391211899999</v>
      </c>
      <c r="G78" s="35">
        <v>0</v>
      </c>
      <c r="H78" s="36">
        <v>0</v>
      </c>
      <c r="I78" s="37">
        <v>0</v>
      </c>
      <c r="J78" s="36">
        <v>0</v>
      </c>
      <c r="K78" s="35">
        <v>0</v>
      </c>
      <c r="L78" s="35">
        <v>0</v>
      </c>
      <c r="M78" s="35">
        <v>0</v>
      </c>
      <c r="N78" s="38">
        <f t="shared" si="5"/>
        <v>4054.0452945233183</v>
      </c>
      <c r="O78" s="33"/>
      <c r="P78" s="33"/>
      <c r="Q78" s="27"/>
      <c r="R78" s="27"/>
    </row>
    <row r="79" spans="1:18" x14ac:dyDescent="0.3">
      <c r="A79" s="9" t="s">
        <v>138</v>
      </c>
      <c r="B79" s="10" t="s">
        <v>141</v>
      </c>
      <c r="C79" s="35">
        <v>9353.2776879684316</v>
      </c>
      <c r="D79" s="36">
        <v>0</v>
      </c>
      <c r="E79" s="37">
        <v>410.92682414843171</v>
      </c>
      <c r="F79" s="36">
        <v>8942.3508638200001</v>
      </c>
      <c r="G79" s="35">
        <v>0</v>
      </c>
      <c r="H79" s="36">
        <v>0</v>
      </c>
      <c r="I79" s="37">
        <v>0</v>
      </c>
      <c r="J79" s="36">
        <v>0</v>
      </c>
      <c r="K79" s="35">
        <v>0</v>
      </c>
      <c r="L79" s="35">
        <v>0</v>
      </c>
      <c r="M79" s="35">
        <v>0</v>
      </c>
      <c r="N79" s="38">
        <f t="shared" si="5"/>
        <v>9353.2776879684316</v>
      </c>
      <c r="O79" s="33"/>
      <c r="P79" s="33"/>
      <c r="Q79" s="27"/>
      <c r="R79" s="27"/>
    </row>
    <row r="80" spans="1:18" x14ac:dyDescent="0.3">
      <c r="A80" s="9" t="s">
        <v>140</v>
      </c>
      <c r="B80" s="10" t="s">
        <v>142</v>
      </c>
      <c r="C80" s="35">
        <v>55366.193884120046</v>
      </c>
      <c r="D80" s="36">
        <v>0</v>
      </c>
      <c r="E80" s="37">
        <v>10750.343467870691</v>
      </c>
      <c r="F80" s="36">
        <v>44615.850416249355</v>
      </c>
      <c r="G80" s="35">
        <v>0</v>
      </c>
      <c r="H80" s="36">
        <v>0</v>
      </c>
      <c r="I80" s="37">
        <v>0</v>
      </c>
      <c r="J80" s="36">
        <v>0</v>
      </c>
      <c r="K80" s="35">
        <v>0</v>
      </c>
      <c r="L80" s="35">
        <v>0</v>
      </c>
      <c r="M80" s="35">
        <v>0</v>
      </c>
      <c r="N80" s="38">
        <f t="shared" si="5"/>
        <v>55366.193884120046</v>
      </c>
      <c r="O80" s="33"/>
      <c r="P80" s="33"/>
      <c r="Q80" s="27"/>
      <c r="R80" s="27"/>
    </row>
    <row r="81" spans="1:18" ht="43.2" x14ac:dyDescent="0.3">
      <c r="A81" s="9" t="s">
        <v>355</v>
      </c>
      <c r="B81" s="10" t="s">
        <v>356</v>
      </c>
      <c r="C81" s="35">
        <v>7704.2003334938699</v>
      </c>
      <c r="D81" s="36">
        <v>0</v>
      </c>
      <c r="E81" s="37">
        <v>2693.6085425813981</v>
      </c>
      <c r="F81" s="36">
        <v>5010.591790912471</v>
      </c>
      <c r="G81" s="35">
        <v>0</v>
      </c>
      <c r="H81" s="36">
        <v>0</v>
      </c>
      <c r="I81" s="37">
        <v>0</v>
      </c>
      <c r="J81" s="36">
        <v>0</v>
      </c>
      <c r="K81" s="35">
        <v>0</v>
      </c>
      <c r="L81" s="35">
        <v>0</v>
      </c>
      <c r="M81" s="35">
        <v>0</v>
      </c>
      <c r="N81" s="38">
        <f t="shared" ref="N81:N82" si="6">+C81+G81+K81+L81+M81</f>
        <v>7704.2003334938699</v>
      </c>
      <c r="O81" s="33"/>
      <c r="P81" s="33"/>
      <c r="Q81" s="27"/>
      <c r="R81" s="27"/>
    </row>
    <row r="82" spans="1:18" x14ac:dyDescent="0.3">
      <c r="A82" s="9" t="s">
        <v>307</v>
      </c>
      <c r="B82" s="10" t="s">
        <v>144</v>
      </c>
      <c r="C82" s="35">
        <v>20637.643828969594</v>
      </c>
      <c r="D82" s="36">
        <v>0</v>
      </c>
      <c r="E82" s="37">
        <v>18284.201599140815</v>
      </c>
      <c r="F82" s="36">
        <v>2353.4422298287791</v>
      </c>
      <c r="G82" s="35">
        <v>0</v>
      </c>
      <c r="H82" s="36">
        <v>0</v>
      </c>
      <c r="I82" s="37">
        <v>0</v>
      </c>
      <c r="J82" s="36">
        <v>0</v>
      </c>
      <c r="K82" s="35">
        <v>0</v>
      </c>
      <c r="L82" s="35">
        <v>11543.61603104204</v>
      </c>
      <c r="M82" s="35">
        <v>0</v>
      </c>
      <c r="N82" s="38">
        <f t="shared" si="6"/>
        <v>32181.259860011633</v>
      </c>
      <c r="O82" s="33"/>
      <c r="P82" s="33"/>
      <c r="Q82" s="27"/>
      <c r="R82" s="27"/>
    </row>
    <row r="83" spans="1:18" x14ac:dyDescent="0.3">
      <c r="A83" s="9" t="s">
        <v>143</v>
      </c>
      <c r="B83" s="10" t="s">
        <v>146</v>
      </c>
      <c r="C83" s="35">
        <v>240246.92952346665</v>
      </c>
      <c r="D83" s="36">
        <v>0</v>
      </c>
      <c r="E83" s="37">
        <v>5567.8112701259161</v>
      </c>
      <c r="F83" s="36">
        <v>234679.11825334074</v>
      </c>
      <c r="G83" s="35">
        <v>0</v>
      </c>
      <c r="H83" s="36">
        <v>0</v>
      </c>
      <c r="I83" s="37">
        <v>0</v>
      </c>
      <c r="J83" s="36">
        <v>0</v>
      </c>
      <c r="K83" s="35">
        <v>0</v>
      </c>
      <c r="L83" s="35">
        <v>0</v>
      </c>
      <c r="M83" s="35">
        <v>0</v>
      </c>
      <c r="N83" s="38">
        <f t="shared" ref="N83:N85" si="7">+C83+G83+K83+L83+M83</f>
        <v>240246.92952346665</v>
      </c>
      <c r="O83" s="33"/>
      <c r="P83" s="33"/>
      <c r="Q83" s="27"/>
      <c r="R83" s="27"/>
    </row>
    <row r="84" spans="1:18" x14ac:dyDescent="0.3">
      <c r="A84" s="9" t="s">
        <v>145</v>
      </c>
      <c r="B84" s="10" t="s">
        <v>148</v>
      </c>
      <c r="C84" s="35">
        <v>17578.44001178422</v>
      </c>
      <c r="D84" s="36">
        <v>0</v>
      </c>
      <c r="E84" s="37">
        <v>13035.964194847587</v>
      </c>
      <c r="F84" s="36">
        <v>4542.4758169366332</v>
      </c>
      <c r="G84" s="35">
        <v>0</v>
      </c>
      <c r="H84" s="36">
        <v>0</v>
      </c>
      <c r="I84" s="37">
        <v>0</v>
      </c>
      <c r="J84" s="36">
        <v>0</v>
      </c>
      <c r="K84" s="35">
        <v>0</v>
      </c>
      <c r="L84" s="35">
        <v>21215.936432600934</v>
      </c>
      <c r="M84" s="35">
        <v>0</v>
      </c>
      <c r="N84" s="38">
        <f t="shared" si="7"/>
        <v>38794.376444385154</v>
      </c>
      <c r="O84" s="33"/>
      <c r="P84" s="33"/>
      <c r="Q84" s="27"/>
      <c r="R84" s="27"/>
    </row>
    <row r="85" spans="1:18" x14ac:dyDescent="0.3">
      <c r="A85" s="9" t="s">
        <v>147</v>
      </c>
      <c r="B85" s="10" t="s">
        <v>150</v>
      </c>
      <c r="C85" s="35">
        <v>41222.023944220506</v>
      </c>
      <c r="D85" s="36">
        <v>0</v>
      </c>
      <c r="E85" s="37">
        <v>41012.818127101731</v>
      </c>
      <c r="F85" s="36">
        <v>209.2058171187723</v>
      </c>
      <c r="G85" s="35">
        <v>0</v>
      </c>
      <c r="H85" s="36">
        <v>0</v>
      </c>
      <c r="I85" s="37">
        <v>0</v>
      </c>
      <c r="J85" s="36">
        <v>0</v>
      </c>
      <c r="K85" s="35">
        <v>0</v>
      </c>
      <c r="L85" s="35">
        <v>576.072370716764</v>
      </c>
      <c r="M85" s="35">
        <v>0</v>
      </c>
      <c r="N85" s="38">
        <f t="shared" si="7"/>
        <v>41798.096314937269</v>
      </c>
      <c r="O85" s="33"/>
      <c r="P85" s="33"/>
      <c r="Q85" s="27"/>
      <c r="R85" s="27"/>
    </row>
    <row r="86" spans="1:18" x14ac:dyDescent="0.3">
      <c r="A86" s="9" t="s">
        <v>149</v>
      </c>
      <c r="B86" s="10" t="s">
        <v>152</v>
      </c>
      <c r="C86" s="35">
        <v>202022.51554190842</v>
      </c>
      <c r="D86" s="36">
        <v>166912.84263547507</v>
      </c>
      <c r="E86" s="37">
        <v>32933.044195525763</v>
      </c>
      <c r="F86" s="36">
        <v>2176.6287109075738</v>
      </c>
      <c r="G86" s="35">
        <v>0</v>
      </c>
      <c r="H86" s="36">
        <v>0</v>
      </c>
      <c r="I86" s="37">
        <v>0</v>
      </c>
      <c r="J86" s="36">
        <v>0</v>
      </c>
      <c r="K86" s="35">
        <v>0</v>
      </c>
      <c r="L86" s="35">
        <v>0</v>
      </c>
      <c r="M86" s="35">
        <v>0</v>
      </c>
      <c r="N86" s="38">
        <f t="shared" ref="N86:N89" si="8">+C86+G86+K86+L86+M86</f>
        <v>202022.51554190842</v>
      </c>
      <c r="O86" s="33"/>
      <c r="P86" s="33"/>
      <c r="Q86" s="27"/>
      <c r="R86" s="27"/>
    </row>
    <row r="87" spans="1:18" x14ac:dyDescent="0.3">
      <c r="A87" s="9" t="s">
        <v>151</v>
      </c>
      <c r="B87" s="10" t="s">
        <v>283</v>
      </c>
      <c r="C87" s="35">
        <v>48866.78289259466</v>
      </c>
      <c r="D87" s="36">
        <v>37043.17323191186</v>
      </c>
      <c r="E87" s="37">
        <v>11823.609660682794</v>
      </c>
      <c r="F87" s="36">
        <v>0</v>
      </c>
      <c r="G87" s="35">
        <v>0</v>
      </c>
      <c r="H87" s="36">
        <v>0</v>
      </c>
      <c r="I87" s="37">
        <v>0</v>
      </c>
      <c r="J87" s="36">
        <v>0</v>
      </c>
      <c r="K87" s="35">
        <v>0</v>
      </c>
      <c r="L87" s="35">
        <v>0</v>
      </c>
      <c r="M87" s="35">
        <v>0</v>
      </c>
      <c r="N87" s="38">
        <f t="shared" si="8"/>
        <v>48866.78289259466</v>
      </c>
      <c r="O87" s="33"/>
      <c r="P87" s="33"/>
      <c r="Q87" s="27"/>
      <c r="R87" s="27"/>
    </row>
    <row r="88" spans="1:18" x14ac:dyDescent="0.3">
      <c r="A88" s="9" t="s">
        <v>153</v>
      </c>
      <c r="B88" s="10" t="s">
        <v>284</v>
      </c>
      <c r="C88" s="35">
        <v>3714.0363263969566</v>
      </c>
      <c r="D88" s="36">
        <v>3318.438881914889</v>
      </c>
      <c r="E88" s="37">
        <v>395.59744448206783</v>
      </c>
      <c r="F88" s="36">
        <v>0</v>
      </c>
      <c r="G88" s="35">
        <v>0</v>
      </c>
      <c r="H88" s="36">
        <v>0</v>
      </c>
      <c r="I88" s="37">
        <v>0</v>
      </c>
      <c r="J88" s="36">
        <v>0</v>
      </c>
      <c r="K88" s="35">
        <v>0</v>
      </c>
      <c r="L88" s="35">
        <v>890.70899736819456</v>
      </c>
      <c r="M88" s="35">
        <v>0</v>
      </c>
      <c r="N88" s="38">
        <f t="shared" si="8"/>
        <v>4604.7453237651516</v>
      </c>
      <c r="O88" s="33"/>
      <c r="P88" s="33"/>
      <c r="Q88" s="27"/>
      <c r="R88" s="27"/>
    </row>
    <row r="89" spans="1:18" x14ac:dyDescent="0.3">
      <c r="A89" s="9" t="s">
        <v>154</v>
      </c>
      <c r="B89" s="10" t="s">
        <v>285</v>
      </c>
      <c r="C89" s="35">
        <v>15455.01994596891</v>
      </c>
      <c r="D89" s="36">
        <v>85.035202932302482</v>
      </c>
      <c r="E89" s="37">
        <v>15104.853477822</v>
      </c>
      <c r="F89" s="36">
        <v>265.13126521460782</v>
      </c>
      <c r="G89" s="35">
        <v>0</v>
      </c>
      <c r="H89" s="36">
        <v>0</v>
      </c>
      <c r="I89" s="37">
        <v>0</v>
      </c>
      <c r="J89" s="36">
        <v>0</v>
      </c>
      <c r="K89" s="35">
        <v>0</v>
      </c>
      <c r="L89" s="35">
        <v>0</v>
      </c>
      <c r="M89" s="35">
        <v>0</v>
      </c>
      <c r="N89" s="38">
        <f t="shared" si="8"/>
        <v>15455.01994596891</v>
      </c>
      <c r="O89" s="33"/>
      <c r="P89" s="33"/>
      <c r="Q89" s="27"/>
      <c r="R89" s="27"/>
    </row>
    <row r="90" spans="1:18" x14ac:dyDescent="0.3">
      <c r="A90" s="9" t="s">
        <v>155</v>
      </c>
      <c r="B90" s="10" t="s">
        <v>286</v>
      </c>
      <c r="C90" s="35">
        <v>175172.92606586302</v>
      </c>
      <c r="D90" s="36">
        <v>0</v>
      </c>
      <c r="E90" s="37">
        <v>175172.92606586302</v>
      </c>
      <c r="F90" s="36">
        <v>0</v>
      </c>
      <c r="G90" s="35">
        <v>0</v>
      </c>
      <c r="H90" s="36">
        <v>0</v>
      </c>
      <c r="I90" s="37">
        <v>0</v>
      </c>
      <c r="J90" s="36">
        <v>0</v>
      </c>
      <c r="K90" s="35">
        <v>0</v>
      </c>
      <c r="L90" s="35">
        <v>29383.996388931151</v>
      </c>
      <c r="M90" s="35">
        <v>0</v>
      </c>
      <c r="N90" s="38">
        <f t="shared" ref="N90:N95" si="9">+C90+G90+K90+L90+M90</f>
        <v>204556.92245479417</v>
      </c>
      <c r="O90" s="33"/>
      <c r="P90" s="33"/>
      <c r="Q90" s="27"/>
      <c r="R90" s="27"/>
    </row>
    <row r="91" spans="1:18" x14ac:dyDescent="0.3">
      <c r="A91" s="9" t="s">
        <v>156</v>
      </c>
      <c r="B91" s="10" t="s">
        <v>287</v>
      </c>
      <c r="C91" s="35">
        <v>112839.73938183302</v>
      </c>
      <c r="D91" s="36">
        <v>0</v>
      </c>
      <c r="E91" s="37">
        <v>112839.73938183302</v>
      </c>
      <c r="F91" s="36">
        <v>0</v>
      </c>
      <c r="G91" s="35">
        <v>0</v>
      </c>
      <c r="H91" s="36">
        <v>0</v>
      </c>
      <c r="I91" s="37">
        <v>0</v>
      </c>
      <c r="J91" s="36">
        <v>0</v>
      </c>
      <c r="K91" s="35">
        <v>0</v>
      </c>
      <c r="L91" s="35">
        <v>8388.7454970402578</v>
      </c>
      <c r="M91" s="35">
        <v>0</v>
      </c>
      <c r="N91" s="38">
        <f t="shared" si="9"/>
        <v>121228.48487887328</v>
      </c>
      <c r="O91" s="33"/>
      <c r="P91" s="33"/>
      <c r="Q91" s="27"/>
      <c r="R91" s="27"/>
    </row>
    <row r="92" spans="1:18" x14ac:dyDescent="0.3">
      <c r="A92" s="9" t="s">
        <v>158</v>
      </c>
      <c r="B92" s="10" t="s">
        <v>157</v>
      </c>
      <c r="C92" s="35">
        <v>29232.220313543712</v>
      </c>
      <c r="D92" s="36">
        <v>0</v>
      </c>
      <c r="E92" s="37">
        <v>29232.220313543712</v>
      </c>
      <c r="F92" s="36">
        <v>0</v>
      </c>
      <c r="G92" s="35">
        <v>0</v>
      </c>
      <c r="H92" s="36">
        <v>0</v>
      </c>
      <c r="I92" s="37">
        <v>0</v>
      </c>
      <c r="J92" s="36">
        <v>0</v>
      </c>
      <c r="K92" s="35">
        <v>0</v>
      </c>
      <c r="L92" s="35">
        <v>0</v>
      </c>
      <c r="M92" s="35">
        <v>0</v>
      </c>
      <c r="N92" s="38">
        <f t="shared" si="9"/>
        <v>29232.220313543712</v>
      </c>
      <c r="O92" s="33"/>
      <c r="P92" s="33"/>
      <c r="Q92" s="27"/>
      <c r="R92" s="27"/>
    </row>
    <row r="93" spans="1:18" ht="28.8" x14ac:dyDescent="0.3">
      <c r="A93" s="9" t="s">
        <v>308</v>
      </c>
      <c r="B93" s="10" t="s">
        <v>159</v>
      </c>
      <c r="C93" s="35">
        <v>30878.445595254056</v>
      </c>
      <c r="D93" s="36">
        <v>0</v>
      </c>
      <c r="E93" s="37">
        <v>17284.153981249849</v>
      </c>
      <c r="F93" s="36">
        <v>13594.291614004207</v>
      </c>
      <c r="G93" s="35">
        <v>0</v>
      </c>
      <c r="H93" s="36">
        <v>0</v>
      </c>
      <c r="I93" s="37">
        <v>0</v>
      </c>
      <c r="J93" s="36">
        <v>0</v>
      </c>
      <c r="K93" s="35">
        <v>0</v>
      </c>
      <c r="L93" s="35">
        <v>0</v>
      </c>
      <c r="M93" s="35">
        <v>0</v>
      </c>
      <c r="N93" s="38">
        <f t="shared" si="9"/>
        <v>30878.445595254056</v>
      </c>
      <c r="O93" s="33"/>
      <c r="P93" s="33"/>
      <c r="Q93" s="27"/>
      <c r="R93" s="27"/>
    </row>
    <row r="94" spans="1:18" x14ac:dyDescent="0.3">
      <c r="A94" s="9" t="s">
        <v>161</v>
      </c>
      <c r="B94" s="10" t="s">
        <v>160</v>
      </c>
      <c r="C94" s="35">
        <v>187480.15933572309</v>
      </c>
      <c r="D94" s="36">
        <v>0</v>
      </c>
      <c r="E94" s="37">
        <v>175369.16299512773</v>
      </c>
      <c r="F94" s="36">
        <v>12110.996340595371</v>
      </c>
      <c r="G94" s="35">
        <v>0</v>
      </c>
      <c r="H94" s="36">
        <v>0</v>
      </c>
      <c r="I94" s="37">
        <v>0</v>
      </c>
      <c r="J94" s="36">
        <v>0</v>
      </c>
      <c r="K94" s="35">
        <v>2907.8677821399997</v>
      </c>
      <c r="L94" s="35">
        <v>30647.403279864677</v>
      </c>
      <c r="M94" s="35">
        <v>0</v>
      </c>
      <c r="N94" s="38">
        <f t="shared" si="9"/>
        <v>221035.43039772776</v>
      </c>
      <c r="O94" s="33"/>
      <c r="P94" s="33"/>
      <c r="Q94" s="27"/>
      <c r="R94" s="27"/>
    </row>
    <row r="95" spans="1:18" x14ac:dyDescent="0.3">
      <c r="A95" s="9" t="s">
        <v>163</v>
      </c>
      <c r="B95" s="10" t="s">
        <v>162</v>
      </c>
      <c r="C95" s="35">
        <v>956953.21263748046</v>
      </c>
      <c r="D95" s="36">
        <v>33842.567216581076</v>
      </c>
      <c r="E95" s="37">
        <v>586979.91321645782</v>
      </c>
      <c r="F95" s="36">
        <v>336130.73220444168</v>
      </c>
      <c r="G95" s="35">
        <v>0</v>
      </c>
      <c r="H95" s="36">
        <v>0</v>
      </c>
      <c r="I95" s="37">
        <v>0</v>
      </c>
      <c r="J95" s="36">
        <v>0</v>
      </c>
      <c r="K95" s="35">
        <v>0</v>
      </c>
      <c r="L95" s="35">
        <v>192342.83969241622</v>
      </c>
      <c r="M95" s="35">
        <v>0</v>
      </c>
      <c r="N95" s="38">
        <f t="shared" si="9"/>
        <v>1149296.0523298967</v>
      </c>
      <c r="O95" s="33"/>
      <c r="P95" s="33"/>
      <c r="Q95" s="27"/>
      <c r="R95" s="27"/>
    </row>
    <row r="96" spans="1:18" x14ac:dyDescent="0.3">
      <c r="A96" s="9" t="s">
        <v>165</v>
      </c>
      <c r="B96" s="10" t="s">
        <v>164</v>
      </c>
      <c r="C96" s="35">
        <v>46793.258553893327</v>
      </c>
      <c r="D96" s="36">
        <v>0</v>
      </c>
      <c r="E96" s="37">
        <v>46484.524630113745</v>
      </c>
      <c r="F96" s="36">
        <v>308.7339237795876</v>
      </c>
      <c r="G96" s="35">
        <v>0</v>
      </c>
      <c r="H96" s="36">
        <v>0</v>
      </c>
      <c r="I96" s="37">
        <v>0</v>
      </c>
      <c r="J96" s="36">
        <v>0</v>
      </c>
      <c r="K96" s="35">
        <v>0</v>
      </c>
      <c r="L96" s="35">
        <v>76626.772448837335</v>
      </c>
      <c r="M96" s="35">
        <v>0</v>
      </c>
      <c r="N96" s="38">
        <f t="shared" ref="N96:N97" si="10">+C96+G96+K96+L96+M96</f>
        <v>123420.03100273066</v>
      </c>
      <c r="O96" s="33"/>
      <c r="P96" s="33"/>
      <c r="Q96" s="27"/>
      <c r="R96" s="27"/>
    </row>
    <row r="97" spans="1:18" x14ac:dyDescent="0.3">
      <c r="A97" s="9" t="s">
        <v>168</v>
      </c>
      <c r="B97" s="10" t="s">
        <v>167</v>
      </c>
      <c r="C97" s="35">
        <v>52826.870325312651</v>
      </c>
      <c r="D97" s="36">
        <v>0</v>
      </c>
      <c r="E97" s="37">
        <v>52826.870325312651</v>
      </c>
      <c r="F97" s="36">
        <v>0</v>
      </c>
      <c r="G97" s="35">
        <v>0</v>
      </c>
      <c r="H97" s="36">
        <v>0</v>
      </c>
      <c r="I97" s="37">
        <v>0</v>
      </c>
      <c r="J97" s="36">
        <v>0</v>
      </c>
      <c r="K97" s="35">
        <v>0</v>
      </c>
      <c r="L97" s="35">
        <v>5492.8736972567849</v>
      </c>
      <c r="M97" s="35">
        <v>0</v>
      </c>
      <c r="N97" s="38">
        <f t="shared" si="10"/>
        <v>58319.744022569437</v>
      </c>
      <c r="O97" s="33"/>
      <c r="P97" s="33"/>
      <c r="Q97" s="27"/>
      <c r="R97" s="27"/>
    </row>
    <row r="98" spans="1:18" x14ac:dyDescent="0.3">
      <c r="A98" s="9" t="s">
        <v>170</v>
      </c>
      <c r="B98" s="10" t="s">
        <v>169</v>
      </c>
      <c r="C98" s="35">
        <v>73.380355407816495</v>
      </c>
      <c r="D98" s="36">
        <v>0</v>
      </c>
      <c r="E98" s="37">
        <v>73.380355407816495</v>
      </c>
      <c r="F98" s="36">
        <v>0</v>
      </c>
      <c r="G98" s="35">
        <v>0</v>
      </c>
      <c r="H98" s="36">
        <v>0</v>
      </c>
      <c r="I98" s="37">
        <v>0</v>
      </c>
      <c r="J98" s="36">
        <v>0</v>
      </c>
      <c r="K98" s="35">
        <v>0</v>
      </c>
      <c r="L98" s="35">
        <v>55684.984931269362</v>
      </c>
      <c r="M98" s="35">
        <v>0</v>
      </c>
      <c r="N98" s="38">
        <f t="shared" ref="N98:N143" si="11">+C98+G98+K98+L98+M98</f>
        <v>55758.365286677181</v>
      </c>
      <c r="O98" s="33"/>
      <c r="P98" s="33"/>
      <c r="Q98" s="27"/>
      <c r="R98" s="27"/>
    </row>
    <row r="99" spans="1:18" x14ac:dyDescent="0.3">
      <c r="A99" s="9" t="s">
        <v>171</v>
      </c>
      <c r="B99" s="10" t="s">
        <v>288</v>
      </c>
      <c r="C99" s="35">
        <v>73746.040191410706</v>
      </c>
      <c r="D99" s="36">
        <v>0</v>
      </c>
      <c r="E99" s="37">
        <v>68933.626052917403</v>
      </c>
      <c r="F99" s="36">
        <v>4812.4141384933</v>
      </c>
      <c r="G99" s="35">
        <v>0</v>
      </c>
      <c r="H99" s="36">
        <v>0</v>
      </c>
      <c r="I99" s="37">
        <v>0</v>
      </c>
      <c r="J99" s="36">
        <v>0</v>
      </c>
      <c r="K99" s="35">
        <v>0</v>
      </c>
      <c r="L99" s="35">
        <v>24080.553297249124</v>
      </c>
      <c r="M99" s="35">
        <v>0</v>
      </c>
      <c r="N99" s="38">
        <f t="shared" si="11"/>
        <v>97826.593488659826</v>
      </c>
      <c r="O99" s="33"/>
      <c r="P99" s="33"/>
      <c r="Q99" s="27"/>
      <c r="R99" s="27"/>
    </row>
    <row r="100" spans="1:18" x14ac:dyDescent="0.3">
      <c r="A100" s="9" t="s">
        <v>173</v>
      </c>
      <c r="B100" s="10" t="s">
        <v>289</v>
      </c>
      <c r="C100" s="35">
        <v>12024.365967309201</v>
      </c>
      <c r="D100" s="36">
        <v>0</v>
      </c>
      <c r="E100" s="37">
        <v>10178.314894840001</v>
      </c>
      <c r="F100" s="36">
        <v>1846.0510724691999</v>
      </c>
      <c r="G100" s="35">
        <v>0</v>
      </c>
      <c r="H100" s="36">
        <v>0</v>
      </c>
      <c r="I100" s="37">
        <v>0</v>
      </c>
      <c r="J100" s="36">
        <v>0</v>
      </c>
      <c r="K100" s="35">
        <v>0</v>
      </c>
      <c r="L100" s="35">
        <v>416.41826040056395</v>
      </c>
      <c r="M100" s="35">
        <v>0</v>
      </c>
      <c r="N100" s="38">
        <f t="shared" si="11"/>
        <v>12440.784227709764</v>
      </c>
      <c r="O100" s="33"/>
      <c r="P100" s="33"/>
      <c r="Q100" s="27"/>
      <c r="R100" s="27"/>
    </row>
    <row r="101" spans="1:18" x14ac:dyDescent="0.3">
      <c r="A101" s="9" t="s">
        <v>174</v>
      </c>
      <c r="B101" s="10" t="s">
        <v>172</v>
      </c>
      <c r="C101" s="35">
        <v>21340.222344858412</v>
      </c>
      <c r="D101" s="36">
        <v>0</v>
      </c>
      <c r="E101" s="37">
        <v>14865.327912685012</v>
      </c>
      <c r="F101" s="36">
        <v>6474.8944321733998</v>
      </c>
      <c r="G101" s="35">
        <v>0</v>
      </c>
      <c r="H101" s="36">
        <v>0</v>
      </c>
      <c r="I101" s="37">
        <v>0</v>
      </c>
      <c r="J101" s="36">
        <v>0</v>
      </c>
      <c r="K101" s="35">
        <v>0</v>
      </c>
      <c r="L101" s="35">
        <v>0</v>
      </c>
      <c r="M101" s="35">
        <v>0</v>
      </c>
      <c r="N101" s="38">
        <f t="shared" si="11"/>
        <v>21340.222344858412</v>
      </c>
      <c r="O101" s="33"/>
      <c r="P101" s="33"/>
      <c r="Q101" s="27"/>
      <c r="R101" s="27"/>
    </row>
    <row r="102" spans="1:18" x14ac:dyDescent="0.3">
      <c r="A102" s="9" t="s">
        <v>175</v>
      </c>
      <c r="B102" s="10" t="s">
        <v>290</v>
      </c>
      <c r="C102" s="35">
        <v>135399.03907910475</v>
      </c>
      <c r="D102" s="36">
        <v>28381.139825964925</v>
      </c>
      <c r="E102" s="37">
        <v>64530.473190684221</v>
      </c>
      <c r="F102" s="36">
        <v>42487.426062455597</v>
      </c>
      <c r="G102" s="35">
        <v>0</v>
      </c>
      <c r="H102" s="36">
        <v>0</v>
      </c>
      <c r="I102" s="37">
        <v>0</v>
      </c>
      <c r="J102" s="36">
        <v>0</v>
      </c>
      <c r="K102" s="35">
        <v>0</v>
      </c>
      <c r="L102" s="35">
        <v>641.09200651020001</v>
      </c>
      <c r="M102" s="35">
        <v>0</v>
      </c>
      <c r="N102" s="38">
        <f t="shared" si="11"/>
        <v>136040.13108561496</v>
      </c>
      <c r="O102" s="33"/>
      <c r="P102" s="33"/>
      <c r="Q102" s="27"/>
      <c r="R102" s="27"/>
    </row>
    <row r="103" spans="1:18" x14ac:dyDescent="0.3">
      <c r="A103" s="9" t="s">
        <v>177</v>
      </c>
      <c r="B103" s="10" t="s">
        <v>176</v>
      </c>
      <c r="C103" s="35">
        <v>41000.286146446597</v>
      </c>
      <c r="D103" s="36">
        <v>12149.142834230001</v>
      </c>
      <c r="E103" s="37">
        <v>20942.838021166597</v>
      </c>
      <c r="F103" s="36">
        <v>7908.3052910500001</v>
      </c>
      <c r="G103" s="35">
        <v>0</v>
      </c>
      <c r="H103" s="36">
        <v>0</v>
      </c>
      <c r="I103" s="37">
        <v>0</v>
      </c>
      <c r="J103" s="36">
        <v>0</v>
      </c>
      <c r="K103" s="35">
        <v>0</v>
      </c>
      <c r="L103" s="35">
        <v>0</v>
      </c>
      <c r="M103" s="35">
        <v>0</v>
      </c>
      <c r="N103" s="38">
        <f t="shared" si="11"/>
        <v>41000.286146446597</v>
      </c>
      <c r="O103" s="33"/>
      <c r="P103" s="33"/>
      <c r="Q103" s="27"/>
      <c r="R103" s="27"/>
    </row>
    <row r="104" spans="1:18" x14ac:dyDescent="0.3">
      <c r="A104" s="9" t="s">
        <v>179</v>
      </c>
      <c r="B104" s="10" t="s">
        <v>178</v>
      </c>
      <c r="C104" s="35">
        <v>192730.62092464537</v>
      </c>
      <c r="D104" s="36">
        <v>0</v>
      </c>
      <c r="E104" s="37">
        <v>116892.52384160353</v>
      </c>
      <c r="F104" s="36">
        <v>75838.097083041823</v>
      </c>
      <c r="G104" s="35">
        <v>0</v>
      </c>
      <c r="H104" s="36">
        <v>0</v>
      </c>
      <c r="I104" s="37">
        <v>0</v>
      </c>
      <c r="J104" s="36">
        <v>0</v>
      </c>
      <c r="K104" s="35">
        <v>0</v>
      </c>
      <c r="L104" s="35">
        <v>4140.0366428043153</v>
      </c>
      <c r="M104" s="35">
        <v>0</v>
      </c>
      <c r="N104" s="38">
        <f t="shared" si="11"/>
        <v>196870.65756744967</v>
      </c>
      <c r="O104" s="33"/>
      <c r="P104" s="33"/>
      <c r="Q104" s="27"/>
      <c r="R104" s="27"/>
    </row>
    <row r="105" spans="1:18" x14ac:dyDescent="0.3">
      <c r="A105" s="9" t="s">
        <v>181</v>
      </c>
      <c r="B105" s="10" t="s">
        <v>180</v>
      </c>
      <c r="C105" s="35">
        <v>191538.38766993099</v>
      </c>
      <c r="D105" s="36">
        <v>0</v>
      </c>
      <c r="E105" s="37">
        <v>158487.88384596081</v>
      </c>
      <c r="F105" s="36">
        <v>33050.503823970153</v>
      </c>
      <c r="G105" s="35">
        <v>0</v>
      </c>
      <c r="H105" s="36">
        <v>0</v>
      </c>
      <c r="I105" s="37">
        <v>0</v>
      </c>
      <c r="J105" s="36">
        <v>0</v>
      </c>
      <c r="K105" s="35">
        <v>0</v>
      </c>
      <c r="L105" s="35">
        <v>44927.856614891949</v>
      </c>
      <c r="M105" s="35">
        <v>0</v>
      </c>
      <c r="N105" s="38">
        <f t="shared" si="11"/>
        <v>236466.24428482295</v>
      </c>
      <c r="O105" s="33"/>
      <c r="P105" s="33"/>
      <c r="Q105" s="27"/>
      <c r="R105" s="27"/>
    </row>
    <row r="106" spans="1:18" ht="43.2" x14ac:dyDescent="0.3">
      <c r="A106" s="9" t="s">
        <v>183</v>
      </c>
      <c r="B106" s="10" t="s">
        <v>182</v>
      </c>
      <c r="C106" s="35">
        <v>51898.985074490578</v>
      </c>
      <c r="D106" s="36">
        <v>0</v>
      </c>
      <c r="E106" s="37">
        <v>27764.329165101608</v>
      </c>
      <c r="F106" s="36">
        <v>24134.655909388963</v>
      </c>
      <c r="G106" s="35">
        <v>0</v>
      </c>
      <c r="H106" s="36">
        <v>0</v>
      </c>
      <c r="I106" s="37">
        <v>0</v>
      </c>
      <c r="J106" s="36">
        <v>0</v>
      </c>
      <c r="K106" s="35">
        <v>0</v>
      </c>
      <c r="L106" s="35">
        <v>0</v>
      </c>
      <c r="M106" s="35">
        <v>0</v>
      </c>
      <c r="N106" s="38">
        <f t="shared" si="11"/>
        <v>51898.985074490578</v>
      </c>
      <c r="O106" s="33"/>
      <c r="P106" s="33"/>
      <c r="Q106" s="27"/>
      <c r="R106" s="27"/>
    </row>
    <row r="107" spans="1:18" x14ac:dyDescent="0.3">
      <c r="A107" s="9" t="s">
        <v>185</v>
      </c>
      <c r="B107" s="10" t="s">
        <v>184</v>
      </c>
      <c r="C107" s="35">
        <v>153451.3158255257</v>
      </c>
      <c r="D107" s="36">
        <v>108500.26429190894</v>
      </c>
      <c r="E107" s="37">
        <v>20998.796032515198</v>
      </c>
      <c r="F107" s="36">
        <v>23952.255501101536</v>
      </c>
      <c r="G107" s="35">
        <v>0</v>
      </c>
      <c r="H107" s="36">
        <v>0</v>
      </c>
      <c r="I107" s="37">
        <v>0</v>
      </c>
      <c r="J107" s="36">
        <v>0</v>
      </c>
      <c r="K107" s="35">
        <v>0</v>
      </c>
      <c r="L107" s="35">
        <v>0</v>
      </c>
      <c r="M107" s="35">
        <v>0</v>
      </c>
      <c r="N107" s="38">
        <f t="shared" si="11"/>
        <v>153451.3158255257</v>
      </c>
      <c r="O107" s="33"/>
      <c r="P107" s="33"/>
      <c r="Q107" s="27"/>
      <c r="R107" s="27"/>
    </row>
    <row r="108" spans="1:18" ht="28.8" x14ac:dyDescent="0.3">
      <c r="A108" s="9" t="s">
        <v>187</v>
      </c>
      <c r="B108" s="10" t="s">
        <v>186</v>
      </c>
      <c r="C108" s="35">
        <v>397341.92433942662</v>
      </c>
      <c r="D108" s="36">
        <v>0</v>
      </c>
      <c r="E108" s="37">
        <v>168247.76911672761</v>
      </c>
      <c r="F108" s="36">
        <v>229094.15522269902</v>
      </c>
      <c r="G108" s="35">
        <v>0</v>
      </c>
      <c r="H108" s="36">
        <v>0</v>
      </c>
      <c r="I108" s="37">
        <v>0</v>
      </c>
      <c r="J108" s="36">
        <v>0</v>
      </c>
      <c r="K108" s="35">
        <v>0</v>
      </c>
      <c r="L108" s="35">
        <v>32679.617876732009</v>
      </c>
      <c r="M108" s="35">
        <v>0</v>
      </c>
      <c r="N108" s="38">
        <f t="shared" si="11"/>
        <v>430021.54221615865</v>
      </c>
      <c r="O108" s="33"/>
      <c r="P108" s="33"/>
      <c r="Q108" s="27"/>
      <c r="R108" s="27"/>
    </row>
    <row r="109" spans="1:18" x14ac:dyDescent="0.3">
      <c r="A109" s="9" t="s">
        <v>188</v>
      </c>
      <c r="B109" s="10" t="s">
        <v>291</v>
      </c>
      <c r="C109" s="35">
        <v>0</v>
      </c>
      <c r="D109" s="36">
        <v>0</v>
      </c>
      <c r="E109" s="37">
        <v>0</v>
      </c>
      <c r="F109" s="36">
        <v>0</v>
      </c>
      <c r="G109" s="35">
        <v>29117.285734644618</v>
      </c>
      <c r="H109" s="36">
        <v>29117.285734644618</v>
      </c>
      <c r="I109" s="37">
        <v>0</v>
      </c>
      <c r="J109" s="36">
        <v>0</v>
      </c>
      <c r="K109" s="35">
        <v>0</v>
      </c>
      <c r="L109" s="35">
        <v>0</v>
      </c>
      <c r="M109" s="35">
        <v>0</v>
      </c>
      <c r="N109" s="38">
        <f t="shared" si="11"/>
        <v>29117.285734644618</v>
      </c>
      <c r="O109" s="33"/>
      <c r="P109" s="33"/>
      <c r="Q109" s="27"/>
      <c r="R109" s="27"/>
    </row>
    <row r="110" spans="1:18" x14ac:dyDescent="0.3">
      <c r="A110" s="9" t="s">
        <v>190</v>
      </c>
      <c r="B110" s="10" t="s">
        <v>292</v>
      </c>
      <c r="C110" s="35">
        <v>0</v>
      </c>
      <c r="D110" s="36">
        <v>0</v>
      </c>
      <c r="E110" s="37">
        <v>0</v>
      </c>
      <c r="F110" s="36">
        <v>0</v>
      </c>
      <c r="G110" s="35">
        <v>512084.47992616694</v>
      </c>
      <c r="H110" s="36">
        <v>246096.50608263825</v>
      </c>
      <c r="I110" s="37">
        <v>128058.25078707896</v>
      </c>
      <c r="J110" s="36">
        <v>137929.72305644979</v>
      </c>
      <c r="K110" s="35">
        <v>0</v>
      </c>
      <c r="L110" s="35">
        <v>0</v>
      </c>
      <c r="M110" s="35">
        <v>0</v>
      </c>
      <c r="N110" s="38">
        <f t="shared" si="11"/>
        <v>512084.47992616694</v>
      </c>
      <c r="O110" s="33"/>
      <c r="P110" s="33"/>
      <c r="Q110" s="27"/>
      <c r="R110" s="27"/>
    </row>
    <row r="111" spans="1:18" ht="28.8" x14ac:dyDescent="0.3">
      <c r="A111" s="9" t="s">
        <v>192</v>
      </c>
      <c r="B111" s="10" t="s">
        <v>189</v>
      </c>
      <c r="C111" s="35">
        <v>0</v>
      </c>
      <c r="D111" s="36">
        <v>0</v>
      </c>
      <c r="E111" s="37">
        <v>0</v>
      </c>
      <c r="F111" s="36">
        <v>0</v>
      </c>
      <c r="G111" s="35">
        <v>55749.61162830433</v>
      </c>
      <c r="H111" s="36">
        <v>3116.7310653199997</v>
      </c>
      <c r="I111" s="37">
        <v>20703.98806767623</v>
      </c>
      <c r="J111" s="36">
        <v>31928.8924953081</v>
      </c>
      <c r="K111" s="35">
        <v>0</v>
      </c>
      <c r="L111" s="35">
        <v>0</v>
      </c>
      <c r="M111" s="35">
        <v>722.81477823257546</v>
      </c>
      <c r="N111" s="38">
        <f t="shared" si="11"/>
        <v>56472.426406536906</v>
      </c>
      <c r="O111" s="33"/>
      <c r="P111" s="33"/>
      <c r="Q111" s="27"/>
      <c r="R111" s="27"/>
    </row>
    <row r="112" spans="1:18" ht="28.8" x14ac:dyDescent="0.3">
      <c r="A112" s="9" t="s">
        <v>309</v>
      </c>
      <c r="B112" s="10" t="s">
        <v>191</v>
      </c>
      <c r="C112" s="35">
        <v>0</v>
      </c>
      <c r="D112" s="36">
        <v>0</v>
      </c>
      <c r="E112" s="37">
        <v>0</v>
      </c>
      <c r="F112" s="36">
        <v>0</v>
      </c>
      <c r="G112" s="35">
        <v>64918.405370060806</v>
      </c>
      <c r="H112" s="36">
        <v>51810.152342970003</v>
      </c>
      <c r="I112" s="37">
        <v>1092.8857799141933</v>
      </c>
      <c r="J112" s="36">
        <v>12015.367247176617</v>
      </c>
      <c r="K112" s="35">
        <v>0</v>
      </c>
      <c r="L112" s="35">
        <v>0</v>
      </c>
      <c r="M112" s="35">
        <v>0</v>
      </c>
      <c r="N112" s="38">
        <f t="shared" si="11"/>
        <v>64918.405370060806</v>
      </c>
      <c r="O112" s="33"/>
      <c r="P112" s="33"/>
      <c r="Q112" s="27"/>
      <c r="R112" s="27"/>
    </row>
    <row r="113" spans="1:18" ht="28.8" x14ac:dyDescent="0.3">
      <c r="A113" s="9" t="s">
        <v>194</v>
      </c>
      <c r="B113" s="10" t="s">
        <v>193</v>
      </c>
      <c r="C113" s="35">
        <v>0</v>
      </c>
      <c r="D113" s="36">
        <v>0</v>
      </c>
      <c r="E113" s="37">
        <v>0</v>
      </c>
      <c r="F113" s="36">
        <v>0</v>
      </c>
      <c r="G113" s="35">
        <v>65355.058779004066</v>
      </c>
      <c r="H113" s="36">
        <v>32792.018691759891</v>
      </c>
      <c r="I113" s="37">
        <v>19972.576673930285</v>
      </c>
      <c r="J113" s="36">
        <v>12590.463413313884</v>
      </c>
      <c r="K113" s="35">
        <v>0</v>
      </c>
      <c r="L113" s="35">
        <v>3836.9078807846022</v>
      </c>
      <c r="M113" s="35">
        <v>0</v>
      </c>
      <c r="N113" s="38">
        <f t="shared" si="11"/>
        <v>69191.966659788668</v>
      </c>
      <c r="O113" s="33"/>
      <c r="P113" s="33"/>
      <c r="Q113" s="27"/>
      <c r="R113" s="27"/>
    </row>
    <row r="114" spans="1:18" x14ac:dyDescent="0.3">
      <c r="A114" s="9" t="s">
        <v>310</v>
      </c>
      <c r="B114" s="10" t="s">
        <v>293</v>
      </c>
      <c r="C114" s="35">
        <v>99570.099404095483</v>
      </c>
      <c r="D114" s="36">
        <v>0</v>
      </c>
      <c r="E114" s="37">
        <v>92619.39837910817</v>
      </c>
      <c r="F114" s="36">
        <v>6950.7010249873219</v>
      </c>
      <c r="G114" s="35">
        <v>0</v>
      </c>
      <c r="H114" s="36">
        <v>0</v>
      </c>
      <c r="I114" s="37">
        <v>0</v>
      </c>
      <c r="J114" s="36">
        <v>0</v>
      </c>
      <c r="K114" s="35">
        <v>0</v>
      </c>
      <c r="L114" s="35">
        <v>11430.642024927245</v>
      </c>
      <c r="M114" s="35">
        <v>0</v>
      </c>
      <c r="N114" s="38">
        <f t="shared" si="11"/>
        <v>111000.74142902273</v>
      </c>
      <c r="O114" s="33"/>
      <c r="P114" s="33"/>
      <c r="Q114" s="27"/>
      <c r="R114" s="27"/>
    </row>
    <row r="115" spans="1:18" x14ac:dyDescent="0.3">
      <c r="A115" s="9" t="s">
        <v>197</v>
      </c>
      <c r="B115" s="10" t="s">
        <v>195</v>
      </c>
      <c r="C115" s="35">
        <v>31638.482864271373</v>
      </c>
      <c r="D115" s="36">
        <v>0</v>
      </c>
      <c r="E115" s="37">
        <v>27669.318252086043</v>
      </c>
      <c r="F115" s="36">
        <v>3969.1646121853291</v>
      </c>
      <c r="G115" s="35">
        <v>0</v>
      </c>
      <c r="H115" s="36">
        <v>0</v>
      </c>
      <c r="I115" s="37">
        <v>0</v>
      </c>
      <c r="J115" s="36">
        <v>0</v>
      </c>
      <c r="K115" s="35">
        <v>0</v>
      </c>
      <c r="L115" s="35">
        <v>14646.559436366437</v>
      </c>
      <c r="M115" s="35">
        <v>0</v>
      </c>
      <c r="N115" s="38">
        <f t="shared" si="11"/>
        <v>46285.042300637811</v>
      </c>
      <c r="O115" s="33"/>
      <c r="P115" s="33"/>
      <c r="Q115" s="27"/>
      <c r="R115" s="27"/>
    </row>
    <row r="116" spans="1:18" ht="28.8" x14ac:dyDescent="0.3">
      <c r="A116" s="9" t="s">
        <v>198</v>
      </c>
      <c r="B116" s="10" t="s">
        <v>196</v>
      </c>
      <c r="C116" s="35">
        <v>52960.330189286411</v>
      </c>
      <c r="D116" s="36">
        <v>0</v>
      </c>
      <c r="E116" s="37">
        <v>46943.329757924505</v>
      </c>
      <c r="F116" s="36">
        <v>6017.0004313619002</v>
      </c>
      <c r="G116" s="35">
        <v>0</v>
      </c>
      <c r="H116" s="36">
        <v>0</v>
      </c>
      <c r="I116" s="37">
        <v>0</v>
      </c>
      <c r="J116" s="36">
        <v>0</v>
      </c>
      <c r="K116" s="35">
        <v>0</v>
      </c>
      <c r="L116" s="35">
        <v>10037.277485771672</v>
      </c>
      <c r="M116" s="35">
        <v>0</v>
      </c>
      <c r="N116" s="38">
        <f t="shared" si="11"/>
        <v>62997.607675058083</v>
      </c>
      <c r="O116" s="33"/>
      <c r="P116" s="33"/>
      <c r="Q116" s="27"/>
      <c r="R116" s="27"/>
    </row>
    <row r="117" spans="1:18" ht="28.8" x14ac:dyDescent="0.3">
      <c r="A117" s="9" t="s">
        <v>311</v>
      </c>
      <c r="B117" s="10" t="s">
        <v>294</v>
      </c>
      <c r="C117" s="35">
        <v>779618.20566664205</v>
      </c>
      <c r="D117" s="36">
        <v>0</v>
      </c>
      <c r="E117" s="37">
        <v>94222.512346081698</v>
      </c>
      <c r="F117" s="36">
        <v>685395.69332056039</v>
      </c>
      <c r="G117" s="35">
        <v>0</v>
      </c>
      <c r="H117" s="36">
        <v>0</v>
      </c>
      <c r="I117" s="37">
        <v>0</v>
      </c>
      <c r="J117" s="36">
        <v>0</v>
      </c>
      <c r="K117" s="35">
        <v>0</v>
      </c>
      <c r="L117" s="35">
        <v>346.31127025240477</v>
      </c>
      <c r="M117" s="35">
        <v>0</v>
      </c>
      <c r="N117" s="38">
        <f t="shared" si="11"/>
        <v>779964.51693689451</v>
      </c>
      <c r="O117" s="33"/>
      <c r="P117" s="33"/>
      <c r="Q117" s="27"/>
      <c r="R117" s="27"/>
    </row>
    <row r="118" spans="1:18" ht="28.8" x14ac:dyDescent="0.3">
      <c r="A118" s="9" t="s">
        <v>201</v>
      </c>
      <c r="B118" s="10" t="s">
        <v>199</v>
      </c>
      <c r="C118" s="35">
        <v>84822.089875802616</v>
      </c>
      <c r="D118" s="36">
        <v>0</v>
      </c>
      <c r="E118" s="37">
        <v>67745.293529593851</v>
      </c>
      <c r="F118" s="36">
        <v>17076.796346208768</v>
      </c>
      <c r="G118" s="35">
        <v>0</v>
      </c>
      <c r="H118" s="36">
        <v>0</v>
      </c>
      <c r="I118" s="37">
        <v>0</v>
      </c>
      <c r="J118" s="36">
        <v>0</v>
      </c>
      <c r="K118" s="35">
        <v>0</v>
      </c>
      <c r="L118" s="35">
        <v>16921.549860859326</v>
      </c>
      <c r="M118" s="35">
        <v>0</v>
      </c>
      <c r="N118" s="38">
        <f t="shared" si="11"/>
        <v>101743.63973666195</v>
      </c>
      <c r="O118" s="33"/>
      <c r="P118" s="33"/>
      <c r="Q118" s="27"/>
      <c r="R118" s="27"/>
    </row>
    <row r="119" spans="1:18" x14ac:dyDescent="0.3">
      <c r="A119" s="9" t="s">
        <v>312</v>
      </c>
      <c r="B119" s="10" t="s">
        <v>200</v>
      </c>
      <c r="C119" s="35">
        <v>82064.848379999166</v>
      </c>
      <c r="D119" s="36">
        <v>0</v>
      </c>
      <c r="E119" s="37">
        <v>24635.204637371098</v>
      </c>
      <c r="F119" s="36">
        <v>57429.643742628061</v>
      </c>
      <c r="G119" s="35">
        <v>0</v>
      </c>
      <c r="H119" s="36">
        <v>0</v>
      </c>
      <c r="I119" s="37">
        <v>0</v>
      </c>
      <c r="J119" s="36">
        <v>0</v>
      </c>
      <c r="K119" s="35">
        <v>0</v>
      </c>
      <c r="L119" s="35">
        <v>0</v>
      </c>
      <c r="M119" s="35">
        <v>0</v>
      </c>
      <c r="N119" s="38">
        <f t="shared" si="11"/>
        <v>82064.848379999166</v>
      </c>
      <c r="O119" s="33"/>
      <c r="P119" s="33"/>
      <c r="Q119" s="27"/>
      <c r="R119" s="27"/>
    </row>
    <row r="120" spans="1:18" x14ac:dyDescent="0.3">
      <c r="A120" s="9" t="s">
        <v>204</v>
      </c>
      <c r="B120" s="10" t="s">
        <v>202</v>
      </c>
      <c r="C120" s="35">
        <v>106576.34717634199</v>
      </c>
      <c r="D120" s="36">
        <v>0</v>
      </c>
      <c r="E120" s="37">
        <v>70802.425334480751</v>
      </c>
      <c r="F120" s="36">
        <v>35773.921841861236</v>
      </c>
      <c r="G120" s="35">
        <v>0</v>
      </c>
      <c r="H120" s="36">
        <v>0</v>
      </c>
      <c r="I120" s="37">
        <v>0</v>
      </c>
      <c r="J120" s="36">
        <v>0</v>
      </c>
      <c r="K120" s="35">
        <v>0</v>
      </c>
      <c r="L120" s="35">
        <v>19417.018739498664</v>
      </c>
      <c r="M120" s="35">
        <v>0</v>
      </c>
      <c r="N120" s="38">
        <f t="shared" si="11"/>
        <v>125993.36591584067</v>
      </c>
      <c r="O120" s="33"/>
      <c r="P120" s="33"/>
      <c r="Q120" s="27"/>
      <c r="R120" s="27"/>
    </row>
    <row r="121" spans="1:18" x14ac:dyDescent="0.3">
      <c r="A121" s="9" t="s">
        <v>206</v>
      </c>
      <c r="B121" s="10" t="s">
        <v>203</v>
      </c>
      <c r="C121" s="35">
        <v>66422.428365617365</v>
      </c>
      <c r="D121" s="36">
        <v>0</v>
      </c>
      <c r="E121" s="37">
        <v>16872.428209753667</v>
      </c>
      <c r="F121" s="36">
        <v>49550.000155863701</v>
      </c>
      <c r="G121" s="35">
        <v>0</v>
      </c>
      <c r="H121" s="36">
        <v>0</v>
      </c>
      <c r="I121" s="37">
        <v>0</v>
      </c>
      <c r="J121" s="36">
        <v>0</v>
      </c>
      <c r="K121" s="35">
        <v>0</v>
      </c>
      <c r="L121" s="35">
        <v>12589.245620895861</v>
      </c>
      <c r="M121" s="35">
        <v>0</v>
      </c>
      <c r="N121" s="38">
        <f t="shared" si="11"/>
        <v>79011.673986513226</v>
      </c>
      <c r="O121" s="33"/>
      <c r="P121" s="33"/>
      <c r="Q121" s="27"/>
      <c r="R121" s="27"/>
    </row>
    <row r="122" spans="1:18" x14ac:dyDescent="0.3">
      <c r="A122" s="9" t="s">
        <v>207</v>
      </c>
      <c r="B122" s="10" t="s">
        <v>205</v>
      </c>
      <c r="C122" s="35">
        <v>9011.5994619413996</v>
      </c>
      <c r="D122" s="36">
        <v>0</v>
      </c>
      <c r="E122" s="37">
        <v>9011.5994619413996</v>
      </c>
      <c r="F122" s="36">
        <v>0</v>
      </c>
      <c r="G122" s="35">
        <v>0</v>
      </c>
      <c r="H122" s="36">
        <v>0</v>
      </c>
      <c r="I122" s="37">
        <v>0</v>
      </c>
      <c r="J122" s="36">
        <v>0</v>
      </c>
      <c r="K122" s="35">
        <v>0</v>
      </c>
      <c r="L122" s="35">
        <v>1873.5263738146682</v>
      </c>
      <c r="M122" s="35">
        <v>0</v>
      </c>
      <c r="N122" s="38">
        <f t="shared" si="11"/>
        <v>10885.125835756067</v>
      </c>
      <c r="O122" s="33"/>
      <c r="P122" s="33"/>
      <c r="Q122" s="27"/>
      <c r="R122" s="27"/>
    </row>
    <row r="123" spans="1:18" x14ac:dyDescent="0.3">
      <c r="A123" s="9" t="s">
        <v>209</v>
      </c>
      <c r="B123" s="10" t="s">
        <v>295</v>
      </c>
      <c r="C123" s="35">
        <v>19335.744979869</v>
      </c>
      <c r="D123" s="36">
        <v>0</v>
      </c>
      <c r="E123" s="37">
        <v>15909.0503979761</v>
      </c>
      <c r="F123" s="36">
        <v>3426.6945818928998</v>
      </c>
      <c r="G123" s="35">
        <v>0</v>
      </c>
      <c r="H123" s="36">
        <v>0</v>
      </c>
      <c r="I123" s="37">
        <v>0</v>
      </c>
      <c r="J123" s="36">
        <v>0</v>
      </c>
      <c r="K123" s="35">
        <v>0</v>
      </c>
      <c r="L123" s="35">
        <v>2590.4908353504575</v>
      </c>
      <c r="M123" s="35">
        <v>0</v>
      </c>
      <c r="N123" s="38">
        <f t="shared" si="11"/>
        <v>21926.235815219457</v>
      </c>
      <c r="O123" s="33"/>
      <c r="P123" s="33"/>
      <c r="Q123" s="27"/>
      <c r="R123" s="27"/>
    </row>
    <row r="124" spans="1:18" ht="28.8" x14ac:dyDescent="0.3">
      <c r="A124" s="9" t="s">
        <v>211</v>
      </c>
      <c r="B124" s="10" t="s">
        <v>296</v>
      </c>
      <c r="C124" s="35">
        <v>3588.3358143374444</v>
      </c>
      <c r="D124" s="36">
        <v>0</v>
      </c>
      <c r="E124" s="37">
        <v>3588.3358143374444</v>
      </c>
      <c r="F124" s="36">
        <v>0</v>
      </c>
      <c r="G124" s="35">
        <v>0</v>
      </c>
      <c r="H124" s="36">
        <v>0</v>
      </c>
      <c r="I124" s="37">
        <v>0</v>
      </c>
      <c r="J124" s="36">
        <v>0</v>
      </c>
      <c r="K124" s="35">
        <v>0</v>
      </c>
      <c r="L124" s="35">
        <v>834.23637888008375</v>
      </c>
      <c r="M124" s="35">
        <v>0</v>
      </c>
      <c r="N124" s="38">
        <f t="shared" si="11"/>
        <v>4422.5721932175284</v>
      </c>
      <c r="O124" s="33"/>
      <c r="P124" s="33"/>
      <c r="Q124" s="27"/>
      <c r="R124" s="27"/>
    </row>
    <row r="125" spans="1:18" ht="28.8" x14ac:dyDescent="0.3">
      <c r="A125" s="9" t="s">
        <v>213</v>
      </c>
      <c r="B125" s="10" t="s">
        <v>297</v>
      </c>
      <c r="C125" s="35">
        <v>17428.109252949926</v>
      </c>
      <c r="D125" s="36">
        <v>874.88591057592566</v>
      </c>
      <c r="E125" s="37">
        <v>13959.415449813599</v>
      </c>
      <c r="F125" s="36">
        <v>2593.8078925604</v>
      </c>
      <c r="G125" s="35">
        <v>0</v>
      </c>
      <c r="H125" s="36">
        <v>0</v>
      </c>
      <c r="I125" s="37">
        <v>0</v>
      </c>
      <c r="J125" s="36">
        <v>0</v>
      </c>
      <c r="K125" s="35">
        <v>0</v>
      </c>
      <c r="L125" s="35">
        <v>2454.8234940195393</v>
      </c>
      <c r="M125" s="35">
        <v>0</v>
      </c>
      <c r="N125" s="38">
        <f t="shared" si="11"/>
        <v>19882.932746969465</v>
      </c>
      <c r="O125" s="33"/>
      <c r="P125" s="33"/>
      <c r="Q125" s="27"/>
      <c r="R125" s="27"/>
    </row>
    <row r="126" spans="1:18" ht="43.2" x14ac:dyDescent="0.3">
      <c r="A126" s="9" t="s">
        <v>215</v>
      </c>
      <c r="B126" s="10" t="s">
        <v>298</v>
      </c>
      <c r="C126" s="35">
        <v>229.25299508855025</v>
      </c>
      <c r="D126" s="36">
        <v>0</v>
      </c>
      <c r="E126" s="37">
        <v>229.25299508855025</v>
      </c>
      <c r="F126" s="36">
        <v>0</v>
      </c>
      <c r="G126" s="35">
        <v>0</v>
      </c>
      <c r="H126" s="36">
        <v>0</v>
      </c>
      <c r="I126" s="37">
        <v>0</v>
      </c>
      <c r="J126" s="36">
        <v>0</v>
      </c>
      <c r="K126" s="35">
        <v>0</v>
      </c>
      <c r="L126" s="35">
        <v>0</v>
      </c>
      <c r="M126" s="35">
        <v>0</v>
      </c>
      <c r="N126" s="38">
        <f t="shared" si="11"/>
        <v>229.25299508855025</v>
      </c>
      <c r="O126" s="33"/>
      <c r="P126" s="33"/>
      <c r="Q126" s="27"/>
      <c r="R126" s="27"/>
    </row>
    <row r="127" spans="1:18" x14ac:dyDescent="0.3">
      <c r="A127" s="9" t="s">
        <v>239</v>
      </c>
      <c r="B127" s="10" t="s">
        <v>208</v>
      </c>
      <c r="C127" s="35">
        <v>118870.4576064993</v>
      </c>
      <c r="D127" s="36">
        <v>0</v>
      </c>
      <c r="E127" s="37">
        <v>95677.850625869309</v>
      </c>
      <c r="F127" s="36">
        <v>23192.606980629997</v>
      </c>
      <c r="G127" s="35">
        <v>0</v>
      </c>
      <c r="H127" s="36">
        <v>0</v>
      </c>
      <c r="I127" s="37">
        <v>0</v>
      </c>
      <c r="J127" s="36">
        <v>0</v>
      </c>
      <c r="K127" s="35">
        <v>0</v>
      </c>
      <c r="L127" s="35">
        <v>0</v>
      </c>
      <c r="M127" s="35">
        <v>0</v>
      </c>
      <c r="N127" s="38">
        <f t="shared" si="11"/>
        <v>118870.4576064993</v>
      </c>
      <c r="O127" s="33"/>
      <c r="P127" s="33"/>
      <c r="Q127" s="27"/>
      <c r="R127" s="27"/>
    </row>
    <row r="128" spans="1:18" ht="28.8" x14ac:dyDescent="0.3">
      <c r="A128" s="9" t="s">
        <v>241</v>
      </c>
      <c r="B128" s="10" t="s">
        <v>210</v>
      </c>
      <c r="C128" s="35">
        <v>48195.702690544487</v>
      </c>
      <c r="D128" s="36">
        <v>0</v>
      </c>
      <c r="E128" s="37">
        <v>43793.534708391991</v>
      </c>
      <c r="F128" s="36">
        <v>4402.1679821525004</v>
      </c>
      <c r="G128" s="35">
        <v>0</v>
      </c>
      <c r="H128" s="36">
        <v>0</v>
      </c>
      <c r="I128" s="37">
        <v>0</v>
      </c>
      <c r="J128" s="36">
        <v>0</v>
      </c>
      <c r="K128" s="35">
        <v>0</v>
      </c>
      <c r="L128" s="35">
        <v>966.75098769630779</v>
      </c>
      <c r="M128" s="35">
        <v>0</v>
      </c>
      <c r="N128" s="38">
        <f t="shared" si="11"/>
        <v>49162.453678240796</v>
      </c>
      <c r="O128" s="33"/>
      <c r="P128" s="33"/>
      <c r="Q128" s="27"/>
      <c r="R128" s="27"/>
    </row>
    <row r="129" spans="1:18" x14ac:dyDescent="0.3">
      <c r="A129" s="9" t="s">
        <v>243</v>
      </c>
      <c r="B129" s="10" t="s">
        <v>212</v>
      </c>
      <c r="C129" s="35">
        <v>167736.13946303527</v>
      </c>
      <c r="D129" s="36">
        <v>0</v>
      </c>
      <c r="E129" s="37">
        <v>148502.00486598528</v>
      </c>
      <c r="F129" s="36">
        <v>19234.134597049997</v>
      </c>
      <c r="G129" s="35">
        <v>0</v>
      </c>
      <c r="H129" s="36">
        <v>0</v>
      </c>
      <c r="I129" s="37">
        <v>0</v>
      </c>
      <c r="J129" s="36">
        <v>0</v>
      </c>
      <c r="K129" s="35">
        <v>0</v>
      </c>
      <c r="L129" s="35">
        <v>818.17303885197225</v>
      </c>
      <c r="M129" s="35">
        <v>0</v>
      </c>
      <c r="N129" s="38">
        <f t="shared" si="11"/>
        <v>168554.31250188724</v>
      </c>
      <c r="O129" s="33"/>
      <c r="P129" s="33"/>
      <c r="Q129" s="27"/>
      <c r="R129" s="27"/>
    </row>
    <row r="130" spans="1:18" x14ac:dyDescent="0.3">
      <c r="A130" s="9" t="s">
        <v>313</v>
      </c>
      <c r="B130" s="10" t="s">
        <v>214</v>
      </c>
      <c r="C130" s="35">
        <v>87119.356684655781</v>
      </c>
      <c r="D130" s="36">
        <v>0</v>
      </c>
      <c r="E130" s="37">
        <v>74217.010466741587</v>
      </c>
      <c r="F130" s="36">
        <v>12902.346217914199</v>
      </c>
      <c r="G130" s="35">
        <v>0</v>
      </c>
      <c r="H130" s="36">
        <v>0</v>
      </c>
      <c r="I130" s="37">
        <v>0</v>
      </c>
      <c r="J130" s="36">
        <v>0</v>
      </c>
      <c r="K130" s="35">
        <v>0</v>
      </c>
      <c r="L130" s="35">
        <v>6172.0303919614853</v>
      </c>
      <c r="M130" s="35">
        <v>0</v>
      </c>
      <c r="N130" s="38">
        <f t="shared" si="11"/>
        <v>93291.387076617262</v>
      </c>
      <c r="O130" s="33"/>
      <c r="P130" s="33"/>
      <c r="Q130" s="27"/>
      <c r="R130" s="27"/>
    </row>
    <row r="131" spans="1:18" ht="28.8" x14ac:dyDescent="0.3">
      <c r="A131" s="9" t="s">
        <v>314</v>
      </c>
      <c r="B131" s="10" t="s">
        <v>216</v>
      </c>
      <c r="C131" s="35">
        <v>324619.40839796083</v>
      </c>
      <c r="D131" s="36">
        <v>15257.565116</v>
      </c>
      <c r="E131" s="37">
        <v>145197.74249138741</v>
      </c>
      <c r="F131" s="36">
        <v>164164.10079057337</v>
      </c>
      <c r="G131" s="35">
        <v>0</v>
      </c>
      <c r="H131" s="36">
        <v>0</v>
      </c>
      <c r="I131" s="37">
        <v>0</v>
      </c>
      <c r="J131" s="36">
        <v>0</v>
      </c>
      <c r="K131" s="35">
        <v>0</v>
      </c>
      <c r="L131" s="35">
        <v>7143.1909861758568</v>
      </c>
      <c r="M131" s="35">
        <v>0</v>
      </c>
      <c r="N131" s="38">
        <f t="shared" si="11"/>
        <v>331762.59938413667</v>
      </c>
      <c r="O131" s="33"/>
      <c r="P131" s="33"/>
      <c r="Q131" s="27"/>
      <c r="R131" s="27"/>
    </row>
    <row r="132" spans="1:18" x14ac:dyDescent="0.3">
      <c r="A132" s="9" t="s">
        <v>315</v>
      </c>
      <c r="B132" s="10" t="s">
        <v>217</v>
      </c>
      <c r="C132" s="35">
        <v>281280.05618443858</v>
      </c>
      <c r="D132" s="36">
        <v>0</v>
      </c>
      <c r="E132" s="37">
        <v>259133.96905786858</v>
      </c>
      <c r="F132" s="36">
        <v>22146.087126570001</v>
      </c>
      <c r="G132" s="35">
        <v>0</v>
      </c>
      <c r="H132" s="36">
        <v>0</v>
      </c>
      <c r="I132" s="37">
        <v>0</v>
      </c>
      <c r="J132" s="36">
        <v>0</v>
      </c>
      <c r="K132" s="35">
        <v>0</v>
      </c>
      <c r="L132" s="35">
        <v>148391.14819469835</v>
      </c>
      <c r="M132" s="35">
        <v>0</v>
      </c>
      <c r="N132" s="38">
        <f t="shared" si="11"/>
        <v>429671.20437913691</v>
      </c>
      <c r="O132" s="33"/>
      <c r="P132" s="33"/>
      <c r="Q132" s="27"/>
      <c r="R132" s="27"/>
    </row>
    <row r="133" spans="1:18" x14ac:dyDescent="0.3">
      <c r="A133" s="9" t="s">
        <v>316</v>
      </c>
      <c r="B133" s="10" t="s">
        <v>218</v>
      </c>
      <c r="C133" s="35">
        <v>217147.27407831492</v>
      </c>
      <c r="D133" s="36">
        <v>22438.548193003215</v>
      </c>
      <c r="E133" s="37">
        <v>176948.12017045141</v>
      </c>
      <c r="F133" s="36">
        <v>17760.605714860299</v>
      </c>
      <c r="G133" s="35">
        <v>7864.1792055900014</v>
      </c>
      <c r="H133" s="36">
        <v>7864.1792055900014</v>
      </c>
      <c r="I133" s="37">
        <v>0</v>
      </c>
      <c r="J133" s="36">
        <v>0</v>
      </c>
      <c r="K133" s="35">
        <v>0</v>
      </c>
      <c r="L133" s="35">
        <v>42560.355358212924</v>
      </c>
      <c r="M133" s="35">
        <v>0</v>
      </c>
      <c r="N133" s="38">
        <f t="shared" si="11"/>
        <v>267571.80864211789</v>
      </c>
      <c r="O133" s="33"/>
      <c r="P133" s="33"/>
      <c r="Q133" s="27"/>
      <c r="R133" s="27"/>
    </row>
    <row r="134" spans="1:18" x14ac:dyDescent="0.3">
      <c r="A134" s="9" t="s">
        <v>225</v>
      </c>
      <c r="B134" s="10" t="s">
        <v>299</v>
      </c>
      <c r="C134" s="35">
        <v>6693.5377391742568</v>
      </c>
      <c r="D134" s="36">
        <v>0</v>
      </c>
      <c r="E134" s="37">
        <v>6693.5377391742568</v>
      </c>
      <c r="F134" s="36">
        <v>0</v>
      </c>
      <c r="G134" s="35">
        <v>0</v>
      </c>
      <c r="H134" s="36">
        <v>0</v>
      </c>
      <c r="I134" s="37">
        <v>0</v>
      </c>
      <c r="J134" s="36">
        <v>0</v>
      </c>
      <c r="K134" s="35">
        <v>0</v>
      </c>
      <c r="L134" s="35">
        <v>4799.6843514432812</v>
      </c>
      <c r="M134" s="35">
        <v>0</v>
      </c>
      <c r="N134" s="38">
        <f t="shared" si="11"/>
        <v>11493.222090617539</v>
      </c>
      <c r="O134" s="33"/>
      <c r="P134" s="33"/>
      <c r="Q134" s="27"/>
      <c r="R134" s="27"/>
    </row>
    <row r="135" spans="1:18" ht="28.8" x14ac:dyDescent="0.3">
      <c r="A135" s="9" t="s">
        <v>227</v>
      </c>
      <c r="B135" s="10" t="s">
        <v>300</v>
      </c>
      <c r="C135" s="35">
        <v>8638.6195284882197</v>
      </c>
      <c r="D135" s="36">
        <v>0</v>
      </c>
      <c r="E135" s="37">
        <v>8539.770958539877</v>
      </c>
      <c r="F135" s="36">
        <v>98.84856994834189</v>
      </c>
      <c r="G135" s="35">
        <v>0</v>
      </c>
      <c r="H135" s="36">
        <v>0</v>
      </c>
      <c r="I135" s="37">
        <v>0</v>
      </c>
      <c r="J135" s="36">
        <v>0</v>
      </c>
      <c r="K135" s="35">
        <v>0</v>
      </c>
      <c r="L135" s="35">
        <v>68.801335521201807</v>
      </c>
      <c r="M135" s="35">
        <v>0</v>
      </c>
      <c r="N135" s="38">
        <f t="shared" si="11"/>
        <v>8707.4208640094221</v>
      </c>
      <c r="O135" s="33"/>
      <c r="P135" s="33"/>
      <c r="Q135" s="27"/>
      <c r="R135" s="27"/>
    </row>
    <row r="136" spans="1:18" x14ac:dyDescent="0.3">
      <c r="A136" s="9" t="s">
        <v>234</v>
      </c>
      <c r="B136" s="10" t="s">
        <v>301</v>
      </c>
      <c r="C136" s="35">
        <v>27664.438989397851</v>
      </c>
      <c r="D136" s="36">
        <v>9467.0369222320114</v>
      </c>
      <c r="E136" s="37">
        <v>15945.590387825137</v>
      </c>
      <c r="F136" s="36">
        <v>2251.8116793407003</v>
      </c>
      <c r="G136" s="35">
        <v>0</v>
      </c>
      <c r="H136" s="36">
        <v>0</v>
      </c>
      <c r="I136" s="37">
        <v>0</v>
      </c>
      <c r="J136" s="36">
        <v>0</v>
      </c>
      <c r="K136" s="35">
        <v>0</v>
      </c>
      <c r="L136" s="35">
        <v>2681.9209312341995</v>
      </c>
      <c r="M136" s="35">
        <v>0</v>
      </c>
      <c r="N136" s="38">
        <f t="shared" si="11"/>
        <v>30346.35992063205</v>
      </c>
      <c r="O136" s="33"/>
      <c r="P136" s="33"/>
      <c r="Q136" s="27"/>
      <c r="R136" s="27"/>
    </row>
    <row r="137" spans="1:18" x14ac:dyDescent="0.3">
      <c r="A137" s="9" t="s">
        <v>317</v>
      </c>
      <c r="B137" s="10" t="s">
        <v>302</v>
      </c>
      <c r="C137" s="35">
        <v>72971.914320343669</v>
      </c>
      <c r="D137" s="36">
        <v>0</v>
      </c>
      <c r="E137" s="37">
        <v>67329.530537438826</v>
      </c>
      <c r="F137" s="36">
        <v>5642.3837829048362</v>
      </c>
      <c r="G137" s="35">
        <v>0</v>
      </c>
      <c r="H137" s="36">
        <v>0</v>
      </c>
      <c r="I137" s="37">
        <v>0</v>
      </c>
      <c r="J137" s="36">
        <v>0</v>
      </c>
      <c r="K137" s="35">
        <v>0</v>
      </c>
      <c r="L137" s="35">
        <v>11016.560861689999</v>
      </c>
      <c r="M137" s="35">
        <v>0</v>
      </c>
      <c r="N137" s="38">
        <f t="shared" si="11"/>
        <v>83988.475182033668</v>
      </c>
      <c r="O137" s="33"/>
      <c r="P137" s="33"/>
      <c r="Q137" s="27"/>
      <c r="R137" s="27"/>
    </row>
    <row r="138" spans="1:18" x14ac:dyDescent="0.3">
      <c r="A138" s="9" t="s">
        <v>318</v>
      </c>
      <c r="B138" s="10" t="s">
        <v>220</v>
      </c>
      <c r="C138" s="35">
        <v>15687.610469927537</v>
      </c>
      <c r="D138" s="36">
        <v>0</v>
      </c>
      <c r="E138" s="37">
        <v>0</v>
      </c>
      <c r="F138" s="36">
        <v>0</v>
      </c>
      <c r="G138" s="35">
        <v>1002.5137307008315</v>
      </c>
      <c r="H138" s="36">
        <v>0</v>
      </c>
      <c r="I138" s="37">
        <v>1002.5137307008316</v>
      </c>
      <c r="J138" s="36">
        <v>0</v>
      </c>
      <c r="K138" s="35">
        <v>0</v>
      </c>
      <c r="L138" s="35">
        <v>0</v>
      </c>
      <c r="M138" s="35">
        <v>0</v>
      </c>
      <c r="N138" s="38">
        <f t="shared" si="11"/>
        <v>16690.124200628368</v>
      </c>
      <c r="O138" s="33"/>
      <c r="P138" s="33"/>
      <c r="Q138" s="27"/>
      <c r="R138" s="27"/>
    </row>
    <row r="139" spans="1:18" ht="28.8" x14ac:dyDescent="0.3">
      <c r="A139" s="9" t="s">
        <v>319</v>
      </c>
      <c r="B139" s="10" t="s">
        <v>222</v>
      </c>
      <c r="C139" s="35">
        <v>28989.386867718516</v>
      </c>
      <c r="D139" s="36">
        <v>0</v>
      </c>
      <c r="E139" s="82">
        <v>16651.485532248516</v>
      </c>
      <c r="F139" s="36">
        <v>12337.90133547</v>
      </c>
      <c r="G139" s="35">
        <v>0</v>
      </c>
      <c r="H139" s="36">
        <v>0</v>
      </c>
      <c r="I139" s="82">
        <v>0</v>
      </c>
      <c r="J139" s="36">
        <v>0</v>
      </c>
      <c r="K139" s="35">
        <v>0</v>
      </c>
      <c r="L139" s="35">
        <v>9697.5753173317971</v>
      </c>
      <c r="M139" s="35">
        <v>0</v>
      </c>
      <c r="N139" s="38">
        <f t="shared" si="11"/>
        <v>38686.962185050317</v>
      </c>
      <c r="O139" s="33"/>
      <c r="P139" s="33"/>
      <c r="Q139" s="27"/>
      <c r="R139" s="27"/>
    </row>
    <row r="140" spans="1:18" ht="28.8" x14ac:dyDescent="0.3">
      <c r="A140" s="9" t="s">
        <v>320</v>
      </c>
      <c r="B140" s="10" t="s">
        <v>223</v>
      </c>
      <c r="C140" s="35">
        <v>5558.0657404991998</v>
      </c>
      <c r="D140" s="36">
        <v>0</v>
      </c>
      <c r="E140" s="82">
        <v>4177.2727798192</v>
      </c>
      <c r="F140" s="36">
        <v>1380.7929606800001</v>
      </c>
      <c r="G140" s="35">
        <v>0</v>
      </c>
      <c r="H140" s="36">
        <v>0</v>
      </c>
      <c r="I140" s="82">
        <v>0</v>
      </c>
      <c r="J140" s="36">
        <v>0</v>
      </c>
      <c r="K140" s="35">
        <v>0</v>
      </c>
      <c r="L140" s="35">
        <v>63.305262806678869</v>
      </c>
      <c r="M140" s="35">
        <v>0</v>
      </c>
      <c r="N140" s="38">
        <f t="shared" si="11"/>
        <v>5621.3710033058787</v>
      </c>
      <c r="O140" s="33"/>
      <c r="P140" s="33"/>
      <c r="Q140" s="27"/>
      <c r="R140" s="27"/>
    </row>
    <row r="141" spans="1:18" x14ac:dyDescent="0.3">
      <c r="A141" s="9" t="s">
        <v>321</v>
      </c>
      <c r="B141" s="10" t="s">
        <v>224</v>
      </c>
      <c r="C141" s="35">
        <v>12248.337448905908</v>
      </c>
      <c r="D141" s="36">
        <v>0</v>
      </c>
      <c r="E141" s="82">
        <v>12248.337448905908</v>
      </c>
      <c r="F141" s="36">
        <v>0</v>
      </c>
      <c r="G141" s="35">
        <v>0</v>
      </c>
      <c r="H141" s="36">
        <v>0</v>
      </c>
      <c r="I141" s="82">
        <v>0</v>
      </c>
      <c r="J141" s="36">
        <v>0</v>
      </c>
      <c r="K141" s="35">
        <v>0</v>
      </c>
      <c r="L141" s="35">
        <v>12793.927368012202</v>
      </c>
      <c r="M141" s="35">
        <v>0</v>
      </c>
      <c r="N141" s="38">
        <f t="shared" si="11"/>
        <v>25042.264816918112</v>
      </c>
      <c r="O141" s="33"/>
      <c r="P141" s="33"/>
      <c r="Q141" s="27"/>
      <c r="R141" s="27"/>
    </row>
    <row r="142" spans="1:18" x14ac:dyDescent="0.3">
      <c r="A142" s="9" t="s">
        <v>322</v>
      </c>
      <c r="B142" s="10" t="s">
        <v>226</v>
      </c>
      <c r="C142" s="35">
        <v>4640.5202388635562</v>
      </c>
      <c r="D142" s="36">
        <v>0</v>
      </c>
      <c r="E142" s="82">
        <v>4640.5202388635562</v>
      </c>
      <c r="F142" s="36">
        <v>0</v>
      </c>
      <c r="G142" s="35">
        <v>0</v>
      </c>
      <c r="H142" s="36">
        <v>0</v>
      </c>
      <c r="I142" s="82">
        <v>0</v>
      </c>
      <c r="J142" s="36">
        <v>0</v>
      </c>
      <c r="K142" s="35">
        <v>0</v>
      </c>
      <c r="L142" s="35">
        <v>0</v>
      </c>
      <c r="M142" s="35">
        <v>0</v>
      </c>
      <c r="N142" s="38">
        <f t="shared" si="11"/>
        <v>4640.5202388635562</v>
      </c>
      <c r="O142" s="33"/>
      <c r="P142" s="33"/>
      <c r="Q142" s="27"/>
      <c r="R142" s="27"/>
    </row>
    <row r="143" spans="1:18" ht="14.25" customHeight="1" x14ac:dyDescent="0.3">
      <c r="A143" s="9" t="s">
        <v>323</v>
      </c>
      <c r="B143" s="10" t="s">
        <v>228</v>
      </c>
      <c r="C143" s="35">
        <v>4791.4056936771449</v>
      </c>
      <c r="D143" s="36">
        <v>0</v>
      </c>
      <c r="E143" s="82">
        <v>4791.4056936771449</v>
      </c>
      <c r="F143" s="36">
        <v>0</v>
      </c>
      <c r="G143" s="35">
        <v>0</v>
      </c>
      <c r="H143" s="36">
        <v>0</v>
      </c>
      <c r="I143" s="82">
        <v>0</v>
      </c>
      <c r="J143" s="36">
        <v>0</v>
      </c>
      <c r="K143" s="35">
        <v>0</v>
      </c>
      <c r="L143" s="35">
        <v>1045.475842524233</v>
      </c>
      <c r="M143" s="35">
        <v>0</v>
      </c>
      <c r="N143" s="38">
        <f t="shared" si="11"/>
        <v>5836.8815362013775</v>
      </c>
      <c r="O143" s="33"/>
      <c r="P143" s="33"/>
      <c r="Q143" s="27"/>
      <c r="R143" s="27"/>
    </row>
    <row r="144" spans="1:18" x14ac:dyDescent="0.3">
      <c r="A144" s="9"/>
      <c r="B144" s="10"/>
      <c r="C144" s="35"/>
      <c r="D144" s="44"/>
      <c r="E144" s="82"/>
      <c r="F144" s="36"/>
      <c r="G144" s="35"/>
      <c r="H144" s="44"/>
      <c r="I144" s="82"/>
      <c r="J144" s="36"/>
      <c r="K144" s="35"/>
      <c r="L144" s="35"/>
      <c r="M144" s="35"/>
      <c r="N144" s="38"/>
      <c r="O144" s="33"/>
      <c r="P144" s="33"/>
      <c r="Q144" s="27"/>
      <c r="R144" s="27"/>
    </row>
    <row r="145" spans="1:18" x14ac:dyDescent="0.3">
      <c r="A145" s="11"/>
      <c r="B145" s="12" t="s">
        <v>229</v>
      </c>
      <c r="C145" s="45">
        <f t="shared" ref="C145:M145" si="12">SUM(C11:C144)</f>
        <v>7670628.7338049915</v>
      </c>
      <c r="D145" s="45">
        <f t="shared" si="12"/>
        <v>439200.41191775748</v>
      </c>
      <c r="E145" s="83">
        <f t="shared" si="12"/>
        <v>4383916.0481778039</v>
      </c>
      <c r="F145" s="45">
        <f t="shared" si="12"/>
        <v>2831824.6632395042</v>
      </c>
      <c r="G145" s="45">
        <f t="shared" si="12"/>
        <v>736091.53437447164</v>
      </c>
      <c r="H145" s="45">
        <f t="shared" si="12"/>
        <v>370796.87312292279</v>
      </c>
      <c r="I145" s="83">
        <f t="shared" si="12"/>
        <v>170830.21503930047</v>
      </c>
      <c r="J145" s="45">
        <f t="shared" si="12"/>
        <v>194464.44621224838</v>
      </c>
      <c r="K145" s="45">
        <f t="shared" si="12"/>
        <v>2907.8677821399997</v>
      </c>
      <c r="L145" s="45">
        <f t="shared" si="12"/>
        <v>1093620.1815196734</v>
      </c>
      <c r="M145" s="45">
        <f t="shared" si="12"/>
        <v>722.81477823257546</v>
      </c>
      <c r="N145" s="45">
        <f t="shared" ref="N145" si="13">+C145+G145+K145+L145+M145</f>
        <v>9503971.1322595105</v>
      </c>
      <c r="O145" s="33"/>
      <c r="P145" s="33"/>
      <c r="Q145" s="27"/>
      <c r="R145" s="27"/>
    </row>
    <row r="146" spans="1:18" x14ac:dyDescent="0.3">
      <c r="A146" s="13" t="s">
        <v>230</v>
      </c>
      <c r="B146" s="14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33"/>
      <c r="P146" s="33"/>
      <c r="Q146" s="27"/>
      <c r="R146" s="27"/>
    </row>
    <row r="147" spans="1:18" x14ac:dyDescent="0.3">
      <c r="A147" s="9" t="s">
        <v>231</v>
      </c>
      <c r="B147" s="15" t="s">
        <v>286</v>
      </c>
      <c r="C147" s="35">
        <v>0</v>
      </c>
      <c r="D147" s="40">
        <v>0</v>
      </c>
      <c r="E147" s="36">
        <v>0</v>
      </c>
      <c r="F147" s="36">
        <v>0</v>
      </c>
      <c r="G147" s="35">
        <v>0</v>
      </c>
      <c r="H147" s="40">
        <v>0</v>
      </c>
      <c r="I147" s="36">
        <v>0</v>
      </c>
      <c r="J147" s="36">
        <v>0</v>
      </c>
      <c r="K147" s="35">
        <v>0</v>
      </c>
      <c r="L147" s="35">
        <v>1926.859533615798</v>
      </c>
      <c r="M147" s="35">
        <v>0</v>
      </c>
      <c r="N147" s="38">
        <f t="shared" ref="N147:N153" si="14">+C147+G147+K147+L147+M147</f>
        <v>1926.859533615798</v>
      </c>
      <c r="O147" s="33"/>
      <c r="P147" s="33"/>
      <c r="Q147" s="27"/>
      <c r="R147" s="27"/>
    </row>
    <row r="148" spans="1:18" x14ac:dyDescent="0.3">
      <c r="A148" s="9" t="s">
        <v>232</v>
      </c>
      <c r="B148" s="15" t="s">
        <v>287</v>
      </c>
      <c r="C148" s="35">
        <v>0</v>
      </c>
      <c r="D148" s="40">
        <v>0</v>
      </c>
      <c r="E148" s="36">
        <v>0</v>
      </c>
      <c r="F148" s="36">
        <v>0</v>
      </c>
      <c r="G148" s="35">
        <v>0</v>
      </c>
      <c r="H148" s="40">
        <v>0</v>
      </c>
      <c r="I148" s="36">
        <v>0</v>
      </c>
      <c r="J148" s="36">
        <v>0</v>
      </c>
      <c r="K148" s="35">
        <v>0</v>
      </c>
      <c r="L148" s="35">
        <v>0</v>
      </c>
      <c r="M148" s="35">
        <v>0</v>
      </c>
      <c r="N148" s="38">
        <f t="shared" si="14"/>
        <v>0</v>
      </c>
      <c r="O148" s="33"/>
      <c r="P148" s="33"/>
      <c r="Q148" s="27"/>
      <c r="R148" s="27"/>
    </row>
    <row r="149" spans="1:18" x14ac:dyDescent="0.3">
      <c r="A149" s="9" t="s">
        <v>233</v>
      </c>
      <c r="B149" s="15" t="s">
        <v>157</v>
      </c>
      <c r="C149" s="35">
        <v>0</v>
      </c>
      <c r="D149" s="40">
        <v>0</v>
      </c>
      <c r="E149" s="36">
        <v>0</v>
      </c>
      <c r="F149" s="36">
        <v>0</v>
      </c>
      <c r="G149" s="35">
        <v>0</v>
      </c>
      <c r="H149" s="40">
        <v>0</v>
      </c>
      <c r="I149" s="36">
        <v>0</v>
      </c>
      <c r="J149" s="36">
        <v>0</v>
      </c>
      <c r="K149" s="35">
        <v>28697.397870010005</v>
      </c>
      <c r="L149" s="35">
        <v>0</v>
      </c>
      <c r="M149" s="35">
        <v>0</v>
      </c>
      <c r="N149" s="38">
        <f t="shared" si="14"/>
        <v>28697.397870010005</v>
      </c>
      <c r="O149" s="33"/>
      <c r="P149" s="33"/>
      <c r="Q149" s="27"/>
      <c r="R149" s="27"/>
    </row>
    <row r="150" spans="1:18" x14ac:dyDescent="0.3">
      <c r="A150" s="9" t="s">
        <v>324</v>
      </c>
      <c r="B150" s="16" t="s">
        <v>159</v>
      </c>
      <c r="C150" s="35">
        <v>38064.960465635471</v>
      </c>
      <c r="D150" s="40">
        <v>38064.960465635471</v>
      </c>
      <c r="E150" s="36">
        <v>0</v>
      </c>
      <c r="F150" s="36">
        <v>0</v>
      </c>
      <c r="G150" s="35">
        <v>0</v>
      </c>
      <c r="H150" s="40">
        <v>0</v>
      </c>
      <c r="I150" s="36">
        <v>0</v>
      </c>
      <c r="J150" s="36">
        <v>0</v>
      </c>
      <c r="K150" s="35">
        <v>10603.172491650002</v>
      </c>
      <c r="L150" s="35">
        <v>0</v>
      </c>
      <c r="M150" s="35">
        <v>0</v>
      </c>
      <c r="N150" s="38">
        <f t="shared" si="14"/>
        <v>48668.132957285474</v>
      </c>
      <c r="O150" s="33"/>
      <c r="P150" s="33"/>
      <c r="Q150" s="27"/>
      <c r="R150" s="27"/>
    </row>
    <row r="151" spans="1:18" x14ac:dyDescent="0.3">
      <c r="A151" s="9" t="s">
        <v>325</v>
      </c>
      <c r="B151" s="15" t="s">
        <v>293</v>
      </c>
      <c r="C151" s="35">
        <v>0</v>
      </c>
      <c r="D151" s="40">
        <v>0</v>
      </c>
      <c r="E151" s="36">
        <v>0</v>
      </c>
      <c r="F151" s="36">
        <v>0</v>
      </c>
      <c r="G151" s="35">
        <v>0</v>
      </c>
      <c r="H151" s="40">
        <v>0</v>
      </c>
      <c r="I151" s="36">
        <v>0</v>
      </c>
      <c r="J151" s="36">
        <v>0</v>
      </c>
      <c r="K151" s="35">
        <v>0</v>
      </c>
      <c r="L151" s="35">
        <v>0</v>
      </c>
      <c r="M151" s="35">
        <v>0</v>
      </c>
      <c r="N151" s="38">
        <f t="shared" si="14"/>
        <v>0</v>
      </c>
      <c r="O151" s="33"/>
      <c r="P151" s="33"/>
      <c r="Q151" s="27"/>
      <c r="R151" s="27"/>
    </row>
    <row r="152" spans="1:18" x14ac:dyDescent="0.3">
      <c r="A152" s="9" t="s">
        <v>326</v>
      </c>
      <c r="B152" s="17" t="s">
        <v>200</v>
      </c>
      <c r="C152" s="35">
        <v>0</v>
      </c>
      <c r="D152" s="40">
        <v>0</v>
      </c>
      <c r="E152" s="36">
        <v>0</v>
      </c>
      <c r="F152" s="36">
        <v>0</v>
      </c>
      <c r="G152" s="35">
        <v>0</v>
      </c>
      <c r="H152" s="40">
        <v>0</v>
      </c>
      <c r="I152" s="36">
        <v>0</v>
      </c>
      <c r="J152" s="36">
        <v>0</v>
      </c>
      <c r="K152" s="35">
        <v>31723.964837574735</v>
      </c>
      <c r="L152" s="35">
        <v>0</v>
      </c>
      <c r="M152" s="35">
        <v>0</v>
      </c>
      <c r="N152" s="38">
        <f t="shared" si="14"/>
        <v>31723.964837574735</v>
      </c>
      <c r="O152" s="33"/>
      <c r="P152" s="33"/>
      <c r="Q152" s="27"/>
      <c r="R152" s="27"/>
    </row>
    <row r="153" spans="1:18" ht="28.8" x14ac:dyDescent="0.3">
      <c r="A153" s="9" t="s">
        <v>327</v>
      </c>
      <c r="B153" s="18" t="s">
        <v>235</v>
      </c>
      <c r="C153" s="35">
        <v>0</v>
      </c>
      <c r="D153" s="40">
        <v>0</v>
      </c>
      <c r="E153" s="36">
        <v>0</v>
      </c>
      <c r="F153" s="36">
        <v>0</v>
      </c>
      <c r="G153" s="35">
        <v>0</v>
      </c>
      <c r="H153" s="40">
        <v>0</v>
      </c>
      <c r="I153" s="36">
        <v>0</v>
      </c>
      <c r="J153" s="36">
        <v>0</v>
      </c>
      <c r="K153" s="35">
        <v>0</v>
      </c>
      <c r="L153" s="35">
        <v>461591.43237642967</v>
      </c>
      <c r="M153" s="35">
        <v>0</v>
      </c>
      <c r="N153" s="38">
        <f t="shared" si="14"/>
        <v>461591.43237642967</v>
      </c>
      <c r="O153" s="33"/>
      <c r="P153" s="33"/>
      <c r="Q153" s="27"/>
      <c r="R153" s="27"/>
    </row>
    <row r="154" spans="1:18" x14ac:dyDescent="0.3">
      <c r="A154" s="9"/>
      <c r="B154" s="18"/>
      <c r="C154" s="35"/>
      <c r="D154" s="40"/>
      <c r="E154" s="36"/>
      <c r="F154" s="36"/>
      <c r="G154" s="35"/>
      <c r="H154" s="40"/>
      <c r="I154" s="36"/>
      <c r="J154" s="36"/>
      <c r="K154" s="35"/>
      <c r="L154" s="35"/>
      <c r="M154" s="35"/>
      <c r="N154" s="38"/>
      <c r="O154" s="33"/>
      <c r="P154" s="33"/>
      <c r="Q154" s="27"/>
      <c r="R154" s="27"/>
    </row>
    <row r="155" spans="1:18" x14ac:dyDescent="0.3">
      <c r="A155" s="11"/>
      <c r="B155" s="12" t="s">
        <v>236</v>
      </c>
      <c r="C155" s="46">
        <f>SUM(C147:C154)</f>
        <v>38064.960465635471</v>
      </c>
      <c r="D155" s="46">
        <f t="shared" ref="D155:K155" si="15">SUM(D147:D154)</f>
        <v>38064.960465635471</v>
      </c>
      <c r="E155" s="46">
        <f t="shared" si="15"/>
        <v>0</v>
      </c>
      <c r="F155" s="46">
        <f t="shared" ref="F155" si="16">SUM(F147:F154)</f>
        <v>0</v>
      </c>
      <c r="G155" s="46">
        <f t="shared" si="15"/>
        <v>0</v>
      </c>
      <c r="H155" s="46">
        <f t="shared" ref="H155:J155" si="17">SUM(H147:H154)</f>
        <v>0</v>
      </c>
      <c r="I155" s="46">
        <f t="shared" si="17"/>
        <v>0</v>
      </c>
      <c r="J155" s="46">
        <f t="shared" si="17"/>
        <v>0</v>
      </c>
      <c r="K155" s="46">
        <f t="shared" si="15"/>
        <v>71024.535199234742</v>
      </c>
      <c r="L155" s="46">
        <f>SUM(L147:L154)</f>
        <v>463518.29191004549</v>
      </c>
      <c r="M155" s="46">
        <f t="shared" ref="M155" si="18">SUM(M147:M154)</f>
        <v>0</v>
      </c>
      <c r="N155" s="46">
        <f>SUM(N147:N154)</f>
        <v>572607.78757491568</v>
      </c>
      <c r="O155" s="33"/>
      <c r="P155" s="33"/>
      <c r="Q155" s="27"/>
      <c r="R155" s="27"/>
    </row>
    <row r="156" spans="1:18" ht="31.5" customHeight="1" x14ac:dyDescent="0.3">
      <c r="A156" s="13" t="s">
        <v>237</v>
      </c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33"/>
      <c r="P156" s="33"/>
      <c r="Q156" s="27"/>
      <c r="R156" s="27"/>
    </row>
    <row r="157" spans="1:18" x14ac:dyDescent="0.3">
      <c r="A157" s="9" t="s">
        <v>238</v>
      </c>
      <c r="B157" s="39" t="s">
        <v>286</v>
      </c>
      <c r="C157" s="35">
        <v>0</v>
      </c>
      <c r="D157" s="40">
        <v>0</v>
      </c>
      <c r="E157" s="36">
        <v>0</v>
      </c>
      <c r="F157" s="36">
        <v>0</v>
      </c>
      <c r="G157" s="35">
        <v>0</v>
      </c>
      <c r="H157" s="40">
        <v>0</v>
      </c>
      <c r="I157" s="36">
        <v>0</v>
      </c>
      <c r="J157" s="36">
        <v>0</v>
      </c>
      <c r="K157" s="35">
        <v>0</v>
      </c>
      <c r="L157" s="35">
        <v>0</v>
      </c>
      <c r="M157" s="35">
        <v>1606.6604825723853</v>
      </c>
      <c r="N157" s="38">
        <f t="shared" ref="N157:N166" si="19">+C157+G157+K157+L157+M157</f>
        <v>1606.6604825723853</v>
      </c>
      <c r="O157" s="33"/>
      <c r="P157" s="33"/>
      <c r="Q157" s="27"/>
      <c r="R157" s="27"/>
    </row>
    <row r="158" spans="1:18" x14ac:dyDescent="0.3">
      <c r="A158" s="9" t="s">
        <v>328</v>
      </c>
      <c r="B158" s="39" t="s">
        <v>287</v>
      </c>
      <c r="C158" s="35">
        <v>0</v>
      </c>
      <c r="D158" s="40">
        <v>0</v>
      </c>
      <c r="E158" s="36">
        <v>0</v>
      </c>
      <c r="F158" s="36">
        <v>0</v>
      </c>
      <c r="G158" s="35">
        <v>0</v>
      </c>
      <c r="H158" s="40">
        <v>0</v>
      </c>
      <c r="I158" s="36">
        <v>0</v>
      </c>
      <c r="J158" s="36">
        <v>0</v>
      </c>
      <c r="K158" s="35">
        <v>0</v>
      </c>
      <c r="L158" s="35">
        <v>0</v>
      </c>
      <c r="M158" s="35">
        <v>0</v>
      </c>
      <c r="N158" s="38">
        <f t="shared" si="19"/>
        <v>0</v>
      </c>
      <c r="O158" s="33"/>
      <c r="P158" s="33"/>
      <c r="Q158" s="27"/>
      <c r="R158" s="27"/>
    </row>
    <row r="159" spans="1:18" x14ac:dyDescent="0.3">
      <c r="A159" s="9" t="s">
        <v>391</v>
      </c>
      <c r="B159" s="39" t="s">
        <v>166</v>
      </c>
      <c r="C159" s="35">
        <v>0</v>
      </c>
      <c r="D159" s="40">
        <v>0</v>
      </c>
      <c r="E159" s="36">
        <v>0</v>
      </c>
      <c r="F159" s="36">
        <v>0</v>
      </c>
      <c r="G159" s="35">
        <v>0</v>
      </c>
      <c r="H159" s="40">
        <v>0</v>
      </c>
      <c r="I159" s="36">
        <v>0</v>
      </c>
      <c r="J159" s="36">
        <v>0</v>
      </c>
      <c r="K159" s="35">
        <v>842.9740094399998</v>
      </c>
      <c r="L159" s="35">
        <v>0</v>
      </c>
      <c r="M159" s="35">
        <v>0</v>
      </c>
      <c r="N159" s="38">
        <f t="shared" si="19"/>
        <v>842.9740094399998</v>
      </c>
      <c r="O159" s="33"/>
      <c r="P159" s="33"/>
      <c r="Q159" s="27"/>
      <c r="R159" s="27"/>
    </row>
    <row r="160" spans="1:18" x14ac:dyDescent="0.3">
      <c r="A160" s="9" t="s">
        <v>329</v>
      </c>
      <c r="B160" s="39" t="s">
        <v>200</v>
      </c>
      <c r="C160" s="35">
        <v>0</v>
      </c>
      <c r="D160" s="40">
        <v>0</v>
      </c>
      <c r="E160" s="36">
        <v>0</v>
      </c>
      <c r="F160" s="36">
        <v>0</v>
      </c>
      <c r="G160" s="35">
        <v>0</v>
      </c>
      <c r="H160" s="40">
        <v>0</v>
      </c>
      <c r="I160" s="36">
        <v>0</v>
      </c>
      <c r="J160" s="36">
        <v>0</v>
      </c>
      <c r="K160" s="35">
        <v>0</v>
      </c>
      <c r="L160" s="35">
        <v>0</v>
      </c>
      <c r="M160" s="35">
        <v>692.82722860167519</v>
      </c>
      <c r="N160" s="38">
        <f t="shared" si="19"/>
        <v>692.82722860167519</v>
      </c>
      <c r="O160" s="33"/>
      <c r="P160" s="33"/>
      <c r="Q160" s="27"/>
      <c r="R160" s="27"/>
    </row>
    <row r="161" spans="1:18" ht="28.8" x14ac:dyDescent="0.3">
      <c r="A161" s="9" t="s">
        <v>219</v>
      </c>
      <c r="B161" s="39" t="s">
        <v>240</v>
      </c>
      <c r="C161" s="35">
        <v>0</v>
      </c>
      <c r="D161" s="40">
        <v>0</v>
      </c>
      <c r="E161" s="36">
        <v>0</v>
      </c>
      <c r="F161" s="36">
        <v>0</v>
      </c>
      <c r="G161" s="35">
        <v>0</v>
      </c>
      <c r="H161" s="40">
        <v>0</v>
      </c>
      <c r="I161" s="36">
        <v>0</v>
      </c>
      <c r="J161" s="36">
        <v>0</v>
      </c>
      <c r="K161" s="35">
        <v>620042.46750234033</v>
      </c>
      <c r="L161" s="35">
        <v>0</v>
      </c>
      <c r="M161" s="35">
        <v>0</v>
      </c>
      <c r="N161" s="38">
        <f t="shared" si="19"/>
        <v>620042.46750234033</v>
      </c>
      <c r="O161" s="33"/>
      <c r="P161" s="33"/>
      <c r="Q161" s="27"/>
      <c r="R161" s="27"/>
    </row>
    <row r="162" spans="1:18" x14ac:dyDescent="0.3">
      <c r="A162" s="9" t="s">
        <v>330</v>
      </c>
      <c r="B162" s="39" t="s">
        <v>242</v>
      </c>
      <c r="C162" s="35">
        <v>0</v>
      </c>
      <c r="D162" s="40">
        <v>0</v>
      </c>
      <c r="E162" s="36">
        <v>0</v>
      </c>
      <c r="F162" s="36">
        <v>0</v>
      </c>
      <c r="G162" s="35">
        <v>0</v>
      </c>
      <c r="H162" s="40">
        <v>0</v>
      </c>
      <c r="I162" s="36">
        <v>0</v>
      </c>
      <c r="J162" s="36">
        <v>0</v>
      </c>
      <c r="K162" s="35">
        <v>597674.18054921005</v>
      </c>
      <c r="L162" s="35">
        <v>0</v>
      </c>
      <c r="M162" s="35">
        <v>0</v>
      </c>
      <c r="N162" s="38">
        <f t="shared" si="19"/>
        <v>597674.18054921005</v>
      </c>
      <c r="O162" s="33"/>
      <c r="P162" s="33"/>
      <c r="Q162" s="27"/>
      <c r="R162" s="27"/>
    </row>
    <row r="163" spans="1:18" x14ac:dyDescent="0.3">
      <c r="A163" s="9" t="s">
        <v>221</v>
      </c>
      <c r="B163" s="39" t="s">
        <v>244</v>
      </c>
      <c r="C163" s="35">
        <v>0</v>
      </c>
      <c r="D163" s="40">
        <v>0</v>
      </c>
      <c r="E163" s="36">
        <v>0</v>
      </c>
      <c r="F163" s="36">
        <v>0</v>
      </c>
      <c r="G163" s="35">
        <v>0</v>
      </c>
      <c r="H163" s="40">
        <v>0</v>
      </c>
      <c r="I163" s="36">
        <v>0</v>
      </c>
      <c r="J163" s="36">
        <v>0</v>
      </c>
      <c r="K163" s="35">
        <v>11534.146303644067</v>
      </c>
      <c r="L163" s="35">
        <v>0</v>
      </c>
      <c r="M163" s="35">
        <v>0</v>
      </c>
      <c r="N163" s="38">
        <f t="shared" si="19"/>
        <v>11534.146303644067</v>
      </c>
      <c r="O163" s="33"/>
      <c r="P163" s="33"/>
      <c r="Q163" s="27"/>
      <c r="R163" s="27"/>
    </row>
    <row r="164" spans="1:18" x14ac:dyDescent="0.3">
      <c r="A164" s="9" t="s">
        <v>331</v>
      </c>
      <c r="B164" s="39" t="s">
        <v>217</v>
      </c>
      <c r="C164" s="35">
        <v>0</v>
      </c>
      <c r="D164" s="40">
        <v>0</v>
      </c>
      <c r="E164" s="36">
        <v>0</v>
      </c>
      <c r="F164" s="36">
        <v>0</v>
      </c>
      <c r="G164" s="35">
        <v>0</v>
      </c>
      <c r="H164" s="40">
        <v>0</v>
      </c>
      <c r="I164" s="36">
        <v>0</v>
      </c>
      <c r="J164" s="36">
        <v>0</v>
      </c>
      <c r="K164" s="35">
        <v>1635456.1998806214</v>
      </c>
      <c r="L164" s="35">
        <v>0</v>
      </c>
      <c r="M164" s="35">
        <v>5773.626639463997</v>
      </c>
      <c r="N164" s="38">
        <f t="shared" si="19"/>
        <v>1641229.8265200853</v>
      </c>
      <c r="O164" s="33"/>
      <c r="P164" s="33"/>
      <c r="Q164" s="27"/>
      <c r="R164" s="27"/>
    </row>
    <row r="165" spans="1:18" x14ac:dyDescent="0.3">
      <c r="A165" s="9" t="s">
        <v>332</v>
      </c>
      <c r="B165" s="39" t="s">
        <v>218</v>
      </c>
      <c r="C165" s="35">
        <v>0</v>
      </c>
      <c r="D165" s="40">
        <v>0</v>
      </c>
      <c r="E165" s="36">
        <v>0</v>
      </c>
      <c r="F165" s="36">
        <v>0</v>
      </c>
      <c r="G165" s="35">
        <v>0</v>
      </c>
      <c r="H165" s="40">
        <v>0</v>
      </c>
      <c r="I165" s="36">
        <v>0</v>
      </c>
      <c r="J165" s="36">
        <v>0</v>
      </c>
      <c r="K165" s="35">
        <v>1219065.6683339397</v>
      </c>
      <c r="L165" s="35">
        <v>0</v>
      </c>
      <c r="M165" s="35">
        <v>33222.829845737375</v>
      </c>
      <c r="N165" s="38">
        <f t="shared" si="19"/>
        <v>1252288.4981796772</v>
      </c>
      <c r="O165" s="33"/>
      <c r="P165" s="33"/>
      <c r="Q165" s="27"/>
      <c r="R165" s="27"/>
    </row>
    <row r="166" spans="1:18" x14ac:dyDescent="0.3">
      <c r="A166" s="9" t="s">
        <v>333</v>
      </c>
      <c r="B166" s="18" t="s">
        <v>220</v>
      </c>
      <c r="C166" s="35">
        <v>0</v>
      </c>
      <c r="D166" s="40">
        <v>0</v>
      </c>
      <c r="E166" s="36">
        <v>0</v>
      </c>
      <c r="F166" s="36">
        <v>0</v>
      </c>
      <c r="G166" s="35">
        <v>0</v>
      </c>
      <c r="H166" s="40">
        <v>0</v>
      </c>
      <c r="I166" s="36">
        <v>0</v>
      </c>
      <c r="J166" s="36">
        <v>0</v>
      </c>
      <c r="K166" s="35">
        <v>0</v>
      </c>
      <c r="L166" s="35">
        <v>0</v>
      </c>
      <c r="M166" s="35">
        <v>77579.935109571612</v>
      </c>
      <c r="N166" s="38">
        <f t="shared" si="19"/>
        <v>77579.935109571612</v>
      </c>
      <c r="O166" s="33"/>
      <c r="P166" s="33"/>
      <c r="Q166" s="27"/>
      <c r="R166" s="27"/>
    </row>
    <row r="167" spans="1:18" x14ac:dyDescent="0.3">
      <c r="A167" s="9"/>
      <c r="B167" s="18"/>
      <c r="C167" s="35"/>
      <c r="D167" s="40"/>
      <c r="E167" s="36"/>
      <c r="F167" s="36"/>
      <c r="G167" s="35"/>
      <c r="H167" s="40"/>
      <c r="I167" s="36"/>
      <c r="J167" s="36"/>
      <c r="K167" s="35"/>
      <c r="L167" s="35"/>
      <c r="M167" s="35"/>
      <c r="N167" s="38"/>
      <c r="O167" s="33"/>
      <c r="P167" s="33"/>
      <c r="Q167" s="27"/>
      <c r="R167" s="27"/>
    </row>
    <row r="168" spans="1:18" x14ac:dyDescent="0.3">
      <c r="A168" s="19"/>
      <c r="B168" s="12" t="s">
        <v>245</v>
      </c>
      <c r="C168" s="45">
        <f t="shared" ref="C168" si="20">SUM(C157:C167)</f>
        <v>0</v>
      </c>
      <c r="D168" s="45">
        <f t="shared" ref="D168" si="21">SUM(D157:D167)</f>
        <v>0</v>
      </c>
      <c r="E168" s="45">
        <f t="shared" ref="E168" si="22">SUM(E157:E167)</f>
        <v>0</v>
      </c>
      <c r="F168" s="45">
        <f t="shared" ref="F168" si="23">SUM(F157:F167)</f>
        <v>0</v>
      </c>
      <c r="G168" s="45">
        <f t="shared" ref="G168" si="24">SUM(G157:G167)</f>
        <v>0</v>
      </c>
      <c r="H168" s="45">
        <f t="shared" ref="H168" si="25">SUM(H157:H167)</f>
        <v>0</v>
      </c>
      <c r="I168" s="45">
        <f t="shared" ref="I168" si="26">SUM(I157:I167)</f>
        <v>0</v>
      </c>
      <c r="J168" s="45">
        <f t="shared" ref="J168" si="27">SUM(J157:J167)</f>
        <v>0</v>
      </c>
      <c r="K168" s="45">
        <f t="shared" ref="K168" si="28">SUM(K157:K167)</f>
        <v>4084615.6365791955</v>
      </c>
      <c r="L168" s="45">
        <f t="shared" ref="L168" si="29">SUM(L157:L167)</f>
        <v>0</v>
      </c>
      <c r="M168" s="45">
        <f t="shared" ref="M168" si="30">SUM(M157:M167)</f>
        <v>118875.87930594705</v>
      </c>
      <c r="N168" s="45">
        <f t="shared" ref="N168" si="31">SUM(N157:N167)</f>
        <v>4203491.5158851426</v>
      </c>
      <c r="O168" s="33"/>
      <c r="P168" s="33"/>
      <c r="Q168" s="27"/>
      <c r="R168" s="27"/>
    </row>
    <row r="169" spans="1:18" x14ac:dyDescent="0.3">
      <c r="A169" s="19" t="s">
        <v>408</v>
      </c>
      <c r="B169" s="20" t="s">
        <v>338</v>
      </c>
      <c r="C169" s="45">
        <f>+C155+C168+C145</f>
        <v>7708693.6942706266</v>
      </c>
      <c r="D169" s="45">
        <f t="shared" ref="D169:N169" si="32">+D155+D168+D145</f>
        <v>477265.37238339294</v>
      </c>
      <c r="E169" s="45">
        <f t="shared" si="32"/>
        <v>4383916.0481778039</v>
      </c>
      <c r="F169" s="45">
        <f t="shared" si="32"/>
        <v>2831824.6632395042</v>
      </c>
      <c r="G169" s="45">
        <f t="shared" si="32"/>
        <v>736091.53437447164</v>
      </c>
      <c r="H169" s="45">
        <f t="shared" si="32"/>
        <v>370796.87312292279</v>
      </c>
      <c r="I169" s="45">
        <f t="shared" si="32"/>
        <v>170830.21503930047</v>
      </c>
      <c r="J169" s="45">
        <f t="shared" si="32"/>
        <v>194464.44621224838</v>
      </c>
      <c r="K169" s="45">
        <f t="shared" si="32"/>
        <v>4158548.0395605704</v>
      </c>
      <c r="L169" s="45">
        <f t="shared" si="32"/>
        <v>1557138.473429719</v>
      </c>
      <c r="M169" s="45">
        <f t="shared" si="32"/>
        <v>119598.69408417962</v>
      </c>
      <c r="N169" s="45">
        <f t="shared" si="32"/>
        <v>14280070.435719568</v>
      </c>
      <c r="O169" s="33"/>
      <c r="P169" s="33"/>
      <c r="Q169" s="27"/>
      <c r="R169" s="27"/>
    </row>
    <row r="170" spans="1:18" x14ac:dyDescent="0.3">
      <c r="A170" t="s">
        <v>276</v>
      </c>
      <c r="O170" s="33"/>
      <c r="P170" s="33"/>
    </row>
    <row r="171" spans="1:18" x14ac:dyDescent="0.3">
      <c r="A171" s="28"/>
      <c r="N171" s="27"/>
    </row>
    <row r="172" spans="1:18" x14ac:dyDescent="0.3"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</row>
    <row r="173" spans="1:18" x14ac:dyDescent="0.3"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</row>
    <row r="174" spans="1:18" x14ac:dyDescent="0.3"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</row>
    <row r="175" spans="1:18" x14ac:dyDescent="0.3"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</row>
    <row r="176" spans="1:18" x14ac:dyDescent="0.3"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</row>
    <row r="177" spans="3:14" x14ac:dyDescent="0.3"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</row>
  </sheetData>
  <mergeCells count="4">
    <mergeCell ref="B2:N2"/>
    <mergeCell ref="B3:N3"/>
    <mergeCell ref="B4:N4"/>
    <mergeCell ref="B5:N5"/>
  </mergeCells>
  <conditionalFormatting sqref="E157:E167">
    <cfRule type="cellIs" dxfId="45" priority="7" stopIfTrue="1" operator="lessThan">
      <formula>0</formula>
    </cfRule>
  </conditionalFormatting>
  <conditionalFormatting sqref="E147:E154">
    <cfRule type="cellIs" dxfId="44" priority="8" stopIfTrue="1" operator="lessThan">
      <formula>0</formula>
    </cfRule>
  </conditionalFormatting>
  <conditionalFormatting sqref="F157:F167">
    <cfRule type="cellIs" dxfId="43" priority="5" stopIfTrue="1" operator="lessThan">
      <formula>0</formula>
    </cfRule>
  </conditionalFormatting>
  <conditionalFormatting sqref="F147:F154">
    <cfRule type="cellIs" dxfId="42" priority="6" stopIfTrue="1" operator="lessThan">
      <formula>0</formula>
    </cfRule>
  </conditionalFormatting>
  <conditionalFormatting sqref="I157:I167">
    <cfRule type="cellIs" dxfId="41" priority="3" stopIfTrue="1" operator="lessThan">
      <formula>0</formula>
    </cfRule>
  </conditionalFormatting>
  <conditionalFormatting sqref="I147:I154">
    <cfRule type="cellIs" dxfId="40" priority="4" stopIfTrue="1" operator="lessThan">
      <formula>0</formula>
    </cfRule>
  </conditionalFormatting>
  <conditionalFormatting sqref="J157:J167">
    <cfRule type="cellIs" dxfId="39" priority="1" stopIfTrue="1" operator="lessThan">
      <formula>0</formula>
    </cfRule>
  </conditionalFormatting>
  <conditionalFormatting sqref="J147:J154">
    <cfRule type="cellIs" dxfId="38" priority="2" stopIfTrue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</sheetPr>
  <dimension ref="A2:O177"/>
  <sheetViews>
    <sheetView showGridLines="0" zoomScale="70" zoomScaleNormal="7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7" sqref="B27"/>
    </sheetView>
  </sheetViews>
  <sheetFormatPr baseColWidth="10" defaultRowHeight="14.4" outlineLevelCol="1" x14ac:dyDescent="0.3"/>
  <cols>
    <col min="1" max="1" width="23.6640625" customWidth="1"/>
    <col min="2" max="2" width="55.6640625" customWidth="1"/>
    <col min="3" max="3" width="15.6640625" customWidth="1"/>
    <col min="4" max="6" width="15.6640625" hidden="1" customWidth="1" outlineLevel="1"/>
    <col min="7" max="7" width="15.6640625" customWidth="1" collapsed="1"/>
    <col min="8" max="10" width="15.6640625" hidden="1" customWidth="1" outlineLevel="1"/>
    <col min="11" max="11" width="15.6640625" customWidth="1" collapsed="1"/>
    <col min="12" max="14" width="15.6640625" customWidth="1"/>
    <col min="16" max="16" width="12.6640625" bestFit="1" customWidth="1"/>
  </cols>
  <sheetData>
    <row r="2" spans="1:15" ht="18" x14ac:dyDescent="0.35">
      <c r="B2" s="108" t="s">
        <v>0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5" ht="18" x14ac:dyDescent="0.35">
      <c r="B3" s="108" t="s">
        <v>258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5" ht="15.6" x14ac:dyDescent="0.3">
      <c r="B4" s="109" t="s">
        <v>573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</row>
    <row r="5" spans="1:15" ht="15.6" x14ac:dyDescent="0.3">
      <c r="B5" s="109" t="s">
        <v>1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</row>
    <row r="6" spans="1:15" x14ac:dyDescent="0.3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5" x14ac:dyDescent="0.3">
      <c r="A7" s="28" t="s">
        <v>257</v>
      </c>
      <c r="E7" s="27"/>
      <c r="F7" s="27"/>
    </row>
    <row r="8" spans="1:15" ht="15.6" x14ac:dyDescent="0.3">
      <c r="A8" s="2"/>
      <c r="B8" s="3"/>
      <c r="C8" s="4" t="s">
        <v>2</v>
      </c>
      <c r="D8" s="5" t="s">
        <v>3</v>
      </c>
      <c r="E8" s="5" t="s">
        <v>377</v>
      </c>
      <c r="F8" s="5" t="s">
        <v>378</v>
      </c>
      <c r="G8" s="5" t="s">
        <v>4</v>
      </c>
      <c r="H8" s="86" t="s">
        <v>382</v>
      </c>
      <c r="I8" s="86" t="s">
        <v>383</v>
      </c>
      <c r="J8" s="86" t="s">
        <v>384</v>
      </c>
      <c r="K8" s="5" t="s">
        <v>5</v>
      </c>
      <c r="L8" s="5" t="s">
        <v>6</v>
      </c>
      <c r="M8" s="5" t="s">
        <v>7</v>
      </c>
      <c r="N8" s="5" t="s">
        <v>18</v>
      </c>
    </row>
    <row r="9" spans="1:15" ht="95.4" x14ac:dyDescent="0.3">
      <c r="A9" s="6" t="s">
        <v>8</v>
      </c>
      <c r="B9" s="7" t="s">
        <v>9</v>
      </c>
      <c r="C9" s="7" t="s">
        <v>10</v>
      </c>
      <c r="D9" s="6" t="s">
        <v>11</v>
      </c>
      <c r="E9" s="6" t="s">
        <v>379</v>
      </c>
      <c r="F9" s="6" t="s">
        <v>380</v>
      </c>
      <c r="G9" s="6" t="s">
        <v>12</v>
      </c>
      <c r="H9" s="87" t="s">
        <v>385</v>
      </c>
      <c r="I9" s="87" t="s">
        <v>386</v>
      </c>
      <c r="J9" s="87" t="s">
        <v>387</v>
      </c>
      <c r="K9" s="6" t="s">
        <v>13</v>
      </c>
      <c r="L9" s="8" t="s">
        <v>14</v>
      </c>
      <c r="M9" s="6" t="s">
        <v>15</v>
      </c>
      <c r="N9" s="6" t="s">
        <v>19</v>
      </c>
    </row>
    <row r="10" spans="1:15" ht="29.25" customHeight="1" x14ac:dyDescent="0.3">
      <c r="A10" s="1" t="s">
        <v>16</v>
      </c>
      <c r="B10" s="1" t="s">
        <v>17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3">
      <c r="A11" s="9" t="s">
        <v>20</v>
      </c>
      <c r="B11" s="10" t="s">
        <v>21</v>
      </c>
      <c r="C11" s="35">
        <v>0</v>
      </c>
      <c r="D11" s="36">
        <v>0</v>
      </c>
      <c r="E11" s="37">
        <v>0</v>
      </c>
      <c r="F11" s="36">
        <v>0</v>
      </c>
      <c r="G11" s="35">
        <v>0</v>
      </c>
      <c r="H11" s="36">
        <v>0</v>
      </c>
      <c r="I11" s="37">
        <v>0</v>
      </c>
      <c r="J11" s="36">
        <v>0</v>
      </c>
      <c r="K11" s="35">
        <v>0</v>
      </c>
      <c r="L11" s="35">
        <v>0</v>
      </c>
      <c r="M11" s="35">
        <v>0</v>
      </c>
      <c r="N11" s="38">
        <f>+C11+G11+K11+L11+M11</f>
        <v>0</v>
      </c>
      <c r="O11" s="33"/>
    </row>
    <row r="12" spans="1:15" x14ac:dyDescent="0.3">
      <c r="A12" s="9" t="s">
        <v>22</v>
      </c>
      <c r="B12" s="10" t="s">
        <v>23</v>
      </c>
      <c r="C12" s="35">
        <v>4.0116088180414643E-2</v>
      </c>
      <c r="D12" s="36">
        <v>0</v>
      </c>
      <c r="E12" s="37">
        <v>4.0116088180414643E-2</v>
      </c>
      <c r="F12" s="36">
        <v>0</v>
      </c>
      <c r="G12" s="35">
        <v>0</v>
      </c>
      <c r="H12" s="36">
        <v>0</v>
      </c>
      <c r="I12" s="37">
        <v>0</v>
      </c>
      <c r="J12" s="36">
        <v>0</v>
      </c>
      <c r="K12" s="35">
        <v>0</v>
      </c>
      <c r="L12" s="35">
        <v>0.30258387160182459</v>
      </c>
      <c r="M12" s="35">
        <v>0</v>
      </c>
      <c r="N12" s="38">
        <f t="shared" ref="N12:N72" si="0">+C12+G12+K12+L12+M12</f>
        <v>0.34269995978223922</v>
      </c>
      <c r="O12" s="33"/>
    </row>
    <row r="13" spans="1:15" x14ac:dyDescent="0.3">
      <c r="A13" s="9" t="s">
        <v>24</v>
      </c>
      <c r="B13" s="10" t="s">
        <v>25</v>
      </c>
      <c r="C13" s="35">
        <v>23.21841878550272</v>
      </c>
      <c r="D13" s="36">
        <v>0</v>
      </c>
      <c r="E13" s="37">
        <v>23.21841878550272</v>
      </c>
      <c r="F13" s="36">
        <v>0</v>
      </c>
      <c r="G13" s="35">
        <v>0</v>
      </c>
      <c r="H13" s="36">
        <v>0</v>
      </c>
      <c r="I13" s="37">
        <v>0</v>
      </c>
      <c r="J13" s="36">
        <v>0</v>
      </c>
      <c r="K13" s="35">
        <v>0</v>
      </c>
      <c r="L13" s="35">
        <v>0</v>
      </c>
      <c r="M13" s="35">
        <v>0</v>
      </c>
      <c r="N13" s="38">
        <f t="shared" si="0"/>
        <v>23.21841878550272</v>
      </c>
      <c r="O13" s="33"/>
    </row>
    <row r="14" spans="1:15" x14ac:dyDescent="0.3">
      <c r="A14" s="9" t="s">
        <v>26</v>
      </c>
      <c r="B14" s="10" t="s">
        <v>27</v>
      </c>
      <c r="C14" s="35">
        <v>471.85554488209215</v>
      </c>
      <c r="D14" s="36">
        <v>0</v>
      </c>
      <c r="E14" s="37">
        <v>471.85554488209215</v>
      </c>
      <c r="F14" s="36">
        <v>0</v>
      </c>
      <c r="G14" s="35">
        <v>0</v>
      </c>
      <c r="H14" s="36">
        <v>0</v>
      </c>
      <c r="I14" s="37">
        <v>0</v>
      </c>
      <c r="J14" s="36">
        <v>0</v>
      </c>
      <c r="K14" s="35">
        <v>0</v>
      </c>
      <c r="L14" s="35">
        <v>273.72681946820796</v>
      </c>
      <c r="M14" s="35">
        <v>0</v>
      </c>
      <c r="N14" s="38">
        <f t="shared" si="0"/>
        <v>745.58236435030017</v>
      </c>
      <c r="O14" s="33"/>
    </row>
    <row r="15" spans="1:15" x14ac:dyDescent="0.3">
      <c r="A15" s="9" t="s">
        <v>28</v>
      </c>
      <c r="B15" s="10" t="s">
        <v>30</v>
      </c>
      <c r="C15" s="35">
        <v>1205.1876267047405</v>
      </c>
      <c r="D15" s="36">
        <v>0</v>
      </c>
      <c r="E15" s="37">
        <v>652.77174871145849</v>
      </c>
      <c r="F15" s="36">
        <v>552.41587799328192</v>
      </c>
      <c r="G15" s="35">
        <v>0</v>
      </c>
      <c r="H15" s="36">
        <v>0</v>
      </c>
      <c r="I15" s="37">
        <v>0</v>
      </c>
      <c r="J15" s="36">
        <v>0</v>
      </c>
      <c r="K15" s="35">
        <v>0</v>
      </c>
      <c r="L15" s="35">
        <v>9.8148808033481636</v>
      </c>
      <c r="M15" s="35">
        <v>0</v>
      </c>
      <c r="N15" s="38">
        <f t="shared" si="0"/>
        <v>1215.0025075080887</v>
      </c>
      <c r="O15" s="33"/>
    </row>
    <row r="16" spans="1:15" x14ac:dyDescent="0.3">
      <c r="A16" s="9" t="s">
        <v>29</v>
      </c>
      <c r="B16" s="10" t="s">
        <v>32</v>
      </c>
      <c r="C16" s="35">
        <v>77.188139349222581</v>
      </c>
      <c r="D16" s="36">
        <v>0</v>
      </c>
      <c r="E16" s="37">
        <v>77.188139349222581</v>
      </c>
      <c r="F16" s="36">
        <v>0</v>
      </c>
      <c r="G16" s="35">
        <v>0</v>
      </c>
      <c r="H16" s="36">
        <v>0</v>
      </c>
      <c r="I16" s="37">
        <v>0</v>
      </c>
      <c r="J16" s="36">
        <v>0</v>
      </c>
      <c r="K16" s="35">
        <v>0</v>
      </c>
      <c r="L16" s="35">
        <v>0</v>
      </c>
      <c r="M16" s="35">
        <v>0</v>
      </c>
      <c r="N16" s="38">
        <f t="shared" si="0"/>
        <v>77.188139349222581</v>
      </c>
      <c r="O16" s="33"/>
    </row>
    <row r="17" spans="1:15" x14ac:dyDescent="0.3">
      <c r="A17" s="9" t="s">
        <v>31</v>
      </c>
      <c r="B17" s="10" t="s">
        <v>34</v>
      </c>
      <c r="C17" s="35">
        <v>645.91045257383178</v>
      </c>
      <c r="D17" s="36">
        <v>0</v>
      </c>
      <c r="E17" s="37">
        <v>645.91045257383178</v>
      </c>
      <c r="F17" s="36">
        <v>0</v>
      </c>
      <c r="G17" s="35">
        <v>0</v>
      </c>
      <c r="H17" s="36">
        <v>0</v>
      </c>
      <c r="I17" s="37">
        <v>0</v>
      </c>
      <c r="J17" s="36">
        <v>0</v>
      </c>
      <c r="K17" s="35">
        <v>0</v>
      </c>
      <c r="L17" s="35">
        <v>0</v>
      </c>
      <c r="M17" s="35">
        <v>0</v>
      </c>
      <c r="N17" s="38">
        <f t="shared" si="0"/>
        <v>645.91045257383178</v>
      </c>
      <c r="O17" s="33"/>
    </row>
    <row r="18" spans="1:15" x14ac:dyDescent="0.3">
      <c r="A18" s="9" t="s">
        <v>33</v>
      </c>
      <c r="B18" s="10" t="s">
        <v>36</v>
      </c>
      <c r="C18" s="35">
        <v>100.89721143259949</v>
      </c>
      <c r="D18" s="36">
        <v>0</v>
      </c>
      <c r="E18" s="37">
        <v>100.89721143259949</v>
      </c>
      <c r="F18" s="36">
        <v>0</v>
      </c>
      <c r="G18" s="35">
        <v>0</v>
      </c>
      <c r="H18" s="36">
        <v>0</v>
      </c>
      <c r="I18" s="37">
        <v>0</v>
      </c>
      <c r="J18" s="36">
        <v>0</v>
      </c>
      <c r="K18" s="35">
        <v>0</v>
      </c>
      <c r="L18" s="35">
        <v>0</v>
      </c>
      <c r="M18" s="35">
        <v>0</v>
      </c>
      <c r="N18" s="38">
        <f t="shared" si="0"/>
        <v>100.89721143259949</v>
      </c>
      <c r="O18" s="33"/>
    </row>
    <row r="19" spans="1:15" x14ac:dyDescent="0.3">
      <c r="A19" s="9" t="s">
        <v>35</v>
      </c>
      <c r="B19" s="10" t="s">
        <v>277</v>
      </c>
      <c r="C19" s="35">
        <v>178.06025715571863</v>
      </c>
      <c r="D19" s="36">
        <v>0</v>
      </c>
      <c r="E19" s="37">
        <v>178.06025715571863</v>
      </c>
      <c r="F19" s="36">
        <v>0</v>
      </c>
      <c r="G19" s="35">
        <v>0</v>
      </c>
      <c r="H19" s="36">
        <v>0</v>
      </c>
      <c r="I19" s="37">
        <v>0</v>
      </c>
      <c r="J19" s="36">
        <v>0</v>
      </c>
      <c r="K19" s="35">
        <v>0</v>
      </c>
      <c r="L19" s="35">
        <v>0</v>
      </c>
      <c r="M19" s="35">
        <v>0</v>
      </c>
      <c r="N19" s="38">
        <f t="shared" si="0"/>
        <v>178.06025715571863</v>
      </c>
      <c r="O19" s="33"/>
    </row>
    <row r="20" spans="1:15" x14ac:dyDescent="0.3">
      <c r="A20" s="9" t="s">
        <v>37</v>
      </c>
      <c r="B20" s="10" t="s">
        <v>278</v>
      </c>
      <c r="C20" s="35">
        <v>578.26014479714172</v>
      </c>
      <c r="D20" s="36">
        <v>0</v>
      </c>
      <c r="E20" s="37">
        <v>578.26014479714172</v>
      </c>
      <c r="F20" s="36">
        <v>0</v>
      </c>
      <c r="G20" s="35">
        <v>0</v>
      </c>
      <c r="H20" s="36">
        <v>0</v>
      </c>
      <c r="I20" s="37">
        <v>0</v>
      </c>
      <c r="J20" s="36">
        <v>0</v>
      </c>
      <c r="K20" s="35">
        <v>0</v>
      </c>
      <c r="L20" s="35">
        <v>42.483506072814571</v>
      </c>
      <c r="M20" s="35">
        <v>0</v>
      </c>
      <c r="N20" s="38">
        <f t="shared" si="0"/>
        <v>620.74365086995624</v>
      </c>
      <c r="O20" s="33"/>
    </row>
    <row r="21" spans="1:15" x14ac:dyDescent="0.3">
      <c r="A21" s="9" t="s">
        <v>38</v>
      </c>
      <c r="B21" s="10" t="s">
        <v>39</v>
      </c>
      <c r="C21" s="35">
        <v>1231.6604869681546</v>
      </c>
      <c r="D21" s="36">
        <v>0</v>
      </c>
      <c r="E21" s="37">
        <v>1231.6604869681546</v>
      </c>
      <c r="F21" s="36">
        <v>0</v>
      </c>
      <c r="G21" s="35">
        <v>0</v>
      </c>
      <c r="H21" s="36">
        <v>0</v>
      </c>
      <c r="I21" s="37">
        <v>0</v>
      </c>
      <c r="J21" s="36">
        <v>0</v>
      </c>
      <c r="K21" s="35">
        <v>0</v>
      </c>
      <c r="L21" s="35">
        <v>280.02421031340407</v>
      </c>
      <c r="M21" s="35">
        <v>0</v>
      </c>
      <c r="N21" s="38">
        <f t="shared" si="0"/>
        <v>1511.6846972815588</v>
      </c>
      <c r="O21" s="33"/>
    </row>
    <row r="22" spans="1:15" x14ac:dyDescent="0.3">
      <c r="A22" s="9" t="s">
        <v>40</v>
      </c>
      <c r="B22" s="10" t="s">
        <v>41</v>
      </c>
      <c r="C22" s="35">
        <v>1432.9851230936438</v>
      </c>
      <c r="D22" s="36">
        <v>0</v>
      </c>
      <c r="E22" s="37">
        <v>1209.0180460287979</v>
      </c>
      <c r="F22" s="36">
        <v>223.96707706484574</v>
      </c>
      <c r="G22" s="35">
        <v>0</v>
      </c>
      <c r="H22" s="36">
        <v>0</v>
      </c>
      <c r="I22" s="37">
        <v>0</v>
      </c>
      <c r="J22" s="36">
        <v>0</v>
      </c>
      <c r="K22" s="35">
        <v>0</v>
      </c>
      <c r="L22" s="35">
        <v>0</v>
      </c>
      <c r="M22" s="35">
        <v>0</v>
      </c>
      <c r="N22" s="38">
        <f t="shared" si="0"/>
        <v>1432.9851230936438</v>
      </c>
      <c r="O22" s="33"/>
    </row>
    <row r="23" spans="1:15" x14ac:dyDescent="0.3">
      <c r="A23" s="9" t="s">
        <v>42</v>
      </c>
      <c r="B23" s="10" t="s">
        <v>43</v>
      </c>
      <c r="C23" s="35">
        <v>1244.2151194934704</v>
      </c>
      <c r="D23" s="36">
        <v>0</v>
      </c>
      <c r="E23" s="37">
        <v>956.19633288798104</v>
      </c>
      <c r="F23" s="36">
        <v>288.01878660548948</v>
      </c>
      <c r="G23" s="35">
        <v>0</v>
      </c>
      <c r="H23" s="36">
        <v>0</v>
      </c>
      <c r="I23" s="37">
        <v>0</v>
      </c>
      <c r="J23" s="36">
        <v>0</v>
      </c>
      <c r="K23" s="35">
        <v>0</v>
      </c>
      <c r="L23" s="35">
        <v>399.61563341264292</v>
      </c>
      <c r="M23" s="35">
        <v>0</v>
      </c>
      <c r="N23" s="38">
        <f t="shared" si="0"/>
        <v>1643.8307529061133</v>
      </c>
      <c r="O23" s="33"/>
    </row>
    <row r="24" spans="1:15" x14ac:dyDescent="0.3">
      <c r="A24" s="9" t="s">
        <v>44</v>
      </c>
      <c r="B24" s="10" t="s">
        <v>45</v>
      </c>
      <c r="C24" s="35">
        <v>24610.05067756354</v>
      </c>
      <c r="D24" s="36">
        <v>0</v>
      </c>
      <c r="E24" s="37">
        <v>10317.405801207431</v>
      </c>
      <c r="F24" s="36">
        <v>14292.644876356109</v>
      </c>
      <c r="G24" s="35">
        <v>0</v>
      </c>
      <c r="H24" s="36">
        <v>0</v>
      </c>
      <c r="I24" s="37">
        <v>0</v>
      </c>
      <c r="J24" s="36">
        <v>0</v>
      </c>
      <c r="K24" s="35">
        <v>0</v>
      </c>
      <c r="L24" s="35">
        <v>0</v>
      </c>
      <c r="M24" s="35">
        <v>0</v>
      </c>
      <c r="N24" s="38">
        <f t="shared" si="0"/>
        <v>24610.05067756354</v>
      </c>
      <c r="O24" s="33"/>
    </row>
    <row r="25" spans="1:15" x14ac:dyDescent="0.3">
      <c r="A25" s="9" t="s">
        <v>46</v>
      </c>
      <c r="B25" s="10" t="s">
        <v>47</v>
      </c>
      <c r="C25" s="35">
        <v>33.047739739602534</v>
      </c>
      <c r="D25" s="36">
        <v>0</v>
      </c>
      <c r="E25" s="37">
        <v>33.047739739602534</v>
      </c>
      <c r="F25" s="36">
        <v>0</v>
      </c>
      <c r="G25" s="35">
        <v>0</v>
      </c>
      <c r="H25" s="36">
        <v>0</v>
      </c>
      <c r="I25" s="37">
        <v>0</v>
      </c>
      <c r="J25" s="36">
        <v>0</v>
      </c>
      <c r="K25" s="35">
        <v>0</v>
      </c>
      <c r="L25" s="35">
        <v>0</v>
      </c>
      <c r="M25" s="35">
        <v>0</v>
      </c>
      <c r="N25" s="38">
        <f t="shared" si="0"/>
        <v>33.047739739602534</v>
      </c>
      <c r="O25" s="33"/>
    </row>
    <row r="26" spans="1:15" x14ac:dyDescent="0.3">
      <c r="A26" s="9" t="s">
        <v>48</v>
      </c>
      <c r="B26" s="10" t="s">
        <v>49</v>
      </c>
      <c r="C26" s="35">
        <v>20338.342722225781</v>
      </c>
      <c r="D26" s="36">
        <v>0</v>
      </c>
      <c r="E26" s="37">
        <v>9781.9802124429534</v>
      </c>
      <c r="F26" s="36">
        <v>10556.362509782828</v>
      </c>
      <c r="G26" s="35">
        <v>0</v>
      </c>
      <c r="H26" s="36">
        <v>0</v>
      </c>
      <c r="I26" s="37">
        <v>0</v>
      </c>
      <c r="J26" s="36">
        <v>0</v>
      </c>
      <c r="K26" s="35">
        <v>0</v>
      </c>
      <c r="L26" s="35">
        <v>1623.3505826986184</v>
      </c>
      <c r="M26" s="35">
        <v>0</v>
      </c>
      <c r="N26" s="38">
        <f t="shared" si="0"/>
        <v>21961.6933049244</v>
      </c>
      <c r="O26" s="33"/>
    </row>
    <row r="27" spans="1:15" x14ac:dyDescent="0.3">
      <c r="A27" s="9" t="s">
        <v>50</v>
      </c>
      <c r="B27" s="10" t="s">
        <v>51</v>
      </c>
      <c r="C27" s="35">
        <v>1836.8728769015081</v>
      </c>
      <c r="D27" s="36">
        <v>0</v>
      </c>
      <c r="E27" s="37">
        <v>1836.8728769015081</v>
      </c>
      <c r="F27" s="36">
        <v>0</v>
      </c>
      <c r="G27" s="35">
        <v>0</v>
      </c>
      <c r="H27" s="36">
        <v>0</v>
      </c>
      <c r="I27" s="37">
        <v>0</v>
      </c>
      <c r="J27" s="36">
        <v>0</v>
      </c>
      <c r="K27" s="35">
        <v>0</v>
      </c>
      <c r="L27" s="35">
        <v>299.4877888737891</v>
      </c>
      <c r="M27" s="35">
        <v>0</v>
      </c>
      <c r="N27" s="38">
        <f t="shared" si="0"/>
        <v>2136.3606657752971</v>
      </c>
      <c r="O27" s="33"/>
    </row>
    <row r="28" spans="1:15" x14ac:dyDescent="0.3">
      <c r="A28" s="9" t="s">
        <v>52</v>
      </c>
      <c r="B28" s="10" t="s">
        <v>53</v>
      </c>
      <c r="C28" s="35">
        <v>1586.9857508440516</v>
      </c>
      <c r="D28" s="36">
        <v>0</v>
      </c>
      <c r="E28" s="37">
        <v>1586.9857508440516</v>
      </c>
      <c r="F28" s="36">
        <v>0</v>
      </c>
      <c r="G28" s="35">
        <v>0</v>
      </c>
      <c r="H28" s="36">
        <v>0</v>
      </c>
      <c r="I28" s="37">
        <v>0</v>
      </c>
      <c r="J28" s="36">
        <v>0</v>
      </c>
      <c r="K28" s="35">
        <v>0</v>
      </c>
      <c r="L28" s="35">
        <v>0</v>
      </c>
      <c r="M28" s="35">
        <v>0</v>
      </c>
      <c r="N28" s="38">
        <f t="shared" si="0"/>
        <v>1586.9857508440516</v>
      </c>
      <c r="O28" s="33"/>
    </row>
    <row r="29" spans="1:15" x14ac:dyDescent="0.3">
      <c r="A29" s="9" t="s">
        <v>54</v>
      </c>
      <c r="B29" s="10" t="s">
        <v>55</v>
      </c>
      <c r="C29" s="35">
        <v>1802.4526812945232</v>
      </c>
      <c r="D29" s="36">
        <v>0</v>
      </c>
      <c r="E29" s="37">
        <v>1628.8596232895175</v>
      </c>
      <c r="F29" s="36">
        <v>173.59305800500567</v>
      </c>
      <c r="G29" s="35">
        <v>0</v>
      </c>
      <c r="H29" s="36">
        <v>0</v>
      </c>
      <c r="I29" s="37">
        <v>0</v>
      </c>
      <c r="J29" s="36">
        <v>0</v>
      </c>
      <c r="K29" s="35">
        <v>0</v>
      </c>
      <c r="L29" s="35">
        <v>398.95161998176775</v>
      </c>
      <c r="M29" s="35">
        <v>0</v>
      </c>
      <c r="N29" s="38">
        <f t="shared" si="0"/>
        <v>2201.4043012762909</v>
      </c>
      <c r="O29" s="33"/>
    </row>
    <row r="30" spans="1:15" x14ac:dyDescent="0.3">
      <c r="A30" s="9" t="s">
        <v>56</v>
      </c>
      <c r="B30" s="10" t="s">
        <v>57</v>
      </c>
      <c r="C30" s="35">
        <v>133.15957756797067</v>
      </c>
      <c r="D30" s="36">
        <v>0</v>
      </c>
      <c r="E30" s="37">
        <v>133.15957756797067</v>
      </c>
      <c r="F30" s="36">
        <v>0</v>
      </c>
      <c r="G30" s="35">
        <v>0</v>
      </c>
      <c r="H30" s="36">
        <v>0</v>
      </c>
      <c r="I30" s="37">
        <v>0</v>
      </c>
      <c r="J30" s="36">
        <v>0</v>
      </c>
      <c r="K30" s="35">
        <v>0</v>
      </c>
      <c r="L30" s="35">
        <v>0</v>
      </c>
      <c r="M30" s="35">
        <v>0</v>
      </c>
      <c r="N30" s="38">
        <f t="shared" si="0"/>
        <v>133.15957756797067</v>
      </c>
      <c r="O30" s="33"/>
    </row>
    <row r="31" spans="1:15" x14ac:dyDescent="0.3">
      <c r="A31" s="9" t="s">
        <v>58</v>
      </c>
      <c r="B31" s="10" t="s">
        <v>59</v>
      </c>
      <c r="C31" s="35">
        <v>1362.9433149971987</v>
      </c>
      <c r="D31" s="36">
        <v>0</v>
      </c>
      <c r="E31" s="37">
        <v>928.71876801655253</v>
      </c>
      <c r="F31" s="36">
        <v>434.22454698064627</v>
      </c>
      <c r="G31" s="35">
        <v>0</v>
      </c>
      <c r="H31" s="36">
        <v>0</v>
      </c>
      <c r="I31" s="37">
        <v>0</v>
      </c>
      <c r="J31" s="36">
        <v>0</v>
      </c>
      <c r="K31" s="35">
        <v>0</v>
      </c>
      <c r="L31" s="35">
        <v>0</v>
      </c>
      <c r="M31" s="35">
        <v>0</v>
      </c>
      <c r="N31" s="38">
        <f t="shared" si="0"/>
        <v>1362.9433149971987</v>
      </c>
      <c r="O31" s="33"/>
    </row>
    <row r="32" spans="1:15" x14ac:dyDescent="0.3">
      <c r="A32" s="9" t="s">
        <v>60</v>
      </c>
      <c r="B32" s="10" t="s">
        <v>61</v>
      </c>
      <c r="C32" s="35">
        <v>8701.6559274881929</v>
      </c>
      <c r="D32" s="36">
        <v>0</v>
      </c>
      <c r="E32" s="37">
        <v>8701.6559274881929</v>
      </c>
      <c r="F32" s="36">
        <v>0</v>
      </c>
      <c r="G32" s="35">
        <v>0</v>
      </c>
      <c r="H32" s="36">
        <v>0</v>
      </c>
      <c r="I32" s="37">
        <v>0</v>
      </c>
      <c r="J32" s="36">
        <v>0</v>
      </c>
      <c r="K32" s="35">
        <v>0</v>
      </c>
      <c r="L32" s="35">
        <v>0</v>
      </c>
      <c r="M32" s="35">
        <v>0</v>
      </c>
      <c r="N32" s="38">
        <f t="shared" si="0"/>
        <v>8701.6559274881929</v>
      </c>
      <c r="O32" s="33"/>
    </row>
    <row r="33" spans="1:15" x14ac:dyDescent="0.3">
      <c r="A33" s="9" t="s">
        <v>62</v>
      </c>
      <c r="B33" s="10" t="s">
        <v>63</v>
      </c>
      <c r="C33" s="35">
        <v>363.02837701380605</v>
      </c>
      <c r="D33" s="36">
        <v>0</v>
      </c>
      <c r="E33" s="37">
        <v>363.02837701380605</v>
      </c>
      <c r="F33" s="36">
        <v>0</v>
      </c>
      <c r="G33" s="35">
        <v>0</v>
      </c>
      <c r="H33" s="36">
        <v>0</v>
      </c>
      <c r="I33" s="37">
        <v>0</v>
      </c>
      <c r="J33" s="36">
        <v>0</v>
      </c>
      <c r="K33" s="35">
        <v>0</v>
      </c>
      <c r="L33" s="35">
        <v>74.568348191947194</v>
      </c>
      <c r="M33" s="35">
        <v>0</v>
      </c>
      <c r="N33" s="38">
        <f t="shared" si="0"/>
        <v>437.59672520575327</v>
      </c>
      <c r="O33" s="33"/>
    </row>
    <row r="34" spans="1:15" x14ac:dyDescent="0.3">
      <c r="A34" s="9" t="s">
        <v>64</v>
      </c>
      <c r="B34" s="10" t="s">
        <v>65</v>
      </c>
      <c r="C34" s="35">
        <v>1926.1923719929168</v>
      </c>
      <c r="D34" s="36">
        <v>0</v>
      </c>
      <c r="E34" s="37">
        <v>1926.1923719929168</v>
      </c>
      <c r="F34" s="36">
        <v>0</v>
      </c>
      <c r="G34" s="35">
        <v>0</v>
      </c>
      <c r="H34" s="36">
        <v>0</v>
      </c>
      <c r="I34" s="37">
        <v>0</v>
      </c>
      <c r="J34" s="36">
        <v>0</v>
      </c>
      <c r="K34" s="35">
        <v>0</v>
      </c>
      <c r="L34" s="35">
        <v>0</v>
      </c>
      <c r="M34" s="35">
        <v>0</v>
      </c>
      <c r="N34" s="38">
        <f t="shared" si="0"/>
        <v>1926.1923719929168</v>
      </c>
      <c r="O34" s="33"/>
    </row>
    <row r="35" spans="1:15" x14ac:dyDescent="0.3">
      <c r="A35" s="9" t="s">
        <v>66</v>
      </c>
      <c r="B35" s="10" t="s">
        <v>67</v>
      </c>
      <c r="C35" s="35">
        <v>128.21020433774748</v>
      </c>
      <c r="D35" s="36">
        <v>0</v>
      </c>
      <c r="E35" s="37">
        <v>128.21020433774748</v>
      </c>
      <c r="F35" s="36">
        <v>0</v>
      </c>
      <c r="G35" s="35">
        <v>0</v>
      </c>
      <c r="H35" s="36">
        <v>0</v>
      </c>
      <c r="I35" s="37">
        <v>0</v>
      </c>
      <c r="J35" s="36">
        <v>0</v>
      </c>
      <c r="K35" s="35">
        <v>0</v>
      </c>
      <c r="L35" s="35">
        <v>111.77531055111672</v>
      </c>
      <c r="M35" s="35">
        <v>0</v>
      </c>
      <c r="N35" s="38">
        <f t="shared" si="0"/>
        <v>239.9855148888642</v>
      </c>
      <c r="O35" s="33"/>
    </row>
    <row r="36" spans="1:15" ht="28.8" x14ac:dyDescent="0.3">
      <c r="A36" s="9" t="s">
        <v>68</v>
      </c>
      <c r="B36" s="10" t="s">
        <v>69</v>
      </c>
      <c r="C36" s="35">
        <v>5133.2004506468802</v>
      </c>
      <c r="D36" s="36">
        <v>0</v>
      </c>
      <c r="E36" s="37">
        <v>5133.2004506468802</v>
      </c>
      <c r="F36" s="36">
        <v>0</v>
      </c>
      <c r="G36" s="35">
        <v>0</v>
      </c>
      <c r="H36" s="36">
        <v>0</v>
      </c>
      <c r="I36" s="37">
        <v>0</v>
      </c>
      <c r="J36" s="36">
        <v>0</v>
      </c>
      <c r="K36" s="35">
        <v>0</v>
      </c>
      <c r="L36" s="35">
        <v>0</v>
      </c>
      <c r="M36" s="35">
        <v>0</v>
      </c>
      <c r="N36" s="38">
        <f t="shared" si="0"/>
        <v>5133.2004506468802</v>
      </c>
      <c r="O36" s="33"/>
    </row>
    <row r="37" spans="1:15" x14ac:dyDescent="0.3">
      <c r="A37" s="9" t="s">
        <v>70</v>
      </c>
      <c r="B37" s="10" t="s">
        <v>71</v>
      </c>
      <c r="C37" s="35">
        <v>469.66723486610027</v>
      </c>
      <c r="D37" s="36">
        <v>0</v>
      </c>
      <c r="E37" s="37">
        <v>469.66723486610027</v>
      </c>
      <c r="F37" s="36">
        <v>0</v>
      </c>
      <c r="G37" s="35">
        <v>0</v>
      </c>
      <c r="H37" s="36">
        <v>0</v>
      </c>
      <c r="I37" s="37">
        <v>0</v>
      </c>
      <c r="J37" s="36">
        <v>0</v>
      </c>
      <c r="K37" s="35">
        <v>0</v>
      </c>
      <c r="L37" s="35">
        <v>308.51260129457239</v>
      </c>
      <c r="M37" s="35">
        <v>0</v>
      </c>
      <c r="N37" s="38">
        <f t="shared" si="0"/>
        <v>778.17983616067272</v>
      </c>
      <c r="O37" s="33"/>
    </row>
    <row r="38" spans="1:15" x14ac:dyDescent="0.3">
      <c r="A38" s="9" t="s">
        <v>72</v>
      </c>
      <c r="B38" s="10" t="s">
        <v>73</v>
      </c>
      <c r="C38" s="35">
        <v>12.929791307679007</v>
      </c>
      <c r="D38" s="36">
        <v>0</v>
      </c>
      <c r="E38" s="37">
        <v>12.929791307679007</v>
      </c>
      <c r="F38" s="36">
        <v>0</v>
      </c>
      <c r="G38" s="35">
        <v>0</v>
      </c>
      <c r="H38" s="36">
        <v>0</v>
      </c>
      <c r="I38" s="37">
        <v>0</v>
      </c>
      <c r="J38" s="36">
        <v>0</v>
      </c>
      <c r="K38" s="35">
        <v>0</v>
      </c>
      <c r="L38" s="35">
        <v>0</v>
      </c>
      <c r="M38" s="35">
        <v>0</v>
      </c>
      <c r="N38" s="38">
        <f t="shared" si="0"/>
        <v>12.929791307679007</v>
      </c>
      <c r="O38" s="33"/>
    </row>
    <row r="39" spans="1:15" x14ac:dyDescent="0.3">
      <c r="A39" s="9" t="s">
        <v>74</v>
      </c>
      <c r="B39" s="10" t="s">
        <v>75</v>
      </c>
      <c r="C39" s="35">
        <v>519.32290287654143</v>
      </c>
      <c r="D39" s="36">
        <v>0</v>
      </c>
      <c r="E39" s="37">
        <v>519.32290287654143</v>
      </c>
      <c r="F39" s="36">
        <v>0</v>
      </c>
      <c r="G39" s="35">
        <v>0</v>
      </c>
      <c r="H39" s="36">
        <v>0</v>
      </c>
      <c r="I39" s="37">
        <v>0</v>
      </c>
      <c r="J39" s="36">
        <v>0</v>
      </c>
      <c r="K39" s="35">
        <v>0</v>
      </c>
      <c r="L39" s="35">
        <v>0</v>
      </c>
      <c r="M39" s="35">
        <v>0</v>
      </c>
      <c r="N39" s="38">
        <f t="shared" si="0"/>
        <v>519.32290287654143</v>
      </c>
      <c r="O39" s="33"/>
    </row>
    <row r="40" spans="1:15" x14ac:dyDescent="0.3">
      <c r="A40" s="9" t="s">
        <v>76</v>
      </c>
      <c r="B40" s="10" t="s">
        <v>77</v>
      </c>
      <c r="C40" s="35">
        <v>1364.1112927796323</v>
      </c>
      <c r="D40" s="36">
        <v>0</v>
      </c>
      <c r="E40" s="37">
        <v>1258.4492674047324</v>
      </c>
      <c r="F40" s="36">
        <v>105.6620253749</v>
      </c>
      <c r="G40" s="35">
        <v>0</v>
      </c>
      <c r="H40" s="36">
        <v>0</v>
      </c>
      <c r="I40" s="37">
        <v>0</v>
      </c>
      <c r="J40" s="36">
        <v>0</v>
      </c>
      <c r="K40" s="35">
        <v>0</v>
      </c>
      <c r="L40" s="35">
        <v>1305.9624807195855</v>
      </c>
      <c r="M40" s="35">
        <v>0</v>
      </c>
      <c r="N40" s="38">
        <f t="shared" si="0"/>
        <v>2670.0737734992181</v>
      </c>
      <c r="O40" s="33"/>
    </row>
    <row r="41" spans="1:15" x14ac:dyDescent="0.3">
      <c r="A41" s="9" t="s">
        <v>78</v>
      </c>
      <c r="B41" s="10" t="s">
        <v>79</v>
      </c>
      <c r="C41" s="35">
        <v>0</v>
      </c>
      <c r="D41" s="36">
        <v>0</v>
      </c>
      <c r="E41" s="37">
        <v>0</v>
      </c>
      <c r="F41" s="36">
        <v>0</v>
      </c>
      <c r="G41" s="35">
        <v>0</v>
      </c>
      <c r="H41" s="36">
        <v>0</v>
      </c>
      <c r="I41" s="37">
        <v>0</v>
      </c>
      <c r="J41" s="36">
        <v>0</v>
      </c>
      <c r="K41" s="35">
        <v>0</v>
      </c>
      <c r="L41" s="35">
        <v>7.7104080463623772</v>
      </c>
      <c r="M41" s="35">
        <v>0</v>
      </c>
      <c r="N41" s="38">
        <f t="shared" si="0"/>
        <v>7.7104080463623772</v>
      </c>
      <c r="O41" s="33"/>
    </row>
    <row r="42" spans="1:15" x14ac:dyDescent="0.3">
      <c r="A42" s="9" t="s">
        <v>80</v>
      </c>
      <c r="B42" s="10" t="s">
        <v>81</v>
      </c>
      <c r="C42" s="35">
        <v>84.398739785906031</v>
      </c>
      <c r="D42" s="36">
        <v>0</v>
      </c>
      <c r="E42" s="37">
        <v>47.142128205906033</v>
      </c>
      <c r="F42" s="36">
        <v>37.256611579999998</v>
      </c>
      <c r="G42" s="35">
        <v>0</v>
      </c>
      <c r="H42" s="36">
        <v>0</v>
      </c>
      <c r="I42" s="37">
        <v>0</v>
      </c>
      <c r="J42" s="36">
        <v>0</v>
      </c>
      <c r="K42" s="35">
        <v>0</v>
      </c>
      <c r="L42" s="35">
        <v>0</v>
      </c>
      <c r="M42" s="35">
        <v>0</v>
      </c>
      <c r="N42" s="38">
        <f t="shared" si="0"/>
        <v>84.398739785906031</v>
      </c>
      <c r="O42" s="33"/>
    </row>
    <row r="43" spans="1:15" ht="43.2" x14ac:dyDescent="0.3">
      <c r="A43" s="9" t="s">
        <v>347</v>
      </c>
      <c r="B43" s="10" t="s">
        <v>348</v>
      </c>
      <c r="C43" s="35">
        <v>22238.790690558017</v>
      </c>
      <c r="D43" s="36">
        <v>0</v>
      </c>
      <c r="E43" s="37">
        <v>10976.992897869208</v>
      </c>
      <c r="F43" s="36">
        <v>11261.797792688807</v>
      </c>
      <c r="G43" s="35">
        <v>0</v>
      </c>
      <c r="H43" s="36">
        <v>0</v>
      </c>
      <c r="I43" s="37">
        <v>0</v>
      </c>
      <c r="J43" s="36">
        <v>0</v>
      </c>
      <c r="K43" s="35">
        <v>0</v>
      </c>
      <c r="L43" s="35">
        <v>594.34196016908288</v>
      </c>
      <c r="M43" s="35">
        <v>0</v>
      </c>
      <c r="N43" s="38">
        <f t="shared" si="0"/>
        <v>22833.132650727101</v>
      </c>
      <c r="O43" s="33"/>
    </row>
    <row r="44" spans="1:15" ht="28.8" x14ac:dyDescent="0.3">
      <c r="A44" s="9" t="s">
        <v>82</v>
      </c>
      <c r="B44" s="10" t="s">
        <v>83</v>
      </c>
      <c r="C44" s="35">
        <v>2653.6362642011163</v>
      </c>
      <c r="D44" s="36">
        <v>0</v>
      </c>
      <c r="E44" s="37">
        <v>1628.2404390911165</v>
      </c>
      <c r="F44" s="36">
        <v>1025.39582511</v>
      </c>
      <c r="G44" s="35">
        <v>0</v>
      </c>
      <c r="H44" s="36">
        <v>0</v>
      </c>
      <c r="I44" s="37">
        <v>0</v>
      </c>
      <c r="J44" s="36">
        <v>0</v>
      </c>
      <c r="K44" s="35">
        <v>0</v>
      </c>
      <c r="L44" s="35">
        <v>0</v>
      </c>
      <c r="M44" s="35">
        <v>0</v>
      </c>
      <c r="N44" s="38">
        <f t="shared" si="0"/>
        <v>2653.6362642011163</v>
      </c>
      <c r="O44" s="33"/>
    </row>
    <row r="45" spans="1:15" x14ac:dyDescent="0.3">
      <c r="A45" s="9" t="s">
        <v>84</v>
      </c>
      <c r="B45" s="10" t="s">
        <v>85</v>
      </c>
      <c r="C45" s="35">
        <v>10890.395908317518</v>
      </c>
      <c r="D45" s="36">
        <v>0</v>
      </c>
      <c r="E45" s="37">
        <v>3307.649272880119</v>
      </c>
      <c r="F45" s="36">
        <v>7582.7466354373983</v>
      </c>
      <c r="G45" s="35">
        <v>0</v>
      </c>
      <c r="H45" s="36">
        <v>0</v>
      </c>
      <c r="I45" s="37">
        <v>0</v>
      </c>
      <c r="J45" s="36">
        <v>0</v>
      </c>
      <c r="K45" s="35">
        <v>0</v>
      </c>
      <c r="L45" s="35">
        <v>470.83476887104371</v>
      </c>
      <c r="M45" s="35">
        <v>0</v>
      </c>
      <c r="N45" s="38">
        <f t="shared" si="0"/>
        <v>11361.230677188561</v>
      </c>
      <c r="O45" s="33"/>
    </row>
    <row r="46" spans="1:15" x14ac:dyDescent="0.3">
      <c r="A46" s="9" t="s">
        <v>86</v>
      </c>
      <c r="B46" s="10" t="s">
        <v>87</v>
      </c>
      <c r="C46" s="35">
        <v>2996.0559735088714</v>
      </c>
      <c r="D46" s="36">
        <v>0</v>
      </c>
      <c r="E46" s="37">
        <v>944.58684392590521</v>
      </c>
      <c r="F46" s="36">
        <v>2051.4691295829662</v>
      </c>
      <c r="G46" s="35">
        <v>0</v>
      </c>
      <c r="H46" s="36">
        <v>0</v>
      </c>
      <c r="I46" s="37">
        <v>0</v>
      </c>
      <c r="J46" s="36">
        <v>0</v>
      </c>
      <c r="K46" s="35">
        <v>0</v>
      </c>
      <c r="L46" s="35">
        <v>0</v>
      </c>
      <c r="M46" s="35">
        <v>0</v>
      </c>
      <c r="N46" s="38">
        <f t="shared" si="0"/>
        <v>2996.0559735088714</v>
      </c>
      <c r="O46" s="33"/>
    </row>
    <row r="47" spans="1:15" x14ac:dyDescent="0.3">
      <c r="A47" s="9" t="s">
        <v>88</v>
      </c>
      <c r="B47" s="10" t="s">
        <v>89</v>
      </c>
      <c r="C47" s="35">
        <v>15321.392117047024</v>
      </c>
      <c r="D47" s="36">
        <v>0</v>
      </c>
      <c r="E47" s="37">
        <v>13530.121457006826</v>
      </c>
      <c r="F47" s="36">
        <v>1791.2706600401975</v>
      </c>
      <c r="G47" s="35">
        <v>0</v>
      </c>
      <c r="H47" s="36">
        <v>0</v>
      </c>
      <c r="I47" s="37">
        <v>0</v>
      </c>
      <c r="J47" s="36">
        <v>0</v>
      </c>
      <c r="K47" s="35">
        <v>0</v>
      </c>
      <c r="L47" s="35">
        <v>128.05572815474213</v>
      </c>
      <c r="M47" s="35">
        <v>0</v>
      </c>
      <c r="N47" s="38">
        <f t="shared" si="0"/>
        <v>15449.447845201767</v>
      </c>
      <c r="O47" s="33"/>
    </row>
    <row r="48" spans="1:15" x14ac:dyDescent="0.3">
      <c r="A48" s="9" t="s">
        <v>90</v>
      </c>
      <c r="B48" s="34" t="s">
        <v>91</v>
      </c>
      <c r="C48" s="35">
        <v>1332.1369640011449</v>
      </c>
      <c r="D48" s="36">
        <v>0</v>
      </c>
      <c r="E48" s="37">
        <v>1121.1539900223281</v>
      </c>
      <c r="F48" s="36">
        <v>210.98297397881672</v>
      </c>
      <c r="G48" s="35">
        <v>0</v>
      </c>
      <c r="H48" s="36">
        <v>0</v>
      </c>
      <c r="I48" s="37">
        <v>0</v>
      </c>
      <c r="J48" s="36">
        <v>0</v>
      </c>
      <c r="K48" s="35">
        <v>0</v>
      </c>
      <c r="L48" s="35">
        <v>0</v>
      </c>
      <c r="M48" s="35">
        <v>0</v>
      </c>
      <c r="N48" s="38">
        <f t="shared" si="0"/>
        <v>1332.1369640011449</v>
      </c>
      <c r="O48" s="33"/>
    </row>
    <row r="49" spans="1:15" ht="43.2" x14ac:dyDescent="0.3">
      <c r="A49" s="9" t="s">
        <v>350</v>
      </c>
      <c r="B49" s="10" t="s">
        <v>349</v>
      </c>
      <c r="C49" s="35">
        <v>5832.2695369027651</v>
      </c>
      <c r="D49" s="36">
        <v>0</v>
      </c>
      <c r="E49" s="37">
        <v>4841.366147776147</v>
      </c>
      <c r="F49" s="36">
        <v>990.90338912661764</v>
      </c>
      <c r="G49" s="35">
        <v>0</v>
      </c>
      <c r="H49" s="36">
        <v>0</v>
      </c>
      <c r="I49" s="37">
        <v>0</v>
      </c>
      <c r="J49" s="36">
        <v>0</v>
      </c>
      <c r="K49" s="35">
        <v>0</v>
      </c>
      <c r="L49" s="35">
        <v>0</v>
      </c>
      <c r="M49" s="35">
        <v>0</v>
      </c>
      <c r="N49" s="38">
        <f t="shared" si="0"/>
        <v>5832.2695369027651</v>
      </c>
      <c r="O49" s="33"/>
    </row>
    <row r="50" spans="1:15" x14ac:dyDescent="0.3">
      <c r="A50" s="9" t="s">
        <v>92</v>
      </c>
      <c r="B50" s="10" t="s">
        <v>93</v>
      </c>
      <c r="C50" s="35">
        <v>9653.8386275270204</v>
      </c>
      <c r="D50" s="36">
        <v>0</v>
      </c>
      <c r="E50" s="37">
        <v>5134.8924623251132</v>
      </c>
      <c r="F50" s="36">
        <v>4518.9461652019081</v>
      </c>
      <c r="G50" s="35">
        <v>0</v>
      </c>
      <c r="H50" s="36">
        <v>0</v>
      </c>
      <c r="I50" s="37">
        <v>0</v>
      </c>
      <c r="J50" s="36">
        <v>0</v>
      </c>
      <c r="K50" s="35">
        <v>0</v>
      </c>
      <c r="L50" s="35">
        <v>670.38053834919856</v>
      </c>
      <c r="M50" s="35">
        <v>0</v>
      </c>
      <c r="N50" s="38">
        <f t="shared" si="0"/>
        <v>10324.219165876219</v>
      </c>
      <c r="O50" s="33"/>
    </row>
    <row r="51" spans="1:15" x14ac:dyDescent="0.3">
      <c r="A51" s="9" t="s">
        <v>94</v>
      </c>
      <c r="B51" s="10" t="s">
        <v>95</v>
      </c>
      <c r="C51" s="35">
        <v>5821.0051112488163</v>
      </c>
      <c r="D51" s="36">
        <v>0</v>
      </c>
      <c r="E51" s="37">
        <v>4154.9700499367</v>
      </c>
      <c r="F51" s="36">
        <v>1666.0350613121163</v>
      </c>
      <c r="G51" s="35">
        <v>0</v>
      </c>
      <c r="H51" s="36">
        <v>0</v>
      </c>
      <c r="I51" s="37">
        <v>0</v>
      </c>
      <c r="J51" s="36">
        <v>0</v>
      </c>
      <c r="K51" s="35">
        <v>0</v>
      </c>
      <c r="L51" s="35">
        <v>0</v>
      </c>
      <c r="M51" s="35">
        <v>0</v>
      </c>
      <c r="N51" s="38">
        <f t="shared" ref="N51:N53" si="1">+C51+G51+K51+L51+M51</f>
        <v>5821.0051112488163</v>
      </c>
      <c r="O51" s="33"/>
    </row>
    <row r="52" spans="1:15" x14ac:dyDescent="0.3">
      <c r="A52" s="9" t="s">
        <v>96</v>
      </c>
      <c r="B52" s="10" t="s">
        <v>97</v>
      </c>
      <c r="C52" s="35">
        <v>995.53441977804835</v>
      </c>
      <c r="D52" s="36">
        <v>0</v>
      </c>
      <c r="E52" s="37">
        <v>206.17019588540902</v>
      </c>
      <c r="F52" s="36">
        <v>789.3642238926393</v>
      </c>
      <c r="G52" s="35">
        <v>0</v>
      </c>
      <c r="H52" s="36">
        <v>0</v>
      </c>
      <c r="I52" s="37">
        <v>0</v>
      </c>
      <c r="J52" s="36">
        <v>0</v>
      </c>
      <c r="K52" s="35">
        <v>0</v>
      </c>
      <c r="L52" s="35">
        <v>10.535366605120005</v>
      </c>
      <c r="M52" s="35">
        <v>0</v>
      </c>
      <c r="N52" s="38">
        <f t="shared" si="1"/>
        <v>1006.0697863831683</v>
      </c>
      <c r="O52" s="33"/>
    </row>
    <row r="53" spans="1:15" x14ac:dyDescent="0.3">
      <c r="A53" s="9" t="s">
        <v>98</v>
      </c>
      <c r="B53" s="10" t="s">
        <v>99</v>
      </c>
      <c r="C53" s="35">
        <v>2467.0623690020161</v>
      </c>
      <c r="D53" s="36">
        <v>0</v>
      </c>
      <c r="E53" s="37">
        <v>1425.3720254798252</v>
      </c>
      <c r="F53" s="36">
        <v>388.37796235642747</v>
      </c>
      <c r="G53" s="35">
        <v>0</v>
      </c>
      <c r="H53" s="36">
        <v>0</v>
      </c>
      <c r="I53" s="37">
        <v>0</v>
      </c>
      <c r="J53" s="36">
        <v>0</v>
      </c>
      <c r="K53" s="35">
        <v>0</v>
      </c>
      <c r="L53" s="35">
        <v>0</v>
      </c>
      <c r="M53" s="35">
        <v>0</v>
      </c>
      <c r="N53" s="38">
        <f t="shared" si="1"/>
        <v>2467.0623690020161</v>
      </c>
      <c r="O53" s="33"/>
    </row>
    <row r="54" spans="1:15" x14ac:dyDescent="0.3">
      <c r="A54" s="9" t="s">
        <v>100</v>
      </c>
      <c r="B54" s="10" t="s">
        <v>101</v>
      </c>
      <c r="C54" s="35">
        <v>1148.5561990627411</v>
      </c>
      <c r="D54" s="36">
        <v>0</v>
      </c>
      <c r="E54" s="37">
        <v>2078.6844066455888</v>
      </c>
      <c r="F54" s="36">
        <v>873.48331638312834</v>
      </c>
      <c r="G54" s="35">
        <v>0</v>
      </c>
      <c r="H54" s="36">
        <v>0</v>
      </c>
      <c r="I54" s="37">
        <v>0</v>
      </c>
      <c r="J54" s="36">
        <v>0</v>
      </c>
      <c r="K54" s="35">
        <v>0</v>
      </c>
      <c r="L54" s="35">
        <v>0</v>
      </c>
      <c r="M54" s="35">
        <v>0</v>
      </c>
      <c r="N54" s="38">
        <f t="shared" ref="N54:N56" si="2">+C54+G54+K54+L54+M54</f>
        <v>1148.5561990627411</v>
      </c>
      <c r="O54" s="33"/>
    </row>
    <row r="55" spans="1:15" ht="28.8" x14ac:dyDescent="0.3">
      <c r="A55" s="9" t="s">
        <v>102</v>
      </c>
      <c r="B55" s="34" t="s">
        <v>103</v>
      </c>
      <c r="C55" s="35">
        <v>8079.0352293746409</v>
      </c>
      <c r="D55" s="36">
        <v>0</v>
      </c>
      <c r="E55" s="37">
        <v>275.0728826796128</v>
      </c>
      <c r="F55" s="36">
        <v>5305.3457010608017</v>
      </c>
      <c r="G55" s="35">
        <v>0</v>
      </c>
      <c r="H55" s="36">
        <v>0</v>
      </c>
      <c r="I55" s="37">
        <v>0</v>
      </c>
      <c r="J55" s="36">
        <v>0</v>
      </c>
      <c r="K55" s="35">
        <v>0</v>
      </c>
      <c r="L55" s="35">
        <v>0</v>
      </c>
      <c r="M55" s="35">
        <v>0</v>
      </c>
      <c r="N55" s="38">
        <f t="shared" si="2"/>
        <v>8079.0352293746409</v>
      </c>
      <c r="O55" s="33"/>
    </row>
    <row r="56" spans="1:15" x14ac:dyDescent="0.3">
      <c r="A56" s="9" t="s">
        <v>104</v>
      </c>
      <c r="B56" s="10" t="s">
        <v>105</v>
      </c>
      <c r="C56" s="35">
        <v>2619.0002157488861</v>
      </c>
      <c r="D56" s="36">
        <v>0</v>
      </c>
      <c r="E56" s="37">
        <v>2773.6895283138392</v>
      </c>
      <c r="F56" s="36">
        <v>203.70049941165888</v>
      </c>
      <c r="G56" s="35">
        <v>0</v>
      </c>
      <c r="H56" s="36">
        <v>0</v>
      </c>
      <c r="I56" s="37">
        <v>0</v>
      </c>
      <c r="J56" s="36">
        <v>0</v>
      </c>
      <c r="K56" s="35">
        <v>0</v>
      </c>
      <c r="L56" s="35">
        <v>0</v>
      </c>
      <c r="M56" s="35">
        <v>0</v>
      </c>
      <c r="N56" s="38">
        <f t="shared" si="2"/>
        <v>2619.0002157488861</v>
      </c>
      <c r="O56" s="33"/>
    </row>
    <row r="57" spans="1:15" ht="57.6" x14ac:dyDescent="0.3">
      <c r="A57" s="9" t="s">
        <v>351</v>
      </c>
      <c r="B57" s="10" t="s">
        <v>352</v>
      </c>
      <c r="C57" s="35">
        <v>6685.2023895205102</v>
      </c>
      <c r="D57" s="36">
        <v>405.40256144277799</v>
      </c>
      <c r="E57" s="37">
        <v>2225.2744278507885</v>
      </c>
      <c r="F57" s="36">
        <v>4054.525400226943</v>
      </c>
      <c r="G57" s="35">
        <v>0</v>
      </c>
      <c r="H57" s="36">
        <v>0</v>
      </c>
      <c r="I57" s="37">
        <v>0</v>
      </c>
      <c r="J57" s="36">
        <v>0</v>
      </c>
      <c r="K57" s="35">
        <v>0</v>
      </c>
      <c r="L57" s="35">
        <v>0</v>
      </c>
      <c r="M57" s="35">
        <v>0</v>
      </c>
      <c r="N57" s="38">
        <f t="shared" si="0"/>
        <v>6685.2023895205102</v>
      </c>
      <c r="O57" s="33"/>
    </row>
    <row r="58" spans="1:15" x14ac:dyDescent="0.3">
      <c r="A58" s="9" t="s">
        <v>106</v>
      </c>
      <c r="B58" s="10" t="s">
        <v>107</v>
      </c>
      <c r="C58" s="35">
        <v>1694.4156548928443</v>
      </c>
      <c r="D58" s="36">
        <v>0</v>
      </c>
      <c r="E58" s="37">
        <v>1338.3698351628443</v>
      </c>
      <c r="F58" s="36">
        <v>356.04581973000001</v>
      </c>
      <c r="G58" s="35">
        <v>0</v>
      </c>
      <c r="H58" s="36">
        <v>0</v>
      </c>
      <c r="I58" s="37">
        <v>0</v>
      </c>
      <c r="J58" s="36">
        <v>0</v>
      </c>
      <c r="K58" s="35">
        <v>0</v>
      </c>
      <c r="L58" s="35">
        <v>0</v>
      </c>
      <c r="M58" s="35">
        <v>0</v>
      </c>
      <c r="N58" s="38">
        <f t="shared" si="0"/>
        <v>1694.4156548928443</v>
      </c>
      <c r="O58" s="33"/>
    </row>
    <row r="59" spans="1:15" x14ac:dyDescent="0.3">
      <c r="A59" s="9" t="s">
        <v>108</v>
      </c>
      <c r="B59" s="10" t="s">
        <v>109</v>
      </c>
      <c r="C59" s="35">
        <v>2800.9795353654144</v>
      </c>
      <c r="D59" s="36">
        <v>0</v>
      </c>
      <c r="E59" s="37">
        <v>2105.6820788144801</v>
      </c>
      <c r="F59" s="36">
        <v>695.29745655093438</v>
      </c>
      <c r="G59" s="35">
        <v>0</v>
      </c>
      <c r="H59" s="36">
        <v>0</v>
      </c>
      <c r="I59" s="37">
        <v>0</v>
      </c>
      <c r="J59" s="36">
        <v>0</v>
      </c>
      <c r="K59" s="35">
        <v>0</v>
      </c>
      <c r="L59" s="35">
        <v>0</v>
      </c>
      <c r="M59" s="35">
        <v>0</v>
      </c>
      <c r="N59" s="38">
        <f t="shared" ref="N59:N66" si="3">+C59+G59+K59+L59+M59</f>
        <v>2800.9795353654144</v>
      </c>
      <c r="O59" s="33"/>
    </row>
    <row r="60" spans="1:15" x14ac:dyDescent="0.3">
      <c r="A60" s="9" t="s">
        <v>110</v>
      </c>
      <c r="B60" s="10" t="s">
        <v>111</v>
      </c>
      <c r="C60" s="35">
        <v>354.52685493051621</v>
      </c>
      <c r="D60" s="36">
        <v>0</v>
      </c>
      <c r="E60" s="37">
        <v>43.378017220696997</v>
      </c>
      <c r="F60" s="36">
        <v>311.14883770981919</v>
      </c>
      <c r="G60" s="35">
        <v>0</v>
      </c>
      <c r="H60" s="36">
        <v>0</v>
      </c>
      <c r="I60" s="37">
        <v>0</v>
      </c>
      <c r="J60" s="36">
        <v>0</v>
      </c>
      <c r="K60" s="35">
        <v>0</v>
      </c>
      <c r="L60" s="35">
        <v>14.209875251886356</v>
      </c>
      <c r="M60" s="35">
        <v>0</v>
      </c>
      <c r="N60" s="38">
        <f t="shared" si="3"/>
        <v>368.73673018240254</v>
      </c>
      <c r="O60" s="33"/>
    </row>
    <row r="61" spans="1:15" x14ac:dyDescent="0.3">
      <c r="A61" s="9" t="s">
        <v>112</v>
      </c>
      <c r="B61" s="34" t="s">
        <v>113</v>
      </c>
      <c r="C61" s="35">
        <v>119.81656300036559</v>
      </c>
      <c r="D61" s="36">
        <v>0</v>
      </c>
      <c r="E61" s="37">
        <v>119.81656300036559</v>
      </c>
      <c r="F61" s="36">
        <v>0</v>
      </c>
      <c r="G61" s="35">
        <v>0</v>
      </c>
      <c r="H61" s="36">
        <v>0</v>
      </c>
      <c r="I61" s="37">
        <v>0</v>
      </c>
      <c r="J61" s="36">
        <v>0</v>
      </c>
      <c r="K61" s="35">
        <v>0</v>
      </c>
      <c r="L61" s="35">
        <v>0</v>
      </c>
      <c r="M61" s="35">
        <v>0</v>
      </c>
      <c r="N61" s="38">
        <f t="shared" si="3"/>
        <v>119.81656300036559</v>
      </c>
      <c r="O61" s="33"/>
    </row>
    <row r="62" spans="1:15" ht="43.2" x14ac:dyDescent="0.3">
      <c r="A62" s="9" t="s">
        <v>114</v>
      </c>
      <c r="B62" s="34" t="s">
        <v>115</v>
      </c>
      <c r="C62" s="35">
        <v>3678.3163045289457</v>
      </c>
      <c r="D62" s="36">
        <v>0</v>
      </c>
      <c r="E62" s="37">
        <v>3263.3962712488419</v>
      </c>
      <c r="F62" s="36">
        <v>414.92003328010401</v>
      </c>
      <c r="G62" s="35">
        <v>0</v>
      </c>
      <c r="H62" s="36">
        <v>0</v>
      </c>
      <c r="I62" s="37">
        <v>0</v>
      </c>
      <c r="J62" s="36">
        <v>0</v>
      </c>
      <c r="K62" s="35">
        <v>0</v>
      </c>
      <c r="L62" s="35">
        <v>38.002316507388571</v>
      </c>
      <c r="M62" s="35">
        <v>0</v>
      </c>
      <c r="N62" s="38">
        <f t="shared" si="3"/>
        <v>3716.3186210363342</v>
      </c>
      <c r="O62" s="33"/>
    </row>
    <row r="63" spans="1:15" x14ac:dyDescent="0.3">
      <c r="A63" s="9" t="s">
        <v>116</v>
      </c>
      <c r="B63" s="10" t="s">
        <v>117</v>
      </c>
      <c r="C63" s="35">
        <v>7464.9374321823179</v>
      </c>
      <c r="D63" s="36">
        <v>0</v>
      </c>
      <c r="E63" s="37">
        <v>3533.4509037437851</v>
      </c>
      <c r="F63" s="36">
        <v>3931.4865284385323</v>
      </c>
      <c r="G63" s="35">
        <v>0</v>
      </c>
      <c r="H63" s="36">
        <v>0</v>
      </c>
      <c r="I63" s="37">
        <v>0</v>
      </c>
      <c r="J63" s="36">
        <v>0</v>
      </c>
      <c r="K63" s="35">
        <v>0</v>
      </c>
      <c r="L63" s="35">
        <v>0</v>
      </c>
      <c r="M63" s="35">
        <v>0</v>
      </c>
      <c r="N63" s="38">
        <f t="shared" si="3"/>
        <v>7464.9374321823179</v>
      </c>
      <c r="O63" s="33"/>
    </row>
    <row r="64" spans="1:15" ht="28.8" x14ac:dyDescent="0.3">
      <c r="A64" s="9" t="s">
        <v>118</v>
      </c>
      <c r="B64" s="10" t="s">
        <v>119</v>
      </c>
      <c r="C64" s="35">
        <v>3759.039238281121</v>
      </c>
      <c r="D64" s="36">
        <v>6.7302119999999999</v>
      </c>
      <c r="E64" s="37">
        <v>3445.5334392525001</v>
      </c>
      <c r="F64" s="36">
        <v>306.77558702862098</v>
      </c>
      <c r="G64" s="35">
        <v>0</v>
      </c>
      <c r="H64" s="36">
        <v>0</v>
      </c>
      <c r="I64" s="37">
        <v>0</v>
      </c>
      <c r="J64" s="36">
        <v>0</v>
      </c>
      <c r="K64" s="35">
        <v>0</v>
      </c>
      <c r="L64" s="35">
        <v>1864.3596747455597</v>
      </c>
      <c r="M64" s="35">
        <v>0</v>
      </c>
      <c r="N64" s="38">
        <f t="shared" si="3"/>
        <v>5623.3989130266809</v>
      </c>
      <c r="O64" s="33"/>
    </row>
    <row r="65" spans="1:15" ht="28.8" x14ac:dyDescent="0.3">
      <c r="A65" s="9" t="s">
        <v>303</v>
      </c>
      <c r="B65" s="10" t="s">
        <v>280</v>
      </c>
      <c r="C65" s="35">
        <v>0</v>
      </c>
      <c r="D65" s="36">
        <v>0</v>
      </c>
      <c r="E65" s="37">
        <v>0</v>
      </c>
      <c r="F65" s="36">
        <v>0</v>
      </c>
      <c r="G65" s="35">
        <v>0</v>
      </c>
      <c r="H65" s="36">
        <v>0</v>
      </c>
      <c r="I65" s="37">
        <v>0</v>
      </c>
      <c r="J65" s="36">
        <v>0</v>
      </c>
      <c r="K65" s="35">
        <v>0</v>
      </c>
      <c r="L65" s="35">
        <v>0</v>
      </c>
      <c r="M65" s="35">
        <v>0</v>
      </c>
      <c r="N65" s="38">
        <f t="shared" si="3"/>
        <v>0</v>
      </c>
      <c r="O65" s="33"/>
    </row>
    <row r="66" spans="1:15" ht="43.2" x14ac:dyDescent="0.3">
      <c r="A66" s="9" t="s">
        <v>304</v>
      </c>
      <c r="B66" s="10" t="s">
        <v>281</v>
      </c>
      <c r="C66" s="35">
        <v>5891.5481610712723</v>
      </c>
      <c r="D66" s="36">
        <v>0</v>
      </c>
      <c r="E66" s="37">
        <v>3254.2654020585478</v>
      </c>
      <c r="F66" s="36">
        <v>2637.282759012724</v>
      </c>
      <c r="G66" s="35">
        <v>0</v>
      </c>
      <c r="H66" s="36">
        <v>0</v>
      </c>
      <c r="I66" s="37">
        <v>0</v>
      </c>
      <c r="J66" s="36">
        <v>0</v>
      </c>
      <c r="K66" s="35">
        <v>0</v>
      </c>
      <c r="L66" s="35">
        <v>0</v>
      </c>
      <c r="M66" s="35">
        <v>0</v>
      </c>
      <c r="N66" s="38">
        <f t="shared" si="3"/>
        <v>5891.5481610712723</v>
      </c>
      <c r="O66" s="33"/>
    </row>
    <row r="67" spans="1:15" ht="28.8" x14ac:dyDescent="0.3">
      <c r="A67" s="9" t="s">
        <v>353</v>
      </c>
      <c r="B67" s="10" t="s">
        <v>354</v>
      </c>
      <c r="C67" s="35">
        <v>11029.121542424486</v>
      </c>
      <c r="D67" s="36">
        <v>0</v>
      </c>
      <c r="E67" s="37">
        <v>4986.2435697983301</v>
      </c>
      <c r="F67" s="36">
        <v>6042.8779726261555</v>
      </c>
      <c r="G67" s="35">
        <v>0</v>
      </c>
      <c r="H67" s="36">
        <v>0</v>
      </c>
      <c r="I67" s="37">
        <v>0</v>
      </c>
      <c r="J67" s="36">
        <v>0</v>
      </c>
      <c r="K67" s="35">
        <v>0</v>
      </c>
      <c r="L67" s="35">
        <v>0</v>
      </c>
      <c r="M67" s="35">
        <v>0</v>
      </c>
      <c r="N67" s="38">
        <f t="shared" si="0"/>
        <v>11029.121542424486</v>
      </c>
      <c r="O67" s="33"/>
    </row>
    <row r="68" spans="1:15" ht="28.8" x14ac:dyDescent="0.3">
      <c r="A68" s="9" t="s">
        <v>120</v>
      </c>
      <c r="B68" s="10" t="s">
        <v>122</v>
      </c>
      <c r="C68" s="35">
        <v>4289.353387993684</v>
      </c>
      <c r="D68" s="36">
        <v>0</v>
      </c>
      <c r="E68" s="37">
        <v>3479.2286255716263</v>
      </c>
      <c r="F68" s="36">
        <v>810.1247624220573</v>
      </c>
      <c r="G68" s="35">
        <v>0</v>
      </c>
      <c r="H68" s="36">
        <v>0</v>
      </c>
      <c r="I68" s="37">
        <v>0</v>
      </c>
      <c r="J68" s="36">
        <v>0</v>
      </c>
      <c r="K68" s="35">
        <v>0</v>
      </c>
      <c r="L68" s="35">
        <v>0</v>
      </c>
      <c r="M68" s="35">
        <v>0</v>
      </c>
      <c r="N68" s="38">
        <f t="shared" si="0"/>
        <v>4289.353387993684</v>
      </c>
      <c r="O68" s="33"/>
    </row>
    <row r="69" spans="1:15" ht="28.8" x14ac:dyDescent="0.3">
      <c r="A69" s="9" t="s">
        <v>121</v>
      </c>
      <c r="B69" s="10" t="s">
        <v>124</v>
      </c>
      <c r="C69" s="35">
        <v>4759.3402639366541</v>
      </c>
      <c r="D69" s="36">
        <v>0</v>
      </c>
      <c r="E69" s="37">
        <v>3829.877389846286</v>
      </c>
      <c r="F69" s="36">
        <v>929.46287409036813</v>
      </c>
      <c r="G69" s="35">
        <v>0</v>
      </c>
      <c r="H69" s="36">
        <v>0</v>
      </c>
      <c r="I69" s="37">
        <v>0</v>
      </c>
      <c r="J69" s="36">
        <v>0</v>
      </c>
      <c r="K69" s="35">
        <v>0</v>
      </c>
      <c r="L69" s="35">
        <v>0</v>
      </c>
      <c r="M69" s="35">
        <v>0</v>
      </c>
      <c r="N69" s="38">
        <f t="shared" si="0"/>
        <v>4759.3402639366541</v>
      </c>
      <c r="O69" s="33"/>
    </row>
    <row r="70" spans="1:15" ht="28.8" x14ac:dyDescent="0.3">
      <c r="A70" s="9" t="s">
        <v>123</v>
      </c>
      <c r="B70" s="10" t="s">
        <v>282</v>
      </c>
      <c r="C70" s="35">
        <v>404.97807178599112</v>
      </c>
      <c r="D70" s="36">
        <v>0</v>
      </c>
      <c r="E70" s="37">
        <v>143.35478403137253</v>
      </c>
      <c r="F70" s="36">
        <v>261.62328775461862</v>
      </c>
      <c r="G70" s="35">
        <v>0</v>
      </c>
      <c r="H70" s="36">
        <v>0</v>
      </c>
      <c r="I70" s="37">
        <v>0</v>
      </c>
      <c r="J70" s="36">
        <v>0</v>
      </c>
      <c r="K70" s="35">
        <v>0</v>
      </c>
      <c r="L70" s="35">
        <v>0</v>
      </c>
      <c r="M70" s="35">
        <v>0</v>
      </c>
      <c r="N70" s="38">
        <f t="shared" si="0"/>
        <v>404.97807178599112</v>
      </c>
      <c r="O70" s="33"/>
    </row>
    <row r="71" spans="1:15" ht="28.8" x14ac:dyDescent="0.3">
      <c r="A71" s="9" t="s">
        <v>305</v>
      </c>
      <c r="B71" s="10" t="s">
        <v>126</v>
      </c>
      <c r="C71" s="35">
        <v>5181.2113833570702</v>
      </c>
      <c r="D71" s="36">
        <v>0</v>
      </c>
      <c r="E71" s="37">
        <v>4241.2769705538276</v>
      </c>
      <c r="F71" s="36">
        <v>939.93441280324259</v>
      </c>
      <c r="G71" s="35">
        <v>0</v>
      </c>
      <c r="H71" s="36">
        <v>0</v>
      </c>
      <c r="I71" s="37">
        <v>0</v>
      </c>
      <c r="J71" s="36">
        <v>0</v>
      </c>
      <c r="K71" s="35">
        <v>0</v>
      </c>
      <c r="L71" s="35">
        <v>0</v>
      </c>
      <c r="M71" s="35">
        <v>0</v>
      </c>
      <c r="N71" s="38">
        <f t="shared" si="0"/>
        <v>5181.2113833570702</v>
      </c>
      <c r="O71" s="33"/>
    </row>
    <row r="72" spans="1:15" x14ac:dyDescent="0.3">
      <c r="A72" s="9" t="s">
        <v>125</v>
      </c>
      <c r="B72" s="10" t="s">
        <v>127</v>
      </c>
      <c r="C72" s="35">
        <v>5012.051675746985</v>
      </c>
      <c r="D72" s="36">
        <v>0</v>
      </c>
      <c r="E72" s="37">
        <v>377.83897246681539</v>
      </c>
      <c r="F72" s="36">
        <v>4634.21270328017</v>
      </c>
      <c r="G72" s="35">
        <v>0</v>
      </c>
      <c r="H72" s="36">
        <v>0</v>
      </c>
      <c r="I72" s="37">
        <v>0</v>
      </c>
      <c r="J72" s="36">
        <v>0</v>
      </c>
      <c r="K72" s="35">
        <v>0</v>
      </c>
      <c r="L72" s="35">
        <v>0</v>
      </c>
      <c r="M72" s="35">
        <v>0</v>
      </c>
      <c r="N72" s="38">
        <f t="shared" si="0"/>
        <v>5012.051675746985</v>
      </c>
      <c r="O72" s="33"/>
    </row>
    <row r="73" spans="1:15" x14ac:dyDescent="0.3">
      <c r="A73" s="9" t="s">
        <v>306</v>
      </c>
      <c r="B73" s="10" t="s">
        <v>129</v>
      </c>
      <c r="C73" s="35">
        <v>2102.6609122730529</v>
      </c>
      <c r="D73" s="36">
        <v>0</v>
      </c>
      <c r="E73" s="37">
        <v>47.48252167503351</v>
      </c>
      <c r="F73" s="36">
        <v>2055.1783905980192</v>
      </c>
      <c r="G73" s="35">
        <v>0</v>
      </c>
      <c r="H73" s="36">
        <v>0</v>
      </c>
      <c r="I73" s="37">
        <v>0</v>
      </c>
      <c r="J73" s="36">
        <v>0</v>
      </c>
      <c r="K73" s="35">
        <v>0</v>
      </c>
      <c r="L73" s="35">
        <v>0</v>
      </c>
      <c r="M73" s="35">
        <v>0</v>
      </c>
      <c r="N73" s="38">
        <f t="shared" ref="N73" si="4">+C73+G73+K73+L73+M73</f>
        <v>2102.6609122730529</v>
      </c>
      <c r="O73" s="33"/>
    </row>
    <row r="74" spans="1:15" ht="28.8" x14ac:dyDescent="0.3">
      <c r="A74" s="9" t="s">
        <v>128</v>
      </c>
      <c r="B74" s="10" t="s">
        <v>131</v>
      </c>
      <c r="C74" s="35">
        <v>1283.2852519234491</v>
      </c>
      <c r="D74" s="36">
        <v>0</v>
      </c>
      <c r="E74" s="37">
        <v>1283.2852519234491</v>
      </c>
      <c r="F74" s="36">
        <v>0</v>
      </c>
      <c r="G74" s="35">
        <v>0</v>
      </c>
      <c r="H74" s="36">
        <v>0</v>
      </c>
      <c r="I74" s="37">
        <v>0</v>
      </c>
      <c r="J74" s="36">
        <v>0</v>
      </c>
      <c r="K74" s="35">
        <v>0</v>
      </c>
      <c r="L74" s="35">
        <v>0</v>
      </c>
      <c r="M74" s="35">
        <v>0</v>
      </c>
      <c r="N74" s="38">
        <f t="shared" ref="N74:N81" si="5">+C74+G74+K74+L74+M74</f>
        <v>1283.2852519234491</v>
      </c>
      <c r="O74" s="33"/>
    </row>
    <row r="75" spans="1:15" ht="28.8" x14ac:dyDescent="0.3">
      <c r="A75" s="9" t="s">
        <v>130</v>
      </c>
      <c r="B75" s="10" t="s">
        <v>133</v>
      </c>
      <c r="C75" s="35">
        <v>5247.9707529253537</v>
      </c>
      <c r="D75" s="36">
        <v>0</v>
      </c>
      <c r="E75" s="37">
        <v>1710.2697315735372</v>
      </c>
      <c r="F75" s="36">
        <v>3537.701021351817</v>
      </c>
      <c r="G75" s="35">
        <v>0</v>
      </c>
      <c r="H75" s="36">
        <v>0</v>
      </c>
      <c r="I75" s="37">
        <v>0</v>
      </c>
      <c r="J75" s="36">
        <v>0</v>
      </c>
      <c r="K75" s="35">
        <v>0</v>
      </c>
      <c r="L75" s="35">
        <v>0</v>
      </c>
      <c r="M75" s="35">
        <v>0</v>
      </c>
      <c r="N75" s="38">
        <f t="shared" si="5"/>
        <v>5247.9707529253537</v>
      </c>
      <c r="O75" s="33"/>
    </row>
    <row r="76" spans="1:15" x14ac:dyDescent="0.3">
      <c r="A76" s="9" t="s">
        <v>132</v>
      </c>
      <c r="B76" s="10" t="s">
        <v>135</v>
      </c>
      <c r="C76" s="35">
        <v>3951.7941226663588</v>
      </c>
      <c r="D76" s="36">
        <v>0</v>
      </c>
      <c r="E76" s="37">
        <v>1252.6581445272986</v>
      </c>
      <c r="F76" s="36">
        <v>2699.1359781390602</v>
      </c>
      <c r="G76" s="35">
        <v>0</v>
      </c>
      <c r="H76" s="36">
        <v>0</v>
      </c>
      <c r="I76" s="37">
        <v>0</v>
      </c>
      <c r="J76" s="36">
        <v>0</v>
      </c>
      <c r="K76" s="35">
        <v>0</v>
      </c>
      <c r="L76" s="35">
        <v>0</v>
      </c>
      <c r="M76" s="35">
        <v>0</v>
      </c>
      <c r="N76" s="38">
        <f t="shared" si="5"/>
        <v>3951.7941226663588</v>
      </c>
      <c r="O76" s="33"/>
    </row>
    <row r="77" spans="1:15" ht="28.8" x14ac:dyDescent="0.3">
      <c r="A77" s="9" t="s">
        <v>134</v>
      </c>
      <c r="B77" s="10" t="s">
        <v>137</v>
      </c>
      <c r="C77" s="35">
        <v>6899.0969174867078</v>
      </c>
      <c r="D77" s="36">
        <v>0</v>
      </c>
      <c r="E77" s="37">
        <v>4201.9278733539923</v>
      </c>
      <c r="F77" s="36">
        <v>2697.1690441327155</v>
      </c>
      <c r="G77" s="35">
        <v>0</v>
      </c>
      <c r="H77" s="36">
        <v>0</v>
      </c>
      <c r="I77" s="37">
        <v>0</v>
      </c>
      <c r="J77" s="36">
        <v>0</v>
      </c>
      <c r="K77" s="35">
        <v>0</v>
      </c>
      <c r="L77" s="35">
        <v>975.89980779873599</v>
      </c>
      <c r="M77" s="35">
        <v>0</v>
      </c>
      <c r="N77" s="38">
        <f t="shared" si="5"/>
        <v>7874.996725285444</v>
      </c>
      <c r="O77" s="33"/>
    </row>
    <row r="78" spans="1:15" ht="28.8" x14ac:dyDescent="0.3">
      <c r="A78" s="9" t="s">
        <v>136</v>
      </c>
      <c r="B78" s="10" t="s">
        <v>139</v>
      </c>
      <c r="C78" s="35">
        <v>821.75336645243362</v>
      </c>
      <c r="D78" s="36">
        <v>0</v>
      </c>
      <c r="E78" s="37">
        <v>185.91160729243359</v>
      </c>
      <c r="F78" s="36">
        <v>635.84175916000004</v>
      </c>
      <c r="G78" s="35">
        <v>0</v>
      </c>
      <c r="H78" s="36">
        <v>0</v>
      </c>
      <c r="I78" s="37">
        <v>0</v>
      </c>
      <c r="J78" s="36">
        <v>0</v>
      </c>
      <c r="K78" s="35">
        <v>0</v>
      </c>
      <c r="L78" s="35">
        <v>0</v>
      </c>
      <c r="M78" s="35">
        <v>0</v>
      </c>
      <c r="N78" s="38">
        <f t="shared" si="5"/>
        <v>821.75336645243362</v>
      </c>
      <c r="O78" s="33"/>
    </row>
    <row r="79" spans="1:15" x14ac:dyDescent="0.3">
      <c r="A79" s="9" t="s">
        <v>138</v>
      </c>
      <c r="B79" s="10" t="s">
        <v>141</v>
      </c>
      <c r="C79" s="35">
        <v>2187.2996351148704</v>
      </c>
      <c r="D79" s="36">
        <v>0</v>
      </c>
      <c r="E79" s="37">
        <v>56.828014784870597</v>
      </c>
      <c r="F79" s="36">
        <v>2130.47162033</v>
      </c>
      <c r="G79" s="35">
        <v>0</v>
      </c>
      <c r="H79" s="36">
        <v>0</v>
      </c>
      <c r="I79" s="37">
        <v>0</v>
      </c>
      <c r="J79" s="36">
        <v>0</v>
      </c>
      <c r="K79" s="35">
        <v>0</v>
      </c>
      <c r="L79" s="35">
        <v>0</v>
      </c>
      <c r="M79" s="35">
        <v>0</v>
      </c>
      <c r="N79" s="38">
        <f t="shared" si="5"/>
        <v>2187.2996351148704</v>
      </c>
      <c r="O79" s="33"/>
    </row>
    <row r="80" spans="1:15" x14ac:dyDescent="0.3">
      <c r="A80" s="9" t="s">
        <v>140</v>
      </c>
      <c r="B80" s="10" t="s">
        <v>142</v>
      </c>
      <c r="C80" s="35">
        <v>10061.618485934809</v>
      </c>
      <c r="D80" s="36">
        <v>0</v>
      </c>
      <c r="E80" s="37">
        <v>2024.6784055135743</v>
      </c>
      <c r="F80" s="36">
        <v>8036.9400804212346</v>
      </c>
      <c r="G80" s="35">
        <v>0</v>
      </c>
      <c r="H80" s="36">
        <v>0</v>
      </c>
      <c r="I80" s="37">
        <v>0</v>
      </c>
      <c r="J80" s="36">
        <v>0</v>
      </c>
      <c r="K80" s="35">
        <v>0</v>
      </c>
      <c r="L80" s="35">
        <v>0</v>
      </c>
      <c r="M80" s="35">
        <v>0</v>
      </c>
      <c r="N80" s="38">
        <f t="shared" si="5"/>
        <v>10061.618485934809</v>
      </c>
      <c r="O80" s="33"/>
    </row>
    <row r="81" spans="1:15" ht="43.2" x14ac:dyDescent="0.3">
      <c r="A81" s="9" t="s">
        <v>355</v>
      </c>
      <c r="B81" s="10" t="s">
        <v>356</v>
      </c>
      <c r="C81" s="35">
        <v>1718.0425257221514</v>
      </c>
      <c r="D81" s="36">
        <v>0</v>
      </c>
      <c r="E81" s="37">
        <v>460.18777900758471</v>
      </c>
      <c r="F81" s="36">
        <v>1257.8547467145665</v>
      </c>
      <c r="G81" s="35">
        <v>0</v>
      </c>
      <c r="H81" s="36">
        <v>0</v>
      </c>
      <c r="I81" s="37">
        <v>0</v>
      </c>
      <c r="J81" s="36">
        <v>0</v>
      </c>
      <c r="K81" s="35">
        <v>0</v>
      </c>
      <c r="L81" s="35">
        <v>0</v>
      </c>
      <c r="M81" s="35">
        <v>0</v>
      </c>
      <c r="N81" s="38">
        <f t="shared" si="5"/>
        <v>1718.0425257221514</v>
      </c>
      <c r="O81" s="33"/>
    </row>
    <row r="82" spans="1:15" x14ac:dyDescent="0.3">
      <c r="A82" s="9" t="s">
        <v>307</v>
      </c>
      <c r="B82" s="10" t="s">
        <v>144</v>
      </c>
      <c r="C82" s="35">
        <v>3323.0221970927032</v>
      </c>
      <c r="D82" s="36">
        <v>0</v>
      </c>
      <c r="E82" s="37">
        <v>2938.2195245567964</v>
      </c>
      <c r="F82" s="36">
        <v>384.80267253590688</v>
      </c>
      <c r="G82" s="35">
        <v>0</v>
      </c>
      <c r="H82" s="36">
        <v>0</v>
      </c>
      <c r="I82" s="37">
        <v>0</v>
      </c>
      <c r="J82" s="36">
        <v>0</v>
      </c>
      <c r="K82" s="35">
        <v>0</v>
      </c>
      <c r="L82" s="35">
        <v>667.28194357798407</v>
      </c>
      <c r="M82" s="35">
        <v>0</v>
      </c>
      <c r="N82" s="38">
        <f t="shared" ref="N82" si="6">+C82+G82+K82+L82+M82</f>
        <v>3990.304140670687</v>
      </c>
      <c r="O82" s="33"/>
    </row>
    <row r="83" spans="1:15" x14ac:dyDescent="0.3">
      <c r="A83" s="9" t="s">
        <v>143</v>
      </c>
      <c r="B83" s="10" t="s">
        <v>146</v>
      </c>
      <c r="C83" s="35">
        <v>49707.895896239381</v>
      </c>
      <c r="D83" s="36">
        <v>0</v>
      </c>
      <c r="E83" s="37">
        <v>1030.6020693602313</v>
      </c>
      <c r="F83" s="36">
        <v>48677.293826879148</v>
      </c>
      <c r="G83" s="35">
        <v>0</v>
      </c>
      <c r="H83" s="36">
        <v>0</v>
      </c>
      <c r="I83" s="37">
        <v>0</v>
      </c>
      <c r="J83" s="36">
        <v>0</v>
      </c>
      <c r="K83" s="35">
        <v>0</v>
      </c>
      <c r="L83" s="35">
        <v>0</v>
      </c>
      <c r="M83" s="35">
        <v>0</v>
      </c>
      <c r="N83" s="38">
        <f t="shared" ref="N83:N95" si="7">+C83+G83+K83+L83+M83</f>
        <v>49707.895896239381</v>
      </c>
      <c r="O83" s="33"/>
    </row>
    <row r="84" spans="1:15" x14ac:dyDescent="0.3">
      <c r="A84" s="9" t="s">
        <v>145</v>
      </c>
      <c r="B84" s="10" t="s">
        <v>148</v>
      </c>
      <c r="C84" s="35">
        <v>3937.5780141796904</v>
      </c>
      <c r="D84" s="36">
        <v>0</v>
      </c>
      <c r="E84" s="37">
        <v>2953.288828414305</v>
      </c>
      <c r="F84" s="36">
        <v>984.28918576538513</v>
      </c>
      <c r="G84" s="35">
        <v>0</v>
      </c>
      <c r="H84" s="36">
        <v>0</v>
      </c>
      <c r="I84" s="37">
        <v>0</v>
      </c>
      <c r="J84" s="36">
        <v>0</v>
      </c>
      <c r="K84" s="35">
        <v>0</v>
      </c>
      <c r="L84" s="35">
        <v>3978.8080384459208</v>
      </c>
      <c r="M84" s="35">
        <v>0</v>
      </c>
      <c r="N84" s="38">
        <f t="shared" si="7"/>
        <v>7916.3860526256112</v>
      </c>
      <c r="O84" s="33"/>
    </row>
    <row r="85" spans="1:15" x14ac:dyDescent="0.3">
      <c r="A85" s="9" t="s">
        <v>147</v>
      </c>
      <c r="B85" s="10" t="s">
        <v>150</v>
      </c>
      <c r="C85" s="35">
        <v>7831.3493850711484</v>
      </c>
      <c r="D85" s="36">
        <v>0</v>
      </c>
      <c r="E85" s="37">
        <v>7767.2299837918508</v>
      </c>
      <c r="F85" s="36">
        <v>64.11940127929725</v>
      </c>
      <c r="G85" s="35">
        <v>0</v>
      </c>
      <c r="H85" s="36">
        <v>0</v>
      </c>
      <c r="I85" s="37">
        <v>0</v>
      </c>
      <c r="J85" s="36">
        <v>0</v>
      </c>
      <c r="K85" s="35">
        <v>0</v>
      </c>
      <c r="L85" s="35">
        <v>66.59629722692182</v>
      </c>
      <c r="M85" s="35">
        <v>0</v>
      </c>
      <c r="N85" s="38">
        <f t="shared" si="7"/>
        <v>7897.9456822980701</v>
      </c>
      <c r="O85" s="33"/>
    </row>
    <row r="86" spans="1:15" x14ac:dyDescent="0.3">
      <c r="A86" s="9" t="s">
        <v>149</v>
      </c>
      <c r="B86" s="10" t="s">
        <v>152</v>
      </c>
      <c r="C86" s="35">
        <v>50232.428579283864</v>
      </c>
      <c r="D86" s="36">
        <v>43182.083711365267</v>
      </c>
      <c r="E86" s="37">
        <v>6618.2691848874747</v>
      </c>
      <c r="F86" s="36">
        <v>432.075683031126</v>
      </c>
      <c r="G86" s="35">
        <v>0</v>
      </c>
      <c r="H86" s="36">
        <v>0</v>
      </c>
      <c r="I86" s="37">
        <v>0</v>
      </c>
      <c r="J86" s="36">
        <v>0</v>
      </c>
      <c r="K86" s="35">
        <v>0</v>
      </c>
      <c r="L86" s="35">
        <v>0</v>
      </c>
      <c r="M86" s="35">
        <v>0</v>
      </c>
      <c r="N86" s="38">
        <f t="shared" si="7"/>
        <v>50232.428579283864</v>
      </c>
      <c r="O86" s="33"/>
    </row>
    <row r="87" spans="1:15" x14ac:dyDescent="0.3">
      <c r="A87" s="9" t="s">
        <v>151</v>
      </c>
      <c r="B87" s="10" t="s">
        <v>283</v>
      </c>
      <c r="C87" s="35">
        <v>8571.9626578551834</v>
      </c>
      <c r="D87" s="36">
        <v>6764.8533345988144</v>
      </c>
      <c r="E87" s="37">
        <v>1807.1093232563692</v>
      </c>
      <c r="F87" s="36">
        <v>0</v>
      </c>
      <c r="G87" s="35">
        <v>0</v>
      </c>
      <c r="H87" s="36">
        <v>0</v>
      </c>
      <c r="I87" s="37">
        <v>0</v>
      </c>
      <c r="J87" s="36">
        <v>0</v>
      </c>
      <c r="K87" s="35">
        <v>0</v>
      </c>
      <c r="L87" s="35">
        <v>0</v>
      </c>
      <c r="M87" s="35">
        <v>0</v>
      </c>
      <c r="N87" s="38">
        <f t="shared" si="7"/>
        <v>8571.9626578551834</v>
      </c>
      <c r="O87" s="33"/>
    </row>
    <row r="88" spans="1:15" x14ac:dyDescent="0.3">
      <c r="A88" s="9" t="s">
        <v>153</v>
      </c>
      <c r="B88" s="10" t="s">
        <v>284</v>
      </c>
      <c r="C88" s="35">
        <v>691.75209355305299</v>
      </c>
      <c r="D88" s="36">
        <v>599.95586664942732</v>
      </c>
      <c r="E88" s="37">
        <v>91.79622690362568</v>
      </c>
      <c r="F88" s="36">
        <v>0</v>
      </c>
      <c r="G88" s="35">
        <v>0</v>
      </c>
      <c r="H88" s="36">
        <v>0</v>
      </c>
      <c r="I88" s="37">
        <v>0</v>
      </c>
      <c r="J88" s="36">
        <v>0</v>
      </c>
      <c r="K88" s="35">
        <v>0</v>
      </c>
      <c r="L88" s="35">
        <v>142.25188222196351</v>
      </c>
      <c r="M88" s="35">
        <v>0</v>
      </c>
      <c r="N88" s="38">
        <f t="shared" si="7"/>
        <v>834.00397577501644</v>
      </c>
      <c r="O88" s="33"/>
    </row>
    <row r="89" spans="1:15" x14ac:dyDescent="0.3">
      <c r="A89" s="9" t="s">
        <v>154</v>
      </c>
      <c r="B89" s="10" t="s">
        <v>285</v>
      </c>
      <c r="C89" s="35">
        <v>3771.6654044211755</v>
      </c>
      <c r="D89" s="36">
        <v>14.85228391990152</v>
      </c>
      <c r="E89" s="37">
        <v>3703.0917004873913</v>
      </c>
      <c r="F89" s="36">
        <v>53.721420013882707</v>
      </c>
      <c r="G89" s="35">
        <v>0</v>
      </c>
      <c r="H89" s="36">
        <v>0</v>
      </c>
      <c r="I89" s="37">
        <v>0</v>
      </c>
      <c r="J89" s="36">
        <v>0</v>
      </c>
      <c r="K89" s="35">
        <v>0</v>
      </c>
      <c r="L89" s="35">
        <v>0</v>
      </c>
      <c r="M89" s="35">
        <v>0</v>
      </c>
      <c r="N89" s="38">
        <f t="shared" si="7"/>
        <v>3771.6654044211755</v>
      </c>
      <c r="O89" s="33"/>
    </row>
    <row r="90" spans="1:15" x14ac:dyDescent="0.3">
      <c r="A90" s="9" t="s">
        <v>155</v>
      </c>
      <c r="B90" s="10" t="s">
        <v>286</v>
      </c>
      <c r="C90" s="35">
        <v>38489.277624958122</v>
      </c>
      <c r="D90" s="36">
        <v>0</v>
      </c>
      <c r="E90" s="37">
        <v>38489.277624958122</v>
      </c>
      <c r="F90" s="36">
        <v>0</v>
      </c>
      <c r="G90" s="35">
        <v>0</v>
      </c>
      <c r="H90" s="36">
        <v>0</v>
      </c>
      <c r="I90" s="37">
        <v>0</v>
      </c>
      <c r="J90" s="36">
        <v>0</v>
      </c>
      <c r="K90" s="35">
        <v>0</v>
      </c>
      <c r="L90" s="35">
        <v>678.15366065898411</v>
      </c>
      <c r="M90" s="35">
        <v>0</v>
      </c>
      <c r="N90" s="38">
        <f t="shared" si="7"/>
        <v>39167.431285617109</v>
      </c>
      <c r="O90" s="33"/>
    </row>
    <row r="91" spans="1:15" x14ac:dyDescent="0.3">
      <c r="A91" s="9" t="s">
        <v>156</v>
      </c>
      <c r="B91" s="10" t="s">
        <v>287</v>
      </c>
      <c r="C91" s="35">
        <v>21790.33793614963</v>
      </c>
      <c r="D91" s="36">
        <v>0</v>
      </c>
      <c r="E91" s="37">
        <v>21790.33793614963</v>
      </c>
      <c r="F91" s="36">
        <v>0</v>
      </c>
      <c r="G91" s="35">
        <v>0</v>
      </c>
      <c r="H91" s="36">
        <v>0</v>
      </c>
      <c r="I91" s="37">
        <v>0</v>
      </c>
      <c r="J91" s="36">
        <v>0</v>
      </c>
      <c r="K91" s="35">
        <v>0</v>
      </c>
      <c r="L91" s="35">
        <v>193.5909760708463</v>
      </c>
      <c r="M91" s="35">
        <v>0</v>
      </c>
      <c r="N91" s="38">
        <f t="shared" si="7"/>
        <v>21983.928912220475</v>
      </c>
      <c r="O91" s="33"/>
    </row>
    <row r="92" spans="1:15" x14ac:dyDescent="0.3">
      <c r="A92" s="9" t="s">
        <v>158</v>
      </c>
      <c r="B92" s="10" t="s">
        <v>157</v>
      </c>
      <c r="C92" s="35">
        <v>5639.3255611504455</v>
      </c>
      <c r="D92" s="36">
        <v>0</v>
      </c>
      <c r="E92" s="37">
        <v>5639.3255611504455</v>
      </c>
      <c r="F92" s="36">
        <v>0</v>
      </c>
      <c r="G92" s="35">
        <v>0</v>
      </c>
      <c r="H92" s="36">
        <v>0</v>
      </c>
      <c r="I92" s="37">
        <v>0</v>
      </c>
      <c r="J92" s="36">
        <v>0</v>
      </c>
      <c r="K92" s="35">
        <v>0</v>
      </c>
      <c r="L92" s="35">
        <v>0</v>
      </c>
      <c r="M92" s="35">
        <v>0</v>
      </c>
      <c r="N92" s="38">
        <f t="shared" si="7"/>
        <v>5639.3255611504455</v>
      </c>
      <c r="O92" s="33"/>
    </row>
    <row r="93" spans="1:15" ht="28.8" x14ac:dyDescent="0.3">
      <c r="A93" s="9" t="s">
        <v>308</v>
      </c>
      <c r="B93" s="10" t="s">
        <v>159</v>
      </c>
      <c r="C93" s="35">
        <v>8086.9501579417647</v>
      </c>
      <c r="D93" s="36">
        <v>0</v>
      </c>
      <c r="E93" s="37">
        <v>4988.846379958235</v>
      </c>
      <c r="F93" s="36">
        <v>3098.1037779835301</v>
      </c>
      <c r="G93" s="35">
        <v>0</v>
      </c>
      <c r="H93" s="36">
        <v>0</v>
      </c>
      <c r="I93" s="37">
        <v>0</v>
      </c>
      <c r="J93" s="36">
        <v>0</v>
      </c>
      <c r="K93" s="35">
        <v>0</v>
      </c>
      <c r="L93" s="35">
        <v>0</v>
      </c>
      <c r="M93" s="35">
        <v>0</v>
      </c>
      <c r="N93" s="38">
        <f t="shared" si="7"/>
        <v>8086.9501579417647</v>
      </c>
      <c r="O93" s="33"/>
    </row>
    <row r="94" spans="1:15" x14ac:dyDescent="0.3">
      <c r="A94" s="9" t="s">
        <v>161</v>
      </c>
      <c r="B94" s="10" t="s">
        <v>160</v>
      </c>
      <c r="C94" s="35">
        <v>36127.085204303708</v>
      </c>
      <c r="D94" s="36">
        <v>0</v>
      </c>
      <c r="E94" s="37">
        <v>34152.185307801199</v>
      </c>
      <c r="F94" s="36">
        <v>1974.8998965025089</v>
      </c>
      <c r="G94" s="35">
        <v>0</v>
      </c>
      <c r="H94" s="36">
        <v>0</v>
      </c>
      <c r="I94" s="37">
        <v>0</v>
      </c>
      <c r="J94" s="36">
        <v>0</v>
      </c>
      <c r="K94" s="35">
        <v>569.86675871164925</v>
      </c>
      <c r="L94" s="35">
        <v>4276.3024729486606</v>
      </c>
      <c r="M94" s="35">
        <v>0</v>
      </c>
      <c r="N94" s="38">
        <f t="shared" si="7"/>
        <v>40973.254435964016</v>
      </c>
      <c r="O94" s="33"/>
    </row>
    <row r="95" spans="1:15" x14ac:dyDescent="0.3">
      <c r="A95" s="9" t="s">
        <v>163</v>
      </c>
      <c r="B95" s="10" t="s">
        <v>162</v>
      </c>
      <c r="C95" s="35">
        <v>202515.65206564771</v>
      </c>
      <c r="D95" s="36">
        <v>8644.9748087389235</v>
      </c>
      <c r="E95" s="37">
        <v>121213.23357892079</v>
      </c>
      <c r="F95" s="36">
        <v>72657.443677988005</v>
      </c>
      <c r="G95" s="35">
        <v>0</v>
      </c>
      <c r="H95" s="36">
        <v>0</v>
      </c>
      <c r="I95" s="37">
        <v>0</v>
      </c>
      <c r="J95" s="36">
        <v>0</v>
      </c>
      <c r="K95" s="35">
        <v>0</v>
      </c>
      <c r="L95" s="35">
        <v>2817.3677613120653</v>
      </c>
      <c r="M95" s="35">
        <v>0</v>
      </c>
      <c r="N95" s="38">
        <f t="shared" si="7"/>
        <v>205333.01982695976</v>
      </c>
      <c r="O95" s="33"/>
    </row>
    <row r="96" spans="1:15" x14ac:dyDescent="0.3">
      <c r="A96" s="9" t="s">
        <v>165</v>
      </c>
      <c r="B96" s="10" t="s">
        <v>164</v>
      </c>
      <c r="C96" s="35">
        <v>8556.3699541104706</v>
      </c>
      <c r="D96" s="36">
        <v>0</v>
      </c>
      <c r="E96" s="37">
        <v>8504.0762386729402</v>
      </c>
      <c r="F96" s="36">
        <v>52.293715437529841</v>
      </c>
      <c r="G96" s="35">
        <v>0</v>
      </c>
      <c r="H96" s="36">
        <v>0</v>
      </c>
      <c r="I96" s="37">
        <v>0</v>
      </c>
      <c r="J96" s="36">
        <v>0</v>
      </c>
      <c r="K96" s="35">
        <v>0</v>
      </c>
      <c r="L96" s="35">
        <v>3260.7712551347749</v>
      </c>
      <c r="M96" s="35">
        <v>0</v>
      </c>
      <c r="N96" s="38">
        <f t="shared" ref="N96:N97" si="8">+C96+G96+K96+L96+M96</f>
        <v>11817.141209245245</v>
      </c>
      <c r="O96" s="33"/>
    </row>
    <row r="97" spans="1:15" x14ac:dyDescent="0.3">
      <c r="A97" s="9" t="s">
        <v>168</v>
      </c>
      <c r="B97" s="10" t="s">
        <v>167</v>
      </c>
      <c r="C97" s="35">
        <v>11319.72526292445</v>
      </c>
      <c r="D97" s="36">
        <v>0</v>
      </c>
      <c r="E97" s="37">
        <v>11319.72526292445</v>
      </c>
      <c r="F97" s="36">
        <v>0</v>
      </c>
      <c r="G97" s="35">
        <v>0</v>
      </c>
      <c r="H97" s="36">
        <v>0</v>
      </c>
      <c r="I97" s="37">
        <v>0</v>
      </c>
      <c r="J97" s="36">
        <v>0</v>
      </c>
      <c r="K97" s="35">
        <v>0</v>
      </c>
      <c r="L97" s="35">
        <v>433.51005214008563</v>
      </c>
      <c r="M97" s="35">
        <v>0</v>
      </c>
      <c r="N97" s="38">
        <f t="shared" si="8"/>
        <v>11753.235315064536</v>
      </c>
      <c r="O97" s="33"/>
    </row>
    <row r="98" spans="1:15" x14ac:dyDescent="0.3">
      <c r="A98" s="9" t="s">
        <v>170</v>
      </c>
      <c r="B98" s="10" t="s">
        <v>169</v>
      </c>
      <c r="C98" s="35">
        <v>13.065129849275307</v>
      </c>
      <c r="D98" s="36">
        <v>0</v>
      </c>
      <c r="E98" s="37">
        <v>13.065129849275307</v>
      </c>
      <c r="F98" s="36">
        <v>0</v>
      </c>
      <c r="G98" s="35">
        <v>0</v>
      </c>
      <c r="H98" s="36">
        <v>0</v>
      </c>
      <c r="I98" s="37">
        <v>0</v>
      </c>
      <c r="J98" s="36">
        <v>0</v>
      </c>
      <c r="K98" s="35">
        <v>0</v>
      </c>
      <c r="L98" s="35">
        <v>9675.3076188435298</v>
      </c>
      <c r="M98" s="35">
        <v>0</v>
      </c>
      <c r="N98" s="38">
        <f t="shared" ref="N98:N143" si="9">+C98+G98+K98+L98+M98</f>
        <v>9688.3727486928055</v>
      </c>
      <c r="O98" s="33"/>
    </row>
    <row r="99" spans="1:15" x14ac:dyDescent="0.3">
      <c r="A99" s="9" t="s">
        <v>171</v>
      </c>
      <c r="B99" s="10" t="s">
        <v>288</v>
      </c>
      <c r="C99" s="35">
        <v>18526.009689840772</v>
      </c>
      <c r="D99" s="36">
        <v>0</v>
      </c>
      <c r="E99" s="37">
        <v>17272.553741423173</v>
      </c>
      <c r="F99" s="36">
        <v>1253.4559484176</v>
      </c>
      <c r="G99" s="35">
        <v>0</v>
      </c>
      <c r="H99" s="36">
        <v>0</v>
      </c>
      <c r="I99" s="37">
        <v>0</v>
      </c>
      <c r="J99" s="36">
        <v>0</v>
      </c>
      <c r="K99" s="35">
        <v>0</v>
      </c>
      <c r="L99" s="35">
        <v>2714.5251005221562</v>
      </c>
      <c r="M99" s="35">
        <v>0</v>
      </c>
      <c r="N99" s="38">
        <f t="shared" si="9"/>
        <v>21240.53479036293</v>
      </c>
      <c r="O99" s="33"/>
    </row>
    <row r="100" spans="1:15" x14ac:dyDescent="0.3">
      <c r="A100" s="9" t="s">
        <v>173</v>
      </c>
      <c r="B100" s="10" t="s">
        <v>289</v>
      </c>
      <c r="C100" s="35">
        <v>1658.9408136750692</v>
      </c>
      <c r="D100" s="36">
        <v>0</v>
      </c>
      <c r="E100" s="37">
        <v>1524.3522598646741</v>
      </c>
      <c r="F100" s="36">
        <v>134.58855381039515</v>
      </c>
      <c r="G100" s="35">
        <v>0</v>
      </c>
      <c r="H100" s="36">
        <v>0</v>
      </c>
      <c r="I100" s="37">
        <v>0</v>
      </c>
      <c r="J100" s="36">
        <v>0</v>
      </c>
      <c r="K100" s="35">
        <v>0</v>
      </c>
      <c r="L100" s="35">
        <v>55.267427323726366</v>
      </c>
      <c r="M100" s="35">
        <v>0</v>
      </c>
      <c r="N100" s="38">
        <f t="shared" si="9"/>
        <v>1714.2082409987956</v>
      </c>
      <c r="O100" s="33"/>
    </row>
    <row r="101" spans="1:15" x14ac:dyDescent="0.3">
      <c r="A101" s="9" t="s">
        <v>174</v>
      </c>
      <c r="B101" s="10" t="s">
        <v>172</v>
      </c>
      <c r="C101" s="35">
        <v>4697.5573170884736</v>
      </c>
      <c r="D101" s="36">
        <v>0</v>
      </c>
      <c r="E101" s="37">
        <v>3105.6468618169738</v>
      </c>
      <c r="F101" s="36">
        <v>1591.9104552715</v>
      </c>
      <c r="G101" s="35">
        <v>0</v>
      </c>
      <c r="H101" s="36">
        <v>0</v>
      </c>
      <c r="I101" s="37">
        <v>0</v>
      </c>
      <c r="J101" s="36">
        <v>0</v>
      </c>
      <c r="K101" s="35">
        <v>0</v>
      </c>
      <c r="L101" s="35">
        <v>0</v>
      </c>
      <c r="M101" s="35">
        <v>0</v>
      </c>
      <c r="N101" s="38">
        <f t="shared" si="9"/>
        <v>4697.5573170884736</v>
      </c>
      <c r="O101" s="33"/>
    </row>
    <row r="102" spans="1:15" x14ac:dyDescent="0.3">
      <c r="A102" s="9" t="s">
        <v>175</v>
      </c>
      <c r="B102" s="10" t="s">
        <v>290</v>
      </c>
      <c r="C102" s="35">
        <v>27203.461227915534</v>
      </c>
      <c r="D102" s="36">
        <v>5015.4654211747275</v>
      </c>
      <c r="E102" s="37">
        <v>13617.443733033875</v>
      </c>
      <c r="F102" s="36">
        <v>8570.5520737069291</v>
      </c>
      <c r="G102" s="35">
        <v>0</v>
      </c>
      <c r="H102" s="36">
        <v>0</v>
      </c>
      <c r="I102" s="37">
        <v>0</v>
      </c>
      <c r="J102" s="36">
        <v>0</v>
      </c>
      <c r="K102" s="35">
        <v>0</v>
      </c>
      <c r="L102" s="35">
        <v>0</v>
      </c>
      <c r="M102" s="35">
        <v>0</v>
      </c>
      <c r="N102" s="38">
        <f t="shared" si="9"/>
        <v>27203.461227915534</v>
      </c>
      <c r="O102" s="33"/>
    </row>
    <row r="103" spans="1:15" x14ac:dyDescent="0.3">
      <c r="A103" s="9" t="s">
        <v>177</v>
      </c>
      <c r="B103" s="10" t="s">
        <v>176</v>
      </c>
      <c r="C103" s="35">
        <v>7868.2434583402555</v>
      </c>
      <c r="D103" s="36">
        <v>2346.8894539978774</v>
      </c>
      <c r="E103" s="37">
        <v>3620.4612171923782</v>
      </c>
      <c r="F103" s="36">
        <v>1900.8927871500002</v>
      </c>
      <c r="G103" s="35">
        <v>0</v>
      </c>
      <c r="H103" s="36">
        <v>0</v>
      </c>
      <c r="I103" s="37">
        <v>0</v>
      </c>
      <c r="J103" s="36">
        <v>0</v>
      </c>
      <c r="K103" s="35">
        <v>0</v>
      </c>
      <c r="L103" s="35">
        <v>0</v>
      </c>
      <c r="M103" s="35">
        <v>0</v>
      </c>
      <c r="N103" s="38">
        <f t="shared" si="9"/>
        <v>7868.2434583402555</v>
      </c>
      <c r="O103" s="33"/>
    </row>
    <row r="104" spans="1:15" x14ac:dyDescent="0.3">
      <c r="A104" s="9" t="s">
        <v>179</v>
      </c>
      <c r="B104" s="10" t="s">
        <v>178</v>
      </c>
      <c r="C104" s="35">
        <v>36841.07607315293</v>
      </c>
      <c r="D104" s="36">
        <v>0</v>
      </c>
      <c r="E104" s="37">
        <v>22174.536427654413</v>
      </c>
      <c r="F104" s="36">
        <v>14666.53964549852</v>
      </c>
      <c r="G104" s="35">
        <v>0</v>
      </c>
      <c r="H104" s="36">
        <v>0</v>
      </c>
      <c r="I104" s="37">
        <v>0</v>
      </c>
      <c r="J104" s="36">
        <v>0</v>
      </c>
      <c r="K104" s="35">
        <v>0</v>
      </c>
      <c r="L104" s="35">
        <v>723.40669435607356</v>
      </c>
      <c r="M104" s="35">
        <v>0</v>
      </c>
      <c r="N104" s="38">
        <f t="shared" si="9"/>
        <v>37564.482767509005</v>
      </c>
      <c r="O104" s="33"/>
    </row>
    <row r="105" spans="1:15" x14ac:dyDescent="0.3">
      <c r="A105" s="9" t="s">
        <v>181</v>
      </c>
      <c r="B105" s="10" t="s">
        <v>180</v>
      </c>
      <c r="C105" s="35">
        <v>34601.799953037247</v>
      </c>
      <c r="D105" s="36">
        <v>0</v>
      </c>
      <c r="E105" s="37">
        <v>29740.89147668055</v>
      </c>
      <c r="F105" s="36">
        <v>4860.9084763566943</v>
      </c>
      <c r="G105" s="35">
        <v>0</v>
      </c>
      <c r="H105" s="36">
        <v>0</v>
      </c>
      <c r="I105" s="37">
        <v>0</v>
      </c>
      <c r="J105" s="36">
        <v>0</v>
      </c>
      <c r="K105" s="35">
        <v>0</v>
      </c>
      <c r="L105" s="35">
        <v>7325.8041298966691</v>
      </c>
      <c r="M105" s="35">
        <v>0</v>
      </c>
      <c r="N105" s="38">
        <f t="shared" si="9"/>
        <v>41927.604082933918</v>
      </c>
      <c r="O105" s="33"/>
    </row>
    <row r="106" spans="1:15" ht="43.2" x14ac:dyDescent="0.3">
      <c r="A106" s="9" t="s">
        <v>183</v>
      </c>
      <c r="B106" s="10" t="s">
        <v>182</v>
      </c>
      <c r="C106" s="35">
        <v>7810.3605313462576</v>
      </c>
      <c r="D106" s="36">
        <v>0</v>
      </c>
      <c r="E106" s="37">
        <v>4281.9948311402186</v>
      </c>
      <c r="F106" s="36">
        <v>3528.365700206039</v>
      </c>
      <c r="G106" s="35">
        <v>0</v>
      </c>
      <c r="H106" s="36">
        <v>0</v>
      </c>
      <c r="I106" s="37">
        <v>0</v>
      </c>
      <c r="J106" s="36">
        <v>0</v>
      </c>
      <c r="K106" s="35">
        <v>0</v>
      </c>
      <c r="L106" s="35">
        <v>0</v>
      </c>
      <c r="M106" s="35">
        <v>0</v>
      </c>
      <c r="N106" s="38">
        <f t="shared" si="9"/>
        <v>7810.3605313462576</v>
      </c>
      <c r="O106" s="33"/>
    </row>
    <row r="107" spans="1:15" x14ac:dyDescent="0.3">
      <c r="A107" s="9" t="s">
        <v>185</v>
      </c>
      <c r="B107" s="10" t="s">
        <v>184</v>
      </c>
      <c r="C107" s="35">
        <v>38442.224394930039</v>
      </c>
      <c r="D107" s="36">
        <v>30439.13751490723</v>
      </c>
      <c r="E107" s="37">
        <v>3641.2868509275395</v>
      </c>
      <c r="F107" s="36">
        <v>4361.8000290952696</v>
      </c>
      <c r="G107" s="35">
        <v>0</v>
      </c>
      <c r="H107" s="36">
        <v>0</v>
      </c>
      <c r="I107" s="37">
        <v>0</v>
      </c>
      <c r="J107" s="36">
        <v>0</v>
      </c>
      <c r="K107" s="35">
        <v>0</v>
      </c>
      <c r="L107" s="35">
        <v>0</v>
      </c>
      <c r="M107" s="35">
        <v>0</v>
      </c>
      <c r="N107" s="38">
        <f t="shared" si="9"/>
        <v>38442.224394930039</v>
      </c>
      <c r="O107" s="33"/>
    </row>
    <row r="108" spans="1:15" ht="28.8" x14ac:dyDescent="0.3">
      <c r="A108" s="9" t="s">
        <v>187</v>
      </c>
      <c r="B108" s="10" t="s">
        <v>186</v>
      </c>
      <c r="C108" s="35">
        <v>82356.217834959898</v>
      </c>
      <c r="D108" s="36">
        <v>0</v>
      </c>
      <c r="E108" s="37">
        <v>37948.070708079889</v>
      </c>
      <c r="F108" s="36">
        <v>44408.147126880009</v>
      </c>
      <c r="G108" s="35">
        <v>0</v>
      </c>
      <c r="H108" s="36">
        <v>0</v>
      </c>
      <c r="I108" s="37">
        <v>0</v>
      </c>
      <c r="J108" s="36">
        <v>0</v>
      </c>
      <c r="K108" s="35">
        <v>0</v>
      </c>
      <c r="L108" s="35">
        <v>299.14635651054959</v>
      </c>
      <c r="M108" s="35">
        <v>0</v>
      </c>
      <c r="N108" s="38">
        <f t="shared" si="9"/>
        <v>82655.364191470449</v>
      </c>
      <c r="O108" s="33"/>
    </row>
    <row r="109" spans="1:15" x14ac:dyDescent="0.3">
      <c r="A109" s="9" t="s">
        <v>188</v>
      </c>
      <c r="B109" s="10" t="s">
        <v>291</v>
      </c>
      <c r="C109" s="35">
        <v>0</v>
      </c>
      <c r="D109" s="36">
        <v>0</v>
      </c>
      <c r="E109" s="37">
        <v>0</v>
      </c>
      <c r="F109" s="36">
        <v>0</v>
      </c>
      <c r="G109" s="35">
        <v>4803.2848420251357</v>
      </c>
      <c r="H109" s="36">
        <v>4803.2848420251357</v>
      </c>
      <c r="I109" s="37">
        <v>0</v>
      </c>
      <c r="J109" s="36">
        <v>0</v>
      </c>
      <c r="K109" s="35">
        <v>0</v>
      </c>
      <c r="L109" s="35">
        <v>0</v>
      </c>
      <c r="M109" s="35">
        <v>0</v>
      </c>
      <c r="N109" s="38">
        <f t="shared" si="9"/>
        <v>4803.2848420251357</v>
      </c>
      <c r="O109" s="33"/>
    </row>
    <row r="110" spans="1:15" x14ac:dyDescent="0.3">
      <c r="A110" s="9" t="s">
        <v>190</v>
      </c>
      <c r="B110" s="10" t="s">
        <v>292</v>
      </c>
      <c r="C110" s="35">
        <v>0</v>
      </c>
      <c r="D110" s="36">
        <v>0</v>
      </c>
      <c r="E110" s="37">
        <v>0</v>
      </c>
      <c r="F110" s="36">
        <v>0</v>
      </c>
      <c r="G110" s="35">
        <v>106764.89980493901</v>
      </c>
      <c r="H110" s="36">
        <v>56336.624988569863</v>
      </c>
      <c r="I110" s="37">
        <v>23386.888143596749</v>
      </c>
      <c r="J110" s="36">
        <v>27041.386672772402</v>
      </c>
      <c r="K110" s="35">
        <v>0</v>
      </c>
      <c r="L110" s="35">
        <v>0</v>
      </c>
      <c r="M110" s="35">
        <v>0</v>
      </c>
      <c r="N110" s="38">
        <f t="shared" si="9"/>
        <v>106764.89980493901</v>
      </c>
      <c r="O110" s="33"/>
    </row>
    <row r="111" spans="1:15" ht="28.8" x14ac:dyDescent="0.3">
      <c r="A111" s="9" t="s">
        <v>192</v>
      </c>
      <c r="B111" s="10" t="s">
        <v>189</v>
      </c>
      <c r="C111" s="35">
        <v>0</v>
      </c>
      <c r="D111" s="36">
        <v>0</v>
      </c>
      <c r="E111" s="37">
        <v>0</v>
      </c>
      <c r="F111" s="36">
        <v>0</v>
      </c>
      <c r="G111" s="35">
        <v>10611.379241608905</v>
      </c>
      <c r="H111" s="36">
        <v>495.34801244813116</v>
      </c>
      <c r="I111" s="37">
        <v>4427.9718145886836</v>
      </c>
      <c r="J111" s="36">
        <v>5688.0594145720916</v>
      </c>
      <c r="K111" s="35">
        <v>0</v>
      </c>
      <c r="L111" s="35">
        <v>0</v>
      </c>
      <c r="M111" s="35">
        <v>137.11191161982998</v>
      </c>
      <c r="N111" s="38">
        <f t="shared" si="9"/>
        <v>10748.491153228735</v>
      </c>
      <c r="O111" s="33"/>
    </row>
    <row r="112" spans="1:15" ht="28.8" x14ac:dyDescent="0.3">
      <c r="A112" s="9" t="s">
        <v>309</v>
      </c>
      <c r="B112" s="10" t="s">
        <v>191</v>
      </c>
      <c r="C112" s="35">
        <v>0</v>
      </c>
      <c r="D112" s="36">
        <v>0</v>
      </c>
      <c r="E112" s="37">
        <v>0</v>
      </c>
      <c r="F112" s="36">
        <v>0</v>
      </c>
      <c r="G112" s="35">
        <v>26980.327241433963</v>
      </c>
      <c r="H112" s="36">
        <v>24510.004608822193</v>
      </c>
      <c r="I112" s="37">
        <v>194.25761430511844</v>
      </c>
      <c r="J112" s="36">
        <v>2276.06501830665</v>
      </c>
      <c r="K112" s="35">
        <v>0</v>
      </c>
      <c r="L112" s="35">
        <v>0</v>
      </c>
      <c r="M112" s="35">
        <v>0</v>
      </c>
      <c r="N112" s="38">
        <f t="shared" si="9"/>
        <v>26980.327241433963</v>
      </c>
      <c r="O112" s="33"/>
    </row>
    <row r="113" spans="1:15" ht="28.8" x14ac:dyDescent="0.3">
      <c r="A113" s="9" t="s">
        <v>194</v>
      </c>
      <c r="B113" s="10" t="s">
        <v>193</v>
      </c>
      <c r="C113" s="35">
        <v>0</v>
      </c>
      <c r="D113" s="36">
        <v>0</v>
      </c>
      <c r="E113" s="37">
        <v>0</v>
      </c>
      <c r="F113" s="36">
        <v>0</v>
      </c>
      <c r="G113" s="35">
        <v>11307.73766142466</v>
      </c>
      <c r="H113" s="36">
        <v>5694.4434205514317</v>
      </c>
      <c r="I113" s="37">
        <v>3191.615013303317</v>
      </c>
      <c r="J113" s="36">
        <v>2421.6792275699117</v>
      </c>
      <c r="K113" s="35">
        <v>0</v>
      </c>
      <c r="L113" s="35">
        <v>776.65307064522983</v>
      </c>
      <c r="M113" s="35">
        <v>0</v>
      </c>
      <c r="N113" s="38">
        <f t="shared" si="9"/>
        <v>12084.390732069891</v>
      </c>
      <c r="O113" s="33"/>
    </row>
    <row r="114" spans="1:15" x14ac:dyDescent="0.3">
      <c r="A114" s="9" t="s">
        <v>310</v>
      </c>
      <c r="B114" s="10" t="s">
        <v>293</v>
      </c>
      <c r="C114" s="35">
        <v>15891.146982567283</v>
      </c>
      <c r="D114" s="36">
        <v>0</v>
      </c>
      <c r="E114" s="37">
        <v>14299.844406413577</v>
      </c>
      <c r="F114" s="36">
        <v>1591.3025761537056</v>
      </c>
      <c r="G114" s="35">
        <v>0</v>
      </c>
      <c r="H114" s="36">
        <v>0</v>
      </c>
      <c r="I114" s="37">
        <v>0</v>
      </c>
      <c r="J114" s="36">
        <v>0</v>
      </c>
      <c r="K114" s="35">
        <v>0</v>
      </c>
      <c r="L114" s="35">
        <v>293.75819200010858</v>
      </c>
      <c r="M114" s="35">
        <v>0</v>
      </c>
      <c r="N114" s="38">
        <f t="shared" si="9"/>
        <v>16184.905174567391</v>
      </c>
      <c r="O114" s="33"/>
    </row>
    <row r="115" spans="1:15" x14ac:dyDescent="0.3">
      <c r="A115" s="9" t="s">
        <v>197</v>
      </c>
      <c r="B115" s="10" t="s">
        <v>195</v>
      </c>
      <c r="C115" s="35">
        <v>6020.3171246697675</v>
      </c>
      <c r="D115" s="36">
        <v>0</v>
      </c>
      <c r="E115" s="37">
        <v>5275.2977877981966</v>
      </c>
      <c r="F115" s="36">
        <v>745.01933687157066</v>
      </c>
      <c r="G115" s="35">
        <v>0</v>
      </c>
      <c r="H115" s="36">
        <v>0</v>
      </c>
      <c r="I115" s="37">
        <v>0</v>
      </c>
      <c r="J115" s="36">
        <v>0</v>
      </c>
      <c r="K115" s="35">
        <v>0</v>
      </c>
      <c r="L115" s="35">
        <v>1770.3342776839077</v>
      </c>
      <c r="M115" s="35">
        <v>0</v>
      </c>
      <c r="N115" s="38">
        <f t="shared" si="9"/>
        <v>7790.6514023536747</v>
      </c>
      <c r="O115" s="33"/>
    </row>
    <row r="116" spans="1:15" ht="28.8" x14ac:dyDescent="0.3">
      <c r="A116" s="9" t="s">
        <v>198</v>
      </c>
      <c r="B116" s="10" t="s">
        <v>196</v>
      </c>
      <c r="C116" s="35">
        <v>13522.21636424964</v>
      </c>
      <c r="D116" s="36">
        <v>0</v>
      </c>
      <c r="E116" s="37">
        <v>12396.75575141624</v>
      </c>
      <c r="F116" s="36">
        <v>1125.4606128334001</v>
      </c>
      <c r="G116" s="35">
        <v>0</v>
      </c>
      <c r="H116" s="36">
        <v>0</v>
      </c>
      <c r="I116" s="37">
        <v>0</v>
      </c>
      <c r="J116" s="36">
        <v>0</v>
      </c>
      <c r="K116" s="35">
        <v>0</v>
      </c>
      <c r="L116" s="35">
        <v>142.08225575302799</v>
      </c>
      <c r="M116" s="35">
        <v>0</v>
      </c>
      <c r="N116" s="38">
        <f t="shared" si="9"/>
        <v>13664.298620002668</v>
      </c>
      <c r="O116" s="33"/>
    </row>
    <row r="117" spans="1:15" ht="28.8" x14ac:dyDescent="0.3">
      <c r="A117" s="9" t="s">
        <v>311</v>
      </c>
      <c r="B117" s="10" t="s">
        <v>294</v>
      </c>
      <c r="C117" s="35">
        <v>156861.31549450077</v>
      </c>
      <c r="D117" s="36">
        <v>0</v>
      </c>
      <c r="E117" s="37">
        <v>19828.082105921789</v>
      </c>
      <c r="F117" s="36">
        <v>137033.23338857898</v>
      </c>
      <c r="G117" s="35">
        <v>0</v>
      </c>
      <c r="H117" s="36">
        <v>0</v>
      </c>
      <c r="I117" s="37">
        <v>0</v>
      </c>
      <c r="J117" s="36">
        <v>0</v>
      </c>
      <c r="K117" s="35">
        <v>0</v>
      </c>
      <c r="L117" s="35">
        <v>15.37529652408141</v>
      </c>
      <c r="M117" s="35">
        <v>0</v>
      </c>
      <c r="N117" s="38">
        <f t="shared" si="9"/>
        <v>156876.69079102486</v>
      </c>
      <c r="O117" s="33"/>
    </row>
    <row r="118" spans="1:15" ht="28.8" x14ac:dyDescent="0.3">
      <c r="A118" s="9" t="s">
        <v>201</v>
      </c>
      <c r="B118" s="10" t="s">
        <v>199</v>
      </c>
      <c r="C118" s="35">
        <v>14907.58840338395</v>
      </c>
      <c r="D118" s="36">
        <v>0</v>
      </c>
      <c r="E118" s="37">
        <v>12130.024306618227</v>
      </c>
      <c r="F118" s="36">
        <v>2777.5640967657228</v>
      </c>
      <c r="G118" s="35">
        <v>0</v>
      </c>
      <c r="H118" s="36">
        <v>0</v>
      </c>
      <c r="I118" s="37">
        <v>0</v>
      </c>
      <c r="J118" s="36">
        <v>0</v>
      </c>
      <c r="K118" s="35">
        <v>0</v>
      </c>
      <c r="L118" s="35">
        <v>2336.2661812865176</v>
      </c>
      <c r="M118" s="35">
        <v>0</v>
      </c>
      <c r="N118" s="38">
        <f t="shared" si="9"/>
        <v>17243.854584670469</v>
      </c>
      <c r="O118" s="33"/>
    </row>
    <row r="119" spans="1:15" x14ac:dyDescent="0.3">
      <c r="A119" s="9" t="s">
        <v>312</v>
      </c>
      <c r="B119" s="10" t="s">
        <v>200</v>
      </c>
      <c r="C119" s="35">
        <v>18376.254831045342</v>
      </c>
      <c r="D119" s="36">
        <v>0</v>
      </c>
      <c r="E119" s="37">
        <v>4964.3394489034763</v>
      </c>
      <c r="F119" s="36">
        <v>13411.915382141866</v>
      </c>
      <c r="G119" s="35">
        <v>0</v>
      </c>
      <c r="H119" s="36">
        <v>0</v>
      </c>
      <c r="I119" s="37">
        <v>0</v>
      </c>
      <c r="J119" s="36">
        <v>0</v>
      </c>
      <c r="K119" s="35">
        <v>0</v>
      </c>
      <c r="L119" s="35">
        <v>0</v>
      </c>
      <c r="M119" s="35">
        <v>0</v>
      </c>
      <c r="N119" s="38">
        <f t="shared" si="9"/>
        <v>18376.254831045342</v>
      </c>
      <c r="O119" s="33"/>
    </row>
    <row r="120" spans="1:15" x14ac:dyDescent="0.3">
      <c r="A120" s="9" t="s">
        <v>204</v>
      </c>
      <c r="B120" s="10" t="s">
        <v>202</v>
      </c>
      <c r="C120" s="35">
        <v>17638.242232561872</v>
      </c>
      <c r="D120" s="36">
        <v>0</v>
      </c>
      <c r="E120" s="37">
        <v>10314.133399196049</v>
      </c>
      <c r="F120" s="36">
        <v>7324.1088333658226</v>
      </c>
      <c r="G120" s="35">
        <v>0</v>
      </c>
      <c r="H120" s="36">
        <v>0</v>
      </c>
      <c r="I120" s="37">
        <v>0</v>
      </c>
      <c r="J120" s="36">
        <v>0</v>
      </c>
      <c r="K120" s="35">
        <v>0</v>
      </c>
      <c r="L120" s="35">
        <v>715.19568354295245</v>
      </c>
      <c r="M120" s="35">
        <v>0</v>
      </c>
      <c r="N120" s="38">
        <f t="shared" si="9"/>
        <v>18353.437916104824</v>
      </c>
      <c r="O120" s="33"/>
    </row>
    <row r="121" spans="1:15" x14ac:dyDescent="0.3">
      <c r="A121" s="9" t="s">
        <v>206</v>
      </c>
      <c r="B121" s="10" t="s">
        <v>203</v>
      </c>
      <c r="C121" s="35">
        <v>14635.629604342586</v>
      </c>
      <c r="D121" s="36">
        <v>0</v>
      </c>
      <c r="E121" s="37">
        <v>2992.182712602139</v>
      </c>
      <c r="F121" s="36">
        <v>11643.446891740447</v>
      </c>
      <c r="G121" s="35">
        <v>0</v>
      </c>
      <c r="H121" s="36">
        <v>0</v>
      </c>
      <c r="I121" s="37">
        <v>0</v>
      </c>
      <c r="J121" s="36">
        <v>0</v>
      </c>
      <c r="K121" s="35">
        <v>0</v>
      </c>
      <c r="L121" s="35">
        <v>793.84210005757245</v>
      </c>
      <c r="M121" s="35">
        <v>0</v>
      </c>
      <c r="N121" s="38">
        <f t="shared" si="9"/>
        <v>15429.471704400159</v>
      </c>
      <c r="O121" s="33"/>
    </row>
    <row r="122" spans="1:15" x14ac:dyDescent="0.3">
      <c r="A122" s="9" t="s">
        <v>207</v>
      </c>
      <c r="B122" s="10" t="s">
        <v>205</v>
      </c>
      <c r="C122" s="35">
        <v>1794.3109010020999</v>
      </c>
      <c r="D122" s="36">
        <v>0</v>
      </c>
      <c r="E122" s="37">
        <v>1794.3109010020999</v>
      </c>
      <c r="F122" s="36">
        <v>0</v>
      </c>
      <c r="G122" s="35">
        <v>0</v>
      </c>
      <c r="H122" s="36">
        <v>0</v>
      </c>
      <c r="I122" s="37">
        <v>0</v>
      </c>
      <c r="J122" s="36">
        <v>0</v>
      </c>
      <c r="K122" s="35">
        <v>0</v>
      </c>
      <c r="L122" s="35">
        <v>181.61319929664779</v>
      </c>
      <c r="M122" s="35">
        <v>0</v>
      </c>
      <c r="N122" s="38">
        <f t="shared" si="9"/>
        <v>1975.9241002987476</v>
      </c>
      <c r="O122" s="33"/>
    </row>
    <row r="123" spans="1:15" x14ac:dyDescent="0.3">
      <c r="A123" s="9" t="s">
        <v>209</v>
      </c>
      <c r="B123" s="10" t="s">
        <v>295</v>
      </c>
      <c r="C123" s="35">
        <v>3923.6220021191002</v>
      </c>
      <c r="D123" s="36">
        <v>0</v>
      </c>
      <c r="E123" s="37">
        <v>3221.6967504948002</v>
      </c>
      <c r="F123" s="36">
        <v>701.92525162430002</v>
      </c>
      <c r="G123" s="35">
        <v>0</v>
      </c>
      <c r="H123" s="36">
        <v>0</v>
      </c>
      <c r="I123" s="37">
        <v>0</v>
      </c>
      <c r="J123" s="36">
        <v>0</v>
      </c>
      <c r="K123" s="35">
        <v>0</v>
      </c>
      <c r="L123" s="35">
        <v>386.4493716573553</v>
      </c>
      <c r="M123" s="35">
        <v>0</v>
      </c>
      <c r="N123" s="38">
        <f t="shared" si="9"/>
        <v>4310.0713737764554</v>
      </c>
      <c r="O123" s="33"/>
    </row>
    <row r="124" spans="1:15" ht="28.8" x14ac:dyDescent="0.3">
      <c r="A124" s="9" t="s">
        <v>211</v>
      </c>
      <c r="B124" s="10" t="s">
        <v>296</v>
      </c>
      <c r="C124" s="35">
        <v>935.60739913675604</v>
      </c>
      <c r="D124" s="36">
        <v>0</v>
      </c>
      <c r="E124" s="37">
        <v>935.60739913675604</v>
      </c>
      <c r="F124" s="36">
        <v>0</v>
      </c>
      <c r="G124" s="35">
        <v>0</v>
      </c>
      <c r="H124" s="36">
        <v>0</v>
      </c>
      <c r="I124" s="37">
        <v>0</v>
      </c>
      <c r="J124" s="36">
        <v>0</v>
      </c>
      <c r="K124" s="35">
        <v>0</v>
      </c>
      <c r="L124" s="35">
        <v>120.67503777335909</v>
      </c>
      <c r="M124" s="35">
        <v>0</v>
      </c>
      <c r="N124" s="38">
        <f t="shared" si="9"/>
        <v>1056.2824369101152</v>
      </c>
      <c r="O124" s="33"/>
    </row>
    <row r="125" spans="1:15" ht="28.8" x14ac:dyDescent="0.3">
      <c r="A125" s="9" t="s">
        <v>213</v>
      </c>
      <c r="B125" s="10" t="s">
        <v>297</v>
      </c>
      <c r="C125" s="35">
        <v>3770.4217931869034</v>
      </c>
      <c r="D125" s="36">
        <v>154.56380508216068</v>
      </c>
      <c r="E125" s="37">
        <v>2982.8385191734428</v>
      </c>
      <c r="F125" s="36">
        <v>633.01946893130003</v>
      </c>
      <c r="G125" s="35">
        <v>0</v>
      </c>
      <c r="H125" s="36">
        <v>0</v>
      </c>
      <c r="I125" s="37">
        <v>0</v>
      </c>
      <c r="J125" s="36">
        <v>0</v>
      </c>
      <c r="K125" s="35">
        <v>0</v>
      </c>
      <c r="L125" s="35">
        <v>689.19431312502422</v>
      </c>
      <c r="M125" s="35">
        <v>0</v>
      </c>
      <c r="N125" s="38">
        <f t="shared" si="9"/>
        <v>4459.616106311928</v>
      </c>
      <c r="O125" s="33"/>
    </row>
    <row r="126" spans="1:15" ht="43.2" x14ac:dyDescent="0.3">
      <c r="A126" s="9" t="s">
        <v>215</v>
      </c>
      <c r="B126" s="10" t="s">
        <v>298</v>
      </c>
      <c r="C126" s="35">
        <v>33.615019716743859</v>
      </c>
      <c r="D126" s="36">
        <v>0</v>
      </c>
      <c r="E126" s="37">
        <v>33.615019716743859</v>
      </c>
      <c r="F126" s="36">
        <v>0</v>
      </c>
      <c r="G126" s="35">
        <v>0</v>
      </c>
      <c r="H126" s="36">
        <v>0</v>
      </c>
      <c r="I126" s="37">
        <v>0</v>
      </c>
      <c r="J126" s="36">
        <v>0</v>
      </c>
      <c r="K126" s="35">
        <v>0</v>
      </c>
      <c r="L126" s="35">
        <v>0</v>
      </c>
      <c r="M126" s="35">
        <v>0</v>
      </c>
      <c r="N126" s="38">
        <f t="shared" si="9"/>
        <v>33.615019716743859</v>
      </c>
      <c r="O126" s="33"/>
    </row>
    <row r="127" spans="1:15" x14ac:dyDescent="0.3">
      <c r="A127" s="9" t="s">
        <v>239</v>
      </c>
      <c r="B127" s="10" t="s">
        <v>208</v>
      </c>
      <c r="C127" s="35">
        <v>23417.174656085532</v>
      </c>
      <c r="D127" s="36">
        <v>0</v>
      </c>
      <c r="E127" s="37">
        <v>19636.079866569708</v>
      </c>
      <c r="F127" s="36">
        <v>3781.0947895158242</v>
      </c>
      <c r="G127" s="35">
        <v>0</v>
      </c>
      <c r="H127" s="36">
        <v>0</v>
      </c>
      <c r="I127" s="37">
        <v>0</v>
      </c>
      <c r="J127" s="36">
        <v>0</v>
      </c>
      <c r="K127" s="35">
        <v>0</v>
      </c>
      <c r="L127" s="35">
        <v>0</v>
      </c>
      <c r="M127" s="35">
        <v>0</v>
      </c>
      <c r="N127" s="38">
        <f t="shared" si="9"/>
        <v>23417.174656085532</v>
      </c>
      <c r="O127" s="33"/>
    </row>
    <row r="128" spans="1:15" ht="28.8" x14ac:dyDescent="0.3">
      <c r="A128" s="9" t="s">
        <v>241</v>
      </c>
      <c r="B128" s="10" t="s">
        <v>210</v>
      </c>
      <c r="C128" s="35">
        <v>8710.6148208926534</v>
      </c>
      <c r="D128" s="36">
        <v>0</v>
      </c>
      <c r="E128" s="37">
        <v>7711.3325889004145</v>
      </c>
      <c r="F128" s="36">
        <v>999.28223199223839</v>
      </c>
      <c r="G128" s="35">
        <v>0</v>
      </c>
      <c r="H128" s="36">
        <v>0</v>
      </c>
      <c r="I128" s="37">
        <v>0</v>
      </c>
      <c r="J128" s="36">
        <v>0</v>
      </c>
      <c r="K128" s="35">
        <v>0</v>
      </c>
      <c r="L128" s="35">
        <v>24.263666610867652</v>
      </c>
      <c r="M128" s="35">
        <v>0</v>
      </c>
      <c r="N128" s="38">
        <f t="shared" si="9"/>
        <v>8734.8784875035217</v>
      </c>
      <c r="O128" s="33"/>
    </row>
    <row r="129" spans="1:15" x14ac:dyDescent="0.3">
      <c r="A129" s="9" t="s">
        <v>243</v>
      </c>
      <c r="B129" s="10" t="s">
        <v>212</v>
      </c>
      <c r="C129" s="35">
        <v>30245.838296261441</v>
      </c>
      <c r="D129" s="36">
        <v>0</v>
      </c>
      <c r="E129" s="37">
        <v>25803.777401163294</v>
      </c>
      <c r="F129" s="36">
        <v>4442.0608950981477</v>
      </c>
      <c r="G129" s="35">
        <v>0</v>
      </c>
      <c r="H129" s="36">
        <v>0</v>
      </c>
      <c r="I129" s="37">
        <v>0</v>
      </c>
      <c r="J129" s="36">
        <v>0</v>
      </c>
      <c r="K129" s="35">
        <v>0</v>
      </c>
      <c r="L129" s="35">
        <v>40.405627037230367</v>
      </c>
      <c r="M129" s="35">
        <v>0</v>
      </c>
      <c r="N129" s="38">
        <f t="shared" si="9"/>
        <v>30286.243923298673</v>
      </c>
      <c r="O129" s="33"/>
    </row>
    <row r="130" spans="1:15" x14ac:dyDescent="0.3">
      <c r="A130" s="9" t="s">
        <v>313</v>
      </c>
      <c r="B130" s="10" t="s">
        <v>214</v>
      </c>
      <c r="C130" s="35">
        <v>17391.462559245472</v>
      </c>
      <c r="D130" s="36">
        <v>0</v>
      </c>
      <c r="E130" s="37">
        <v>14519.983194508324</v>
      </c>
      <c r="F130" s="36">
        <v>2871.479364737148</v>
      </c>
      <c r="G130" s="35">
        <v>0</v>
      </c>
      <c r="H130" s="36">
        <v>0</v>
      </c>
      <c r="I130" s="37">
        <v>0</v>
      </c>
      <c r="J130" s="36">
        <v>0</v>
      </c>
      <c r="K130" s="35">
        <v>0</v>
      </c>
      <c r="L130" s="35">
        <v>169.11188726200174</v>
      </c>
      <c r="M130" s="35">
        <v>0</v>
      </c>
      <c r="N130" s="38">
        <f t="shared" si="9"/>
        <v>17560.574446507475</v>
      </c>
      <c r="O130" s="33"/>
    </row>
    <row r="131" spans="1:15" ht="28.8" x14ac:dyDescent="0.3">
      <c r="A131" s="9" t="s">
        <v>314</v>
      </c>
      <c r="B131" s="10" t="s">
        <v>216</v>
      </c>
      <c r="C131" s="35">
        <v>60562.602411136351</v>
      </c>
      <c r="D131" s="36">
        <v>2165.0571730000001</v>
      </c>
      <c r="E131" s="37">
        <v>26615.562644695528</v>
      </c>
      <c r="F131" s="36">
        <v>31781.982593440822</v>
      </c>
      <c r="G131" s="35">
        <v>0</v>
      </c>
      <c r="H131" s="36">
        <v>0</v>
      </c>
      <c r="I131" s="37">
        <v>0</v>
      </c>
      <c r="J131" s="36">
        <v>0</v>
      </c>
      <c r="K131" s="35">
        <v>0</v>
      </c>
      <c r="L131" s="35">
        <v>0</v>
      </c>
      <c r="M131" s="35">
        <v>0</v>
      </c>
      <c r="N131" s="38">
        <f t="shared" si="9"/>
        <v>60562.602411136351</v>
      </c>
      <c r="O131" s="33"/>
    </row>
    <row r="132" spans="1:15" x14ac:dyDescent="0.3">
      <c r="A132" s="9" t="s">
        <v>315</v>
      </c>
      <c r="B132" s="10" t="s">
        <v>217</v>
      </c>
      <c r="C132" s="35">
        <v>56654.718918159044</v>
      </c>
      <c r="D132" s="36">
        <v>0</v>
      </c>
      <c r="E132" s="37">
        <v>51545.934377029043</v>
      </c>
      <c r="F132" s="36">
        <v>5108.7845411299995</v>
      </c>
      <c r="G132" s="35">
        <v>0</v>
      </c>
      <c r="H132" s="36">
        <v>0</v>
      </c>
      <c r="I132" s="37">
        <v>0</v>
      </c>
      <c r="J132" s="36">
        <v>0</v>
      </c>
      <c r="K132" s="35">
        <v>0</v>
      </c>
      <c r="L132" s="35">
        <v>5952.6640021992152</v>
      </c>
      <c r="M132" s="35">
        <v>0</v>
      </c>
      <c r="N132" s="38">
        <f t="shared" si="9"/>
        <v>62607.382920358257</v>
      </c>
      <c r="O132" s="33"/>
    </row>
    <row r="133" spans="1:15" x14ac:dyDescent="0.3">
      <c r="A133" s="9" t="s">
        <v>316</v>
      </c>
      <c r="B133" s="10" t="s">
        <v>218</v>
      </c>
      <c r="C133" s="35">
        <v>39847.263059552046</v>
      </c>
      <c r="D133" s="36">
        <v>4194.4734183997671</v>
      </c>
      <c r="E133" s="37">
        <v>31392.493054671613</v>
      </c>
      <c r="F133" s="36">
        <v>4260.2965864806683</v>
      </c>
      <c r="G133" s="35">
        <v>1600.4764514299991</v>
      </c>
      <c r="H133" s="36">
        <v>1600.4764514299991</v>
      </c>
      <c r="I133" s="37">
        <v>0</v>
      </c>
      <c r="J133" s="36">
        <v>0</v>
      </c>
      <c r="K133" s="35">
        <v>0</v>
      </c>
      <c r="L133" s="35">
        <v>7743.3994446371116</v>
      </c>
      <c r="M133" s="35">
        <v>0</v>
      </c>
      <c r="N133" s="38">
        <f t="shared" si="9"/>
        <v>49191.138955619157</v>
      </c>
      <c r="O133" s="33"/>
    </row>
    <row r="134" spans="1:15" x14ac:dyDescent="0.3">
      <c r="A134" s="9" t="s">
        <v>225</v>
      </c>
      <c r="B134" s="10" t="s">
        <v>299</v>
      </c>
      <c r="C134" s="35">
        <v>1310.548135087859</v>
      </c>
      <c r="D134" s="36">
        <v>0</v>
      </c>
      <c r="E134" s="37">
        <v>1310.548135087859</v>
      </c>
      <c r="F134" s="36">
        <v>0</v>
      </c>
      <c r="G134" s="35">
        <v>0</v>
      </c>
      <c r="H134" s="36">
        <v>0</v>
      </c>
      <c r="I134" s="37">
        <v>0</v>
      </c>
      <c r="J134" s="36">
        <v>0</v>
      </c>
      <c r="K134" s="35">
        <v>0</v>
      </c>
      <c r="L134" s="35">
        <v>390.00868634560845</v>
      </c>
      <c r="M134" s="35">
        <v>0</v>
      </c>
      <c r="N134" s="38">
        <f t="shared" si="9"/>
        <v>1700.5568214334676</v>
      </c>
      <c r="O134" s="33"/>
    </row>
    <row r="135" spans="1:15" ht="28.8" x14ac:dyDescent="0.3">
      <c r="A135" s="9" t="s">
        <v>227</v>
      </c>
      <c r="B135" s="10" t="s">
        <v>300</v>
      </c>
      <c r="C135" s="35">
        <v>1511.5762705604782</v>
      </c>
      <c r="D135" s="36">
        <v>0</v>
      </c>
      <c r="E135" s="37">
        <v>1494.3353152383661</v>
      </c>
      <c r="F135" s="36">
        <v>17.240955322112089</v>
      </c>
      <c r="G135" s="35">
        <v>0</v>
      </c>
      <c r="H135" s="36">
        <v>0</v>
      </c>
      <c r="I135" s="37">
        <v>0</v>
      </c>
      <c r="J135" s="36">
        <v>0</v>
      </c>
      <c r="K135" s="35">
        <v>0</v>
      </c>
      <c r="L135" s="35">
        <v>12.000181210943072</v>
      </c>
      <c r="M135" s="35">
        <v>0</v>
      </c>
      <c r="N135" s="38">
        <f t="shared" si="9"/>
        <v>1523.5764517714213</v>
      </c>
      <c r="O135" s="33"/>
    </row>
    <row r="136" spans="1:15" x14ac:dyDescent="0.3">
      <c r="A136" s="9" t="s">
        <v>234</v>
      </c>
      <c r="B136" s="10" t="s">
        <v>301</v>
      </c>
      <c r="C136" s="35">
        <v>7829.8055693886827</v>
      </c>
      <c r="D136" s="36">
        <v>3835.1090670189369</v>
      </c>
      <c r="E136" s="37">
        <v>3537.0582692548455</v>
      </c>
      <c r="F136" s="36">
        <v>457.6382331149</v>
      </c>
      <c r="G136" s="35">
        <v>0</v>
      </c>
      <c r="H136" s="36">
        <v>0</v>
      </c>
      <c r="I136" s="37">
        <v>0</v>
      </c>
      <c r="J136" s="36">
        <v>0</v>
      </c>
      <c r="K136" s="35">
        <v>0</v>
      </c>
      <c r="L136" s="35">
        <v>216.81060569850462</v>
      </c>
      <c r="M136" s="35">
        <v>0</v>
      </c>
      <c r="N136" s="38">
        <f t="shared" si="9"/>
        <v>8046.616175087187</v>
      </c>
      <c r="O136" s="33"/>
    </row>
    <row r="137" spans="1:15" x14ac:dyDescent="0.3">
      <c r="A137" s="9" t="s">
        <v>317</v>
      </c>
      <c r="B137" s="10" t="s">
        <v>302</v>
      </c>
      <c r="C137" s="35">
        <v>16647.59471278451</v>
      </c>
      <c r="D137" s="36">
        <v>0</v>
      </c>
      <c r="E137" s="82">
        <v>15671.342508534561</v>
      </c>
      <c r="F137" s="36">
        <v>976.25220424994848</v>
      </c>
      <c r="G137" s="35">
        <v>0</v>
      </c>
      <c r="H137" s="36">
        <v>0</v>
      </c>
      <c r="I137" s="82">
        <v>0</v>
      </c>
      <c r="J137" s="36">
        <v>0</v>
      </c>
      <c r="K137" s="35">
        <v>0</v>
      </c>
      <c r="L137" s="35">
        <v>289.22592857193865</v>
      </c>
      <c r="M137" s="35">
        <v>0</v>
      </c>
      <c r="N137" s="38">
        <f t="shared" si="9"/>
        <v>16936.820641356448</v>
      </c>
      <c r="O137" s="33"/>
    </row>
    <row r="138" spans="1:15" x14ac:dyDescent="0.3">
      <c r="A138" s="9" t="s">
        <v>318</v>
      </c>
      <c r="B138" s="10" t="s">
        <v>220</v>
      </c>
      <c r="C138" s="35">
        <v>3507.3557445617621</v>
      </c>
      <c r="D138" s="36">
        <v>0</v>
      </c>
      <c r="E138" s="82">
        <v>3507.3557445617621</v>
      </c>
      <c r="F138" s="36">
        <v>0</v>
      </c>
      <c r="G138" s="35">
        <v>172.09143241145989</v>
      </c>
      <c r="H138" s="36">
        <v>0</v>
      </c>
      <c r="I138" s="82">
        <v>172.09143241145989</v>
      </c>
      <c r="J138" s="36">
        <v>0</v>
      </c>
      <c r="K138" s="35">
        <v>0</v>
      </c>
      <c r="L138" s="35">
        <v>0</v>
      </c>
      <c r="M138" s="35">
        <v>0</v>
      </c>
      <c r="N138" s="38">
        <f t="shared" si="9"/>
        <v>3679.4471769732218</v>
      </c>
      <c r="O138" s="33"/>
    </row>
    <row r="139" spans="1:15" ht="28.8" x14ac:dyDescent="0.3">
      <c r="A139" s="9" t="s">
        <v>319</v>
      </c>
      <c r="B139" s="10" t="s">
        <v>222</v>
      </c>
      <c r="C139" s="35">
        <v>5077.0140056797154</v>
      </c>
      <c r="D139" s="36">
        <v>0</v>
      </c>
      <c r="E139" s="82">
        <v>2956.646366029715</v>
      </c>
      <c r="F139" s="36">
        <v>2120.3676396500005</v>
      </c>
      <c r="G139" s="35">
        <v>0</v>
      </c>
      <c r="H139" s="36">
        <v>0</v>
      </c>
      <c r="I139" s="82">
        <v>0</v>
      </c>
      <c r="J139" s="36">
        <v>0</v>
      </c>
      <c r="K139" s="35">
        <v>0</v>
      </c>
      <c r="L139" s="35">
        <v>216.95785325971644</v>
      </c>
      <c r="M139" s="35">
        <v>0</v>
      </c>
      <c r="N139" s="38">
        <f t="shared" si="9"/>
        <v>5293.9718589394315</v>
      </c>
      <c r="O139" s="33"/>
    </row>
    <row r="140" spans="1:15" ht="28.8" x14ac:dyDescent="0.3">
      <c r="A140" s="9" t="s">
        <v>320</v>
      </c>
      <c r="B140" s="10" t="s">
        <v>223</v>
      </c>
      <c r="C140" s="35">
        <v>1081.9581913759</v>
      </c>
      <c r="D140" s="36">
        <v>0</v>
      </c>
      <c r="E140" s="82">
        <v>745.04573717590006</v>
      </c>
      <c r="F140" s="36">
        <v>336.91245420000001</v>
      </c>
      <c r="G140" s="35">
        <v>0</v>
      </c>
      <c r="H140" s="36">
        <v>0</v>
      </c>
      <c r="I140" s="82">
        <v>0</v>
      </c>
      <c r="J140" s="36">
        <v>0</v>
      </c>
      <c r="K140" s="35">
        <v>0</v>
      </c>
      <c r="L140" s="35">
        <v>10.230735212020976</v>
      </c>
      <c r="M140" s="35">
        <v>0</v>
      </c>
      <c r="N140" s="38">
        <f t="shared" si="9"/>
        <v>1092.1889265879211</v>
      </c>
      <c r="O140" s="33"/>
    </row>
    <row r="141" spans="1:15" x14ac:dyDescent="0.3">
      <c r="A141" s="9" t="s">
        <v>321</v>
      </c>
      <c r="B141" s="10" t="s">
        <v>224</v>
      </c>
      <c r="C141" s="35">
        <v>1901.0296318442595</v>
      </c>
      <c r="D141" s="36">
        <v>0</v>
      </c>
      <c r="E141" s="82">
        <v>1901.0296318442595</v>
      </c>
      <c r="F141" s="36">
        <v>0</v>
      </c>
      <c r="G141" s="35">
        <v>0</v>
      </c>
      <c r="H141" s="36">
        <v>0</v>
      </c>
      <c r="I141" s="82">
        <v>0</v>
      </c>
      <c r="J141" s="36">
        <v>0</v>
      </c>
      <c r="K141" s="35">
        <v>0</v>
      </c>
      <c r="L141" s="35">
        <v>1069.8281364579627</v>
      </c>
      <c r="M141" s="35">
        <v>0</v>
      </c>
      <c r="N141" s="38">
        <f t="shared" si="9"/>
        <v>2970.8577683022222</v>
      </c>
      <c r="O141" s="33"/>
    </row>
    <row r="142" spans="1:15" x14ac:dyDescent="0.3">
      <c r="A142" s="9" t="s">
        <v>322</v>
      </c>
      <c r="B142" s="10" t="s">
        <v>226</v>
      </c>
      <c r="C142" s="35">
        <v>1101.3199315927066</v>
      </c>
      <c r="D142" s="36">
        <v>0</v>
      </c>
      <c r="E142" s="82">
        <v>1101.3199315927066</v>
      </c>
      <c r="F142" s="36">
        <v>0</v>
      </c>
      <c r="G142" s="35">
        <v>0</v>
      </c>
      <c r="H142" s="36">
        <v>0</v>
      </c>
      <c r="I142" s="82">
        <v>0</v>
      </c>
      <c r="J142" s="36">
        <v>0</v>
      </c>
      <c r="K142" s="35">
        <v>0</v>
      </c>
      <c r="L142" s="35">
        <v>0</v>
      </c>
      <c r="M142" s="35">
        <v>0</v>
      </c>
      <c r="N142" s="38">
        <f t="shared" si="9"/>
        <v>1101.3199315927066</v>
      </c>
      <c r="O142" s="33"/>
    </row>
    <row r="143" spans="1:15" ht="14.25" customHeight="1" x14ac:dyDescent="0.3">
      <c r="A143" s="9" t="s">
        <v>323</v>
      </c>
      <c r="B143" s="10" t="s">
        <v>228</v>
      </c>
      <c r="C143" s="35">
        <v>718.41383822234366</v>
      </c>
      <c r="D143" s="36">
        <v>0</v>
      </c>
      <c r="E143" s="82">
        <v>718.41383822234366</v>
      </c>
      <c r="F143" s="36">
        <v>0</v>
      </c>
      <c r="G143" s="35">
        <v>0</v>
      </c>
      <c r="H143" s="36">
        <v>0</v>
      </c>
      <c r="I143" s="82">
        <v>0</v>
      </c>
      <c r="J143" s="36">
        <v>0</v>
      </c>
      <c r="K143" s="35">
        <v>0</v>
      </c>
      <c r="L143" s="35">
        <v>0</v>
      </c>
      <c r="M143" s="35">
        <v>0</v>
      </c>
      <c r="N143" s="38">
        <f t="shared" si="9"/>
        <v>718.41383822234366</v>
      </c>
      <c r="O143" s="33"/>
    </row>
    <row r="144" spans="1:15" x14ac:dyDescent="0.3">
      <c r="A144" s="9"/>
      <c r="B144" s="10"/>
      <c r="C144" s="35"/>
      <c r="D144" s="44"/>
      <c r="E144" s="82"/>
      <c r="F144" s="36"/>
      <c r="G144" s="35"/>
      <c r="H144" s="44"/>
      <c r="I144" s="82"/>
      <c r="J144" s="36"/>
      <c r="K144" s="35"/>
      <c r="L144" s="35"/>
      <c r="M144" s="35"/>
      <c r="N144" s="38"/>
      <c r="O144" s="33"/>
    </row>
    <row r="145" spans="1:15" x14ac:dyDescent="0.3">
      <c r="A145" s="11"/>
      <c r="B145" s="12" t="s">
        <v>229</v>
      </c>
      <c r="C145" s="45">
        <f t="shared" ref="C145:M145" si="10">SUM(C12:C144)</f>
        <v>1533481.0346552816</v>
      </c>
      <c r="D145" s="45">
        <f t="shared" si="10"/>
        <v>107769.54863229577</v>
      </c>
      <c r="E145" s="83">
        <f t="shared" si="10"/>
        <v>862224.99016925215</v>
      </c>
      <c r="F145" s="45">
        <f t="shared" si="10"/>
        <v>562496.56816287641</v>
      </c>
      <c r="G145" s="45">
        <f t="shared" si="10"/>
        <v>162240.19667527312</v>
      </c>
      <c r="H145" s="45">
        <f t="shared" si="10"/>
        <v>93440.182323846762</v>
      </c>
      <c r="I145" s="83">
        <f t="shared" si="10"/>
        <v>31372.824018205331</v>
      </c>
      <c r="J145" s="45">
        <f t="shared" si="10"/>
        <v>37427.19033322105</v>
      </c>
      <c r="K145" s="45">
        <f t="shared" si="10"/>
        <v>569.86675871164925</v>
      </c>
      <c r="L145" s="45">
        <f t="shared" si="10"/>
        <v>71567.344211792355</v>
      </c>
      <c r="M145" s="45">
        <f t="shared" si="10"/>
        <v>137.11191161982998</v>
      </c>
      <c r="N145" s="45">
        <f t="shared" ref="N145" si="11">+C145+G145+K145+L145+M145</f>
        <v>1767995.5542126785</v>
      </c>
      <c r="O145" s="33"/>
    </row>
    <row r="146" spans="1:15" x14ac:dyDescent="0.3">
      <c r="A146" s="13" t="s">
        <v>230</v>
      </c>
      <c r="B146" s="14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33"/>
    </row>
    <row r="147" spans="1:15" x14ac:dyDescent="0.3">
      <c r="A147" s="9" t="s">
        <v>231</v>
      </c>
      <c r="B147" s="15" t="s">
        <v>286</v>
      </c>
      <c r="C147" s="35">
        <v>0</v>
      </c>
      <c r="D147" s="40">
        <v>0</v>
      </c>
      <c r="E147" s="36">
        <v>0</v>
      </c>
      <c r="F147" s="36">
        <v>0</v>
      </c>
      <c r="G147" s="35">
        <v>0</v>
      </c>
      <c r="H147" s="40">
        <v>0</v>
      </c>
      <c r="I147" s="36">
        <v>0</v>
      </c>
      <c r="J147" s="36">
        <v>0</v>
      </c>
      <c r="K147" s="35">
        <v>0</v>
      </c>
      <c r="L147" s="35">
        <v>48.171488340394951</v>
      </c>
      <c r="M147" s="35">
        <v>0</v>
      </c>
      <c r="N147" s="38">
        <f t="shared" ref="N147:N153" si="12">+C147+G147+K147+L147+M147</f>
        <v>48.171488340394951</v>
      </c>
      <c r="O147" s="33"/>
    </row>
    <row r="148" spans="1:15" x14ac:dyDescent="0.3">
      <c r="A148" s="9" t="s">
        <v>232</v>
      </c>
      <c r="B148" s="15" t="s">
        <v>287</v>
      </c>
      <c r="C148" s="35">
        <v>0</v>
      </c>
      <c r="D148" s="40">
        <v>0</v>
      </c>
      <c r="E148" s="36">
        <v>0</v>
      </c>
      <c r="F148" s="36">
        <v>0</v>
      </c>
      <c r="G148" s="35">
        <v>0</v>
      </c>
      <c r="H148" s="40">
        <v>0</v>
      </c>
      <c r="I148" s="36">
        <v>0</v>
      </c>
      <c r="J148" s="36">
        <v>0</v>
      </c>
      <c r="K148" s="35">
        <v>0</v>
      </c>
      <c r="L148" s="35">
        <v>0</v>
      </c>
      <c r="M148" s="35">
        <v>0</v>
      </c>
      <c r="N148" s="38">
        <f t="shared" si="12"/>
        <v>0</v>
      </c>
      <c r="O148" s="33"/>
    </row>
    <row r="149" spans="1:15" x14ac:dyDescent="0.3">
      <c r="A149" s="9" t="s">
        <v>233</v>
      </c>
      <c r="B149" s="15" t="s">
        <v>157</v>
      </c>
      <c r="C149" s="35">
        <v>0</v>
      </c>
      <c r="D149" s="40">
        <v>0</v>
      </c>
      <c r="E149" s="36">
        <v>0</v>
      </c>
      <c r="F149" s="36">
        <v>0</v>
      </c>
      <c r="G149" s="35">
        <v>0</v>
      </c>
      <c r="H149" s="40">
        <v>0</v>
      </c>
      <c r="I149" s="36">
        <v>0</v>
      </c>
      <c r="J149" s="36">
        <v>0</v>
      </c>
      <c r="K149" s="35">
        <v>5547.11170710837</v>
      </c>
      <c r="L149" s="35">
        <v>0</v>
      </c>
      <c r="M149" s="35">
        <v>0</v>
      </c>
      <c r="N149" s="38">
        <f t="shared" si="12"/>
        <v>5547.11170710837</v>
      </c>
      <c r="O149" s="33"/>
    </row>
    <row r="150" spans="1:15" x14ac:dyDescent="0.3">
      <c r="A150" s="9" t="s">
        <v>324</v>
      </c>
      <c r="B150" s="16" t="s">
        <v>159</v>
      </c>
      <c r="C150" s="35">
        <v>8833.3595438914745</v>
      </c>
      <c r="D150" s="40">
        <v>8833.3595438914745</v>
      </c>
      <c r="E150" s="36">
        <v>0</v>
      </c>
      <c r="F150" s="36">
        <v>0</v>
      </c>
      <c r="G150" s="35">
        <v>0</v>
      </c>
      <c r="H150" s="40">
        <v>0</v>
      </c>
      <c r="I150" s="36">
        <v>0</v>
      </c>
      <c r="J150" s="36">
        <v>0</v>
      </c>
      <c r="K150" s="35">
        <v>2040.352089781195</v>
      </c>
      <c r="L150" s="35">
        <v>0</v>
      </c>
      <c r="M150" s="35">
        <v>0</v>
      </c>
      <c r="N150" s="38">
        <f t="shared" si="12"/>
        <v>10873.711633672669</v>
      </c>
      <c r="O150" s="33"/>
    </row>
    <row r="151" spans="1:15" x14ac:dyDescent="0.3">
      <c r="A151" s="9" t="s">
        <v>325</v>
      </c>
      <c r="B151" s="15" t="s">
        <v>293</v>
      </c>
      <c r="C151" s="35">
        <v>0</v>
      </c>
      <c r="D151" s="40">
        <v>0</v>
      </c>
      <c r="E151" s="36">
        <v>0</v>
      </c>
      <c r="F151" s="36">
        <v>0</v>
      </c>
      <c r="G151" s="35">
        <v>0</v>
      </c>
      <c r="H151" s="40">
        <v>0</v>
      </c>
      <c r="I151" s="36">
        <v>0</v>
      </c>
      <c r="J151" s="36">
        <v>0</v>
      </c>
      <c r="K151" s="35">
        <v>0</v>
      </c>
      <c r="L151" s="35">
        <v>0</v>
      </c>
      <c r="M151" s="35">
        <v>0</v>
      </c>
      <c r="N151" s="38">
        <f t="shared" si="12"/>
        <v>0</v>
      </c>
      <c r="O151" s="33"/>
    </row>
    <row r="152" spans="1:15" x14ac:dyDescent="0.3">
      <c r="A152" s="9" t="s">
        <v>326</v>
      </c>
      <c r="B152" s="17" t="s">
        <v>200</v>
      </c>
      <c r="C152" s="35">
        <v>0</v>
      </c>
      <c r="D152" s="40">
        <v>0</v>
      </c>
      <c r="E152" s="36">
        <v>0</v>
      </c>
      <c r="F152" s="36">
        <v>0</v>
      </c>
      <c r="G152" s="35">
        <v>0</v>
      </c>
      <c r="H152" s="40">
        <v>0</v>
      </c>
      <c r="I152" s="36">
        <v>0</v>
      </c>
      <c r="J152" s="36">
        <v>0</v>
      </c>
      <c r="K152" s="35">
        <v>5548.7101958407256</v>
      </c>
      <c r="L152" s="35">
        <v>0</v>
      </c>
      <c r="M152" s="35">
        <v>0</v>
      </c>
      <c r="N152" s="38">
        <f t="shared" si="12"/>
        <v>5548.7101958407256</v>
      </c>
      <c r="O152" s="33"/>
    </row>
    <row r="153" spans="1:15" ht="28.8" x14ac:dyDescent="0.3">
      <c r="A153" s="9" t="s">
        <v>327</v>
      </c>
      <c r="B153" s="18" t="s">
        <v>235</v>
      </c>
      <c r="C153" s="35">
        <v>0</v>
      </c>
      <c r="D153" s="40">
        <v>0</v>
      </c>
      <c r="E153" s="36">
        <v>0</v>
      </c>
      <c r="F153" s="36">
        <v>0</v>
      </c>
      <c r="G153" s="35">
        <v>0</v>
      </c>
      <c r="H153" s="40">
        <v>0</v>
      </c>
      <c r="I153" s="36">
        <v>0</v>
      </c>
      <c r="J153" s="36">
        <v>0</v>
      </c>
      <c r="K153" s="35">
        <v>0</v>
      </c>
      <c r="L153" s="35">
        <v>10103.034295990799</v>
      </c>
      <c r="M153" s="35">
        <v>0</v>
      </c>
      <c r="N153" s="38">
        <f t="shared" si="12"/>
        <v>10103.034295990799</v>
      </c>
      <c r="O153" s="33"/>
    </row>
    <row r="154" spans="1:15" x14ac:dyDescent="0.3">
      <c r="A154" s="9"/>
      <c r="B154" s="18"/>
      <c r="C154" s="35"/>
      <c r="D154" s="40"/>
      <c r="E154" s="36"/>
      <c r="F154" s="36"/>
      <c r="G154" s="35"/>
      <c r="H154" s="40"/>
      <c r="I154" s="36"/>
      <c r="J154" s="36"/>
      <c r="K154" s="35"/>
      <c r="L154" s="35"/>
      <c r="M154" s="35"/>
      <c r="N154" s="38"/>
      <c r="O154" s="33"/>
    </row>
    <row r="155" spans="1:15" x14ac:dyDescent="0.3">
      <c r="A155" s="11"/>
      <c r="B155" s="12" t="s">
        <v>236</v>
      </c>
      <c r="C155" s="46">
        <f>SUM(C147:C154)</f>
        <v>8833.3595438914745</v>
      </c>
      <c r="D155" s="46">
        <f t="shared" ref="D155:K155" si="13">SUM(D147:D154)</f>
        <v>8833.3595438914745</v>
      </c>
      <c r="E155" s="46">
        <f t="shared" si="13"/>
        <v>0</v>
      </c>
      <c r="F155" s="46">
        <f t="shared" ref="F155" si="14">SUM(F147:F154)</f>
        <v>0</v>
      </c>
      <c r="G155" s="46">
        <f t="shared" si="13"/>
        <v>0</v>
      </c>
      <c r="H155" s="46">
        <f t="shared" ref="H155:I155" si="15">SUM(H147:H154)</f>
        <v>0</v>
      </c>
      <c r="I155" s="46">
        <f t="shared" si="15"/>
        <v>0</v>
      </c>
      <c r="J155" s="46">
        <f t="shared" ref="J155" si="16">SUM(J147:J154)</f>
        <v>0</v>
      </c>
      <c r="K155" s="46">
        <f t="shared" si="13"/>
        <v>13136.173992730292</v>
      </c>
      <c r="L155" s="46">
        <f>SUM(L147:L154)</f>
        <v>10151.205784331194</v>
      </c>
      <c r="M155" s="46">
        <f t="shared" ref="M155:N155" si="17">SUM(M147:M154)</f>
        <v>0</v>
      </c>
      <c r="N155" s="46">
        <f t="shared" si="17"/>
        <v>32120.739320952955</v>
      </c>
      <c r="O155" s="33"/>
    </row>
    <row r="156" spans="1:15" ht="31.5" customHeight="1" x14ac:dyDescent="0.3">
      <c r="A156" s="13" t="s">
        <v>237</v>
      </c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33"/>
    </row>
    <row r="157" spans="1:15" x14ac:dyDescent="0.3">
      <c r="A157" s="9" t="s">
        <v>238</v>
      </c>
      <c r="B157" s="39" t="s">
        <v>286</v>
      </c>
      <c r="C157" s="35">
        <v>0</v>
      </c>
      <c r="D157" s="40">
        <v>0</v>
      </c>
      <c r="E157" s="36">
        <v>0</v>
      </c>
      <c r="F157" s="36">
        <v>0</v>
      </c>
      <c r="G157" s="35">
        <v>0</v>
      </c>
      <c r="H157" s="40">
        <v>0</v>
      </c>
      <c r="I157" s="36">
        <v>0</v>
      </c>
      <c r="J157" s="36">
        <v>0</v>
      </c>
      <c r="K157" s="35">
        <v>0</v>
      </c>
      <c r="L157" s="35">
        <v>0</v>
      </c>
      <c r="M157" s="35">
        <v>218.60858636772613</v>
      </c>
      <c r="N157" s="38">
        <f t="shared" ref="N157:N166" si="18">+C157+G157+K157+L157+M157</f>
        <v>218.60858636772613</v>
      </c>
      <c r="O157" s="33"/>
    </row>
    <row r="158" spans="1:15" x14ac:dyDescent="0.3">
      <c r="A158" s="9" t="s">
        <v>328</v>
      </c>
      <c r="B158" s="39" t="s">
        <v>287</v>
      </c>
      <c r="C158" s="35">
        <v>0</v>
      </c>
      <c r="D158" s="40">
        <v>0</v>
      </c>
      <c r="E158" s="36">
        <v>0</v>
      </c>
      <c r="F158" s="36">
        <v>0</v>
      </c>
      <c r="G158" s="35">
        <v>0</v>
      </c>
      <c r="H158" s="40">
        <v>0</v>
      </c>
      <c r="I158" s="36">
        <v>0</v>
      </c>
      <c r="J158" s="36">
        <v>0</v>
      </c>
      <c r="K158" s="35">
        <v>0</v>
      </c>
      <c r="L158" s="35">
        <v>0</v>
      </c>
      <c r="M158" s="35">
        <v>0</v>
      </c>
      <c r="N158" s="38">
        <f t="shared" si="18"/>
        <v>0</v>
      </c>
      <c r="O158" s="33"/>
    </row>
    <row r="159" spans="1:15" x14ac:dyDescent="0.3">
      <c r="A159" s="9" t="s">
        <v>391</v>
      </c>
      <c r="B159" s="39" t="s">
        <v>166</v>
      </c>
      <c r="C159" s="35">
        <v>0</v>
      </c>
      <c r="D159" s="40">
        <v>0</v>
      </c>
      <c r="E159" s="36">
        <v>0</v>
      </c>
      <c r="F159" s="36">
        <v>0</v>
      </c>
      <c r="G159" s="35">
        <v>0</v>
      </c>
      <c r="H159" s="40">
        <v>0</v>
      </c>
      <c r="I159" s="36">
        <v>0</v>
      </c>
      <c r="J159" s="36">
        <v>0</v>
      </c>
      <c r="K159" s="35">
        <v>148.56887718999997</v>
      </c>
      <c r="L159" s="35">
        <v>0</v>
      </c>
      <c r="M159" s="35">
        <v>0</v>
      </c>
      <c r="N159" s="38">
        <f t="shared" si="18"/>
        <v>148.56887718999997</v>
      </c>
      <c r="O159" s="33"/>
    </row>
    <row r="160" spans="1:15" x14ac:dyDescent="0.3">
      <c r="A160" s="9" t="s">
        <v>329</v>
      </c>
      <c r="B160" s="39" t="s">
        <v>200</v>
      </c>
      <c r="C160" s="35">
        <v>0</v>
      </c>
      <c r="D160" s="40">
        <v>0</v>
      </c>
      <c r="E160" s="36">
        <v>0</v>
      </c>
      <c r="F160" s="36">
        <v>0</v>
      </c>
      <c r="G160" s="35">
        <v>0</v>
      </c>
      <c r="H160" s="40">
        <v>0</v>
      </c>
      <c r="I160" s="36">
        <v>0</v>
      </c>
      <c r="J160" s="36">
        <v>0</v>
      </c>
      <c r="K160" s="35">
        <v>0</v>
      </c>
      <c r="L160" s="35">
        <v>0</v>
      </c>
      <c r="M160" s="35">
        <v>109.45963189546248</v>
      </c>
      <c r="N160" s="38">
        <f t="shared" si="18"/>
        <v>109.45963189546248</v>
      </c>
      <c r="O160" s="33"/>
    </row>
    <row r="161" spans="1:15" ht="28.8" x14ac:dyDescent="0.3">
      <c r="A161" s="9" t="s">
        <v>219</v>
      </c>
      <c r="B161" s="39" t="s">
        <v>240</v>
      </c>
      <c r="C161" s="35">
        <v>0</v>
      </c>
      <c r="D161" s="40">
        <v>0</v>
      </c>
      <c r="E161" s="36">
        <v>0</v>
      </c>
      <c r="F161" s="36">
        <v>0</v>
      </c>
      <c r="G161" s="35">
        <v>0</v>
      </c>
      <c r="H161" s="40">
        <v>0</v>
      </c>
      <c r="I161" s="36">
        <v>0</v>
      </c>
      <c r="J161" s="36">
        <v>0</v>
      </c>
      <c r="K161" s="35">
        <v>111580.72302542778</v>
      </c>
      <c r="L161" s="35">
        <v>0</v>
      </c>
      <c r="M161" s="35">
        <v>0</v>
      </c>
      <c r="N161" s="38">
        <f t="shared" si="18"/>
        <v>111580.72302542778</v>
      </c>
      <c r="O161" s="33"/>
    </row>
    <row r="162" spans="1:15" x14ac:dyDescent="0.3">
      <c r="A162" s="9" t="s">
        <v>330</v>
      </c>
      <c r="B162" s="39" t="s">
        <v>242</v>
      </c>
      <c r="C162" s="35">
        <v>0</v>
      </c>
      <c r="D162" s="40">
        <v>0</v>
      </c>
      <c r="E162" s="36">
        <v>0</v>
      </c>
      <c r="F162" s="36">
        <v>0</v>
      </c>
      <c r="G162" s="35">
        <v>0</v>
      </c>
      <c r="H162" s="40">
        <v>0</v>
      </c>
      <c r="I162" s="36">
        <v>0</v>
      </c>
      <c r="J162" s="36">
        <v>0</v>
      </c>
      <c r="K162" s="35">
        <v>136821.72359298068</v>
      </c>
      <c r="L162" s="35">
        <v>0</v>
      </c>
      <c r="M162" s="35">
        <v>0</v>
      </c>
      <c r="N162" s="38">
        <f t="shared" si="18"/>
        <v>136821.72359298068</v>
      </c>
      <c r="O162" s="33"/>
    </row>
    <row r="163" spans="1:15" x14ac:dyDescent="0.3">
      <c r="A163" s="9" t="s">
        <v>221</v>
      </c>
      <c r="B163" s="39" t="s">
        <v>244</v>
      </c>
      <c r="C163" s="35">
        <v>0</v>
      </c>
      <c r="D163" s="40">
        <v>0</v>
      </c>
      <c r="E163" s="36">
        <v>0</v>
      </c>
      <c r="F163" s="36">
        <v>0</v>
      </c>
      <c r="G163" s="35">
        <v>0</v>
      </c>
      <c r="H163" s="40">
        <v>0</v>
      </c>
      <c r="I163" s="36">
        <v>0</v>
      </c>
      <c r="J163" s="36">
        <v>0</v>
      </c>
      <c r="K163" s="35">
        <v>2038.9584342887931</v>
      </c>
      <c r="L163" s="35">
        <v>0</v>
      </c>
      <c r="M163" s="35">
        <v>0</v>
      </c>
      <c r="N163" s="38">
        <f t="shared" si="18"/>
        <v>2038.9584342887931</v>
      </c>
      <c r="O163" s="33"/>
    </row>
    <row r="164" spans="1:15" x14ac:dyDescent="0.3">
      <c r="A164" s="9" t="s">
        <v>331</v>
      </c>
      <c r="B164" s="39" t="s">
        <v>217</v>
      </c>
      <c r="C164" s="35">
        <v>0</v>
      </c>
      <c r="D164" s="40">
        <v>0</v>
      </c>
      <c r="E164" s="36">
        <v>0</v>
      </c>
      <c r="F164" s="36">
        <v>0</v>
      </c>
      <c r="G164" s="35">
        <v>0</v>
      </c>
      <c r="H164" s="40">
        <v>0</v>
      </c>
      <c r="I164" s="36">
        <v>0</v>
      </c>
      <c r="J164" s="36">
        <v>0</v>
      </c>
      <c r="K164" s="35">
        <v>308439.94868352631</v>
      </c>
      <c r="L164" s="35">
        <v>0</v>
      </c>
      <c r="M164" s="35">
        <v>984.72508187833193</v>
      </c>
      <c r="N164" s="38">
        <f t="shared" si="18"/>
        <v>309424.67376540462</v>
      </c>
      <c r="O164" s="33"/>
    </row>
    <row r="165" spans="1:15" x14ac:dyDescent="0.3">
      <c r="A165" s="9" t="s">
        <v>332</v>
      </c>
      <c r="B165" s="39" t="s">
        <v>218</v>
      </c>
      <c r="C165" s="35">
        <v>0</v>
      </c>
      <c r="D165" s="40">
        <v>0</v>
      </c>
      <c r="E165" s="36">
        <v>0</v>
      </c>
      <c r="F165" s="36">
        <v>0</v>
      </c>
      <c r="G165" s="35">
        <v>0</v>
      </c>
      <c r="H165" s="40">
        <v>0</v>
      </c>
      <c r="I165" s="36">
        <v>0</v>
      </c>
      <c r="J165" s="36">
        <v>0</v>
      </c>
      <c r="K165" s="35">
        <v>251330.28220543475</v>
      </c>
      <c r="L165" s="35">
        <v>0</v>
      </c>
      <c r="M165" s="35">
        <v>5361.4931582172012</v>
      </c>
      <c r="N165" s="38">
        <f t="shared" si="18"/>
        <v>256691.77536365195</v>
      </c>
      <c r="O165" s="33"/>
    </row>
    <row r="166" spans="1:15" x14ac:dyDescent="0.3">
      <c r="A166" s="9" t="s">
        <v>333</v>
      </c>
      <c r="B166" s="18" t="s">
        <v>220</v>
      </c>
      <c r="C166" s="35">
        <v>0</v>
      </c>
      <c r="D166" s="40">
        <v>0</v>
      </c>
      <c r="E166" s="36">
        <v>0</v>
      </c>
      <c r="F166" s="36">
        <v>0</v>
      </c>
      <c r="G166" s="35">
        <v>0</v>
      </c>
      <c r="H166" s="40">
        <v>0</v>
      </c>
      <c r="I166" s="36">
        <v>0</v>
      </c>
      <c r="J166" s="36">
        <v>0</v>
      </c>
      <c r="K166" s="35">
        <v>0</v>
      </c>
      <c r="L166" s="35">
        <v>0</v>
      </c>
      <c r="M166" s="35">
        <v>16344.863885754174</v>
      </c>
      <c r="N166" s="38">
        <f t="shared" si="18"/>
        <v>16344.863885754174</v>
      </c>
      <c r="O166" s="33"/>
    </row>
    <row r="167" spans="1:15" x14ac:dyDescent="0.3">
      <c r="A167" s="9"/>
      <c r="B167" s="18"/>
      <c r="C167" s="35"/>
      <c r="D167" s="40"/>
      <c r="E167" s="36"/>
      <c r="F167" s="36"/>
      <c r="G167" s="35"/>
      <c r="H167" s="40"/>
      <c r="I167" s="36"/>
      <c r="J167" s="36"/>
      <c r="K167" s="35"/>
      <c r="L167" s="35"/>
      <c r="M167" s="35"/>
      <c r="N167" s="38"/>
      <c r="O167" s="33"/>
    </row>
    <row r="168" spans="1:15" x14ac:dyDescent="0.3">
      <c r="A168" s="19"/>
      <c r="B168" s="12" t="s">
        <v>245</v>
      </c>
      <c r="C168" s="45">
        <f>SUM(C157:C167)</f>
        <v>0</v>
      </c>
      <c r="D168" s="45">
        <f t="shared" ref="D168:N168" si="19">SUM(D157:D167)</f>
        <v>0</v>
      </c>
      <c r="E168" s="45">
        <f t="shared" si="19"/>
        <v>0</v>
      </c>
      <c r="F168" s="45">
        <f t="shared" ref="F168" si="20">SUM(F157:F167)</f>
        <v>0</v>
      </c>
      <c r="G168" s="45">
        <f t="shared" si="19"/>
        <v>0</v>
      </c>
      <c r="H168" s="45">
        <f t="shared" ref="H168:I168" si="21">SUM(H157:H167)</f>
        <v>0</v>
      </c>
      <c r="I168" s="45">
        <f t="shared" si="21"/>
        <v>0</v>
      </c>
      <c r="J168" s="45">
        <f t="shared" ref="J168" si="22">SUM(J157:J167)</f>
        <v>0</v>
      </c>
      <c r="K168" s="45">
        <f t="shared" si="19"/>
        <v>810360.20481884829</v>
      </c>
      <c r="L168" s="45">
        <f t="shared" si="19"/>
        <v>0</v>
      </c>
      <c r="M168" s="45">
        <f t="shared" si="19"/>
        <v>23019.150344112895</v>
      </c>
      <c r="N168" s="45">
        <f t="shared" si="19"/>
        <v>833379.35516296118</v>
      </c>
      <c r="O168" s="33"/>
    </row>
    <row r="169" spans="1:15" x14ac:dyDescent="0.3">
      <c r="A169" s="19" t="s">
        <v>339</v>
      </c>
      <c r="B169" s="20" t="s">
        <v>274</v>
      </c>
      <c r="C169" s="45">
        <f>+C155+C168+C145</f>
        <v>1542314.394199173</v>
      </c>
      <c r="D169" s="45">
        <f t="shared" ref="D169:N169" si="23">+D155+D168+D145</f>
        <v>116602.90817618725</v>
      </c>
      <c r="E169" s="45">
        <f t="shared" si="23"/>
        <v>862224.99016925215</v>
      </c>
      <c r="F169" s="45">
        <f t="shared" ref="F169" si="24">+F155+F168+F145</f>
        <v>562496.56816287641</v>
      </c>
      <c r="G169" s="45">
        <f t="shared" si="23"/>
        <v>162240.19667527312</v>
      </c>
      <c r="H169" s="45">
        <f t="shared" ref="H169:I169" si="25">+H155+H168+H145</f>
        <v>93440.182323846762</v>
      </c>
      <c r="I169" s="45">
        <f t="shared" si="25"/>
        <v>31372.824018205331</v>
      </c>
      <c r="J169" s="45">
        <f t="shared" ref="J169" si="26">+J155+J168+J145</f>
        <v>37427.19033322105</v>
      </c>
      <c r="K169" s="45">
        <f t="shared" si="23"/>
        <v>824066.24557029025</v>
      </c>
      <c r="L169" s="45">
        <f t="shared" si="23"/>
        <v>81718.549996123547</v>
      </c>
      <c r="M169" s="45">
        <f t="shared" si="23"/>
        <v>23156.262255732727</v>
      </c>
      <c r="N169" s="45">
        <f t="shared" si="23"/>
        <v>2633495.6486965925</v>
      </c>
      <c r="O169" s="33"/>
    </row>
    <row r="170" spans="1:15" x14ac:dyDescent="0.3">
      <c r="A170" t="s">
        <v>276</v>
      </c>
    </row>
    <row r="171" spans="1:15" x14ac:dyDescent="0.3">
      <c r="A171" s="28"/>
      <c r="N171" s="106"/>
    </row>
    <row r="172" spans="1:15" x14ac:dyDescent="0.3"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</row>
    <row r="173" spans="1:15" x14ac:dyDescent="0.3"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</row>
    <row r="174" spans="1:15" x14ac:dyDescent="0.3"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</row>
    <row r="175" spans="1:15" x14ac:dyDescent="0.3"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</row>
    <row r="176" spans="1:15" x14ac:dyDescent="0.3"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</row>
    <row r="177" spans="3:14" x14ac:dyDescent="0.3"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</row>
  </sheetData>
  <mergeCells count="4">
    <mergeCell ref="B2:N2"/>
    <mergeCell ref="B3:N3"/>
    <mergeCell ref="B4:N4"/>
    <mergeCell ref="B5:N5"/>
  </mergeCells>
  <conditionalFormatting sqref="E156:E167">
    <cfRule type="cellIs" dxfId="37" priority="11" stopIfTrue="1" operator="lessThan">
      <formula>0</formula>
    </cfRule>
  </conditionalFormatting>
  <conditionalFormatting sqref="E146:E154">
    <cfRule type="cellIs" dxfId="36" priority="12" stopIfTrue="1" operator="lessThan">
      <formula>0</formula>
    </cfRule>
  </conditionalFormatting>
  <conditionalFormatting sqref="F156:F167">
    <cfRule type="cellIs" dxfId="35" priority="9" stopIfTrue="1" operator="lessThan">
      <formula>0</formula>
    </cfRule>
  </conditionalFormatting>
  <conditionalFormatting sqref="F146:F154">
    <cfRule type="cellIs" dxfId="34" priority="10" stopIfTrue="1" operator="lessThan">
      <formula>0</formula>
    </cfRule>
  </conditionalFormatting>
  <conditionalFormatting sqref="I156:I167">
    <cfRule type="cellIs" dxfId="33" priority="3" stopIfTrue="1" operator="lessThan">
      <formula>0</formula>
    </cfRule>
  </conditionalFormatting>
  <conditionalFormatting sqref="I146:I154">
    <cfRule type="cellIs" dxfId="32" priority="4" stopIfTrue="1" operator="lessThan">
      <formula>0</formula>
    </cfRule>
  </conditionalFormatting>
  <conditionalFormatting sqref="J156:J167">
    <cfRule type="cellIs" dxfId="31" priority="1" stopIfTrue="1" operator="lessThan">
      <formula>0</formula>
    </cfRule>
  </conditionalFormatting>
  <conditionalFormatting sqref="J146:J154">
    <cfRule type="cellIs" dxfId="30" priority="2" stopIfTrue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79998168889431442"/>
  </sheetPr>
  <dimension ref="A2:O709"/>
  <sheetViews>
    <sheetView showGridLines="0" zoomScale="70" zoomScaleNormal="70" workbookViewId="0">
      <pane xSplit="2" ySplit="10" topLeftCell="D11" activePane="bottomRight" state="frozen"/>
      <selection pane="topRight" activeCell="C1" sqref="C1"/>
      <selection pane="bottomLeft" activeCell="A11" sqref="A11"/>
      <selection pane="bottomRight" activeCell="C161" sqref="C161"/>
    </sheetView>
  </sheetViews>
  <sheetFormatPr baseColWidth="10" defaultRowHeight="14.4" outlineLevelCol="1" x14ac:dyDescent="0.3"/>
  <cols>
    <col min="1" max="1" width="23.6640625" customWidth="1"/>
    <col min="2" max="2" width="55.6640625" customWidth="1"/>
    <col min="3" max="3" width="15.6640625" customWidth="1"/>
    <col min="4" max="6" width="15.6640625" customWidth="1" outlineLevel="1"/>
    <col min="7" max="7" width="15.6640625" customWidth="1"/>
    <col min="8" max="10" width="15.6640625" customWidth="1" outlineLevel="1"/>
    <col min="11" max="14" width="15.6640625" customWidth="1"/>
    <col min="16" max="16" width="12.6640625" bestFit="1" customWidth="1"/>
  </cols>
  <sheetData>
    <row r="2" spans="1:15" ht="18" x14ac:dyDescent="0.35">
      <c r="B2" s="108" t="s">
        <v>0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5" ht="18" x14ac:dyDescent="0.35">
      <c r="B3" s="108" t="s">
        <v>260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5" ht="15.6" x14ac:dyDescent="0.3">
      <c r="B4" s="109" t="s">
        <v>573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</row>
    <row r="5" spans="1:15" ht="15.6" x14ac:dyDescent="0.3">
      <c r="B5" s="109" t="s">
        <v>1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</row>
    <row r="6" spans="1:15" x14ac:dyDescent="0.3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5" x14ac:dyDescent="0.3">
      <c r="A7" s="28" t="s">
        <v>259</v>
      </c>
      <c r="E7" s="27"/>
      <c r="F7" s="27"/>
    </row>
    <row r="8" spans="1:15" ht="15.6" x14ac:dyDescent="0.3">
      <c r="A8" s="2"/>
      <c r="B8" s="3"/>
      <c r="C8" s="4" t="s">
        <v>2</v>
      </c>
      <c r="D8" s="5" t="s">
        <v>3</v>
      </c>
      <c r="E8" s="5" t="s">
        <v>377</v>
      </c>
      <c r="F8" s="5" t="s">
        <v>378</v>
      </c>
      <c r="G8" s="5" t="s">
        <v>4</v>
      </c>
      <c r="H8" s="86" t="s">
        <v>382</v>
      </c>
      <c r="I8" s="86" t="s">
        <v>383</v>
      </c>
      <c r="J8" s="86" t="s">
        <v>384</v>
      </c>
      <c r="K8" s="5" t="s">
        <v>5</v>
      </c>
      <c r="L8" s="5" t="s">
        <v>6</v>
      </c>
      <c r="M8" s="5" t="s">
        <v>7</v>
      </c>
      <c r="N8" s="5" t="s">
        <v>18</v>
      </c>
    </row>
    <row r="9" spans="1:15" ht="95.4" x14ac:dyDescent="0.3">
      <c r="A9" s="6" t="s">
        <v>8</v>
      </c>
      <c r="B9" s="7" t="s">
        <v>9</v>
      </c>
      <c r="C9" s="7" t="s">
        <v>10</v>
      </c>
      <c r="D9" s="6" t="s">
        <v>11</v>
      </c>
      <c r="E9" s="6" t="s">
        <v>379</v>
      </c>
      <c r="F9" s="6" t="s">
        <v>380</v>
      </c>
      <c r="G9" s="6" t="s">
        <v>12</v>
      </c>
      <c r="H9" s="87" t="s">
        <v>385</v>
      </c>
      <c r="I9" s="87" t="s">
        <v>386</v>
      </c>
      <c r="J9" s="87" t="s">
        <v>387</v>
      </c>
      <c r="K9" s="6" t="s">
        <v>13</v>
      </c>
      <c r="L9" s="8" t="s">
        <v>14</v>
      </c>
      <c r="M9" s="6" t="s">
        <v>15</v>
      </c>
      <c r="N9" s="6" t="s">
        <v>19</v>
      </c>
    </row>
    <row r="10" spans="1:15" ht="29.25" customHeight="1" x14ac:dyDescent="0.3">
      <c r="A10" s="1" t="s">
        <v>16</v>
      </c>
      <c r="B10" s="1" t="s">
        <v>17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3">
      <c r="A11" s="9" t="s">
        <v>20</v>
      </c>
      <c r="B11" s="10" t="s">
        <v>21</v>
      </c>
      <c r="C11" s="35">
        <v>0</v>
      </c>
      <c r="D11" s="36">
        <v>0</v>
      </c>
      <c r="E11" s="37">
        <v>0</v>
      </c>
      <c r="F11" s="36">
        <v>0</v>
      </c>
      <c r="G11" s="35">
        <v>0</v>
      </c>
      <c r="H11" s="36">
        <v>0</v>
      </c>
      <c r="I11" s="37">
        <v>0</v>
      </c>
      <c r="J11" s="36">
        <v>0</v>
      </c>
      <c r="K11" s="35">
        <v>0</v>
      </c>
      <c r="L11" s="35">
        <v>0</v>
      </c>
      <c r="M11" s="35">
        <v>0</v>
      </c>
      <c r="N11" s="38">
        <f t="shared" ref="N11:N35" si="0">+C11+G11+K11+L11+M11</f>
        <v>0</v>
      </c>
      <c r="O11" s="33"/>
    </row>
    <row r="12" spans="1:15" x14ac:dyDescent="0.3">
      <c r="A12" s="9" t="s">
        <v>22</v>
      </c>
      <c r="B12" s="10" t="s">
        <v>23</v>
      </c>
      <c r="C12" s="35">
        <v>0</v>
      </c>
      <c r="D12" s="36">
        <v>0</v>
      </c>
      <c r="E12" s="37">
        <v>0</v>
      </c>
      <c r="F12" s="36">
        <v>0</v>
      </c>
      <c r="G12" s="35">
        <v>0</v>
      </c>
      <c r="H12" s="36">
        <v>0</v>
      </c>
      <c r="I12" s="37">
        <v>0</v>
      </c>
      <c r="J12" s="36">
        <v>0</v>
      </c>
      <c r="K12" s="35">
        <v>0</v>
      </c>
      <c r="L12" s="35">
        <v>0</v>
      </c>
      <c r="M12" s="35">
        <v>0</v>
      </c>
      <c r="N12" s="38">
        <f t="shared" si="0"/>
        <v>0</v>
      </c>
      <c r="O12" s="33"/>
    </row>
    <row r="13" spans="1:15" x14ac:dyDescent="0.3">
      <c r="A13" s="9" t="s">
        <v>24</v>
      </c>
      <c r="B13" s="10" t="s">
        <v>25</v>
      </c>
      <c r="C13" s="35">
        <v>0</v>
      </c>
      <c r="D13" s="36">
        <v>0</v>
      </c>
      <c r="E13" s="37">
        <v>0</v>
      </c>
      <c r="F13" s="36">
        <v>0</v>
      </c>
      <c r="G13" s="35">
        <v>0</v>
      </c>
      <c r="H13" s="36">
        <v>0</v>
      </c>
      <c r="I13" s="37">
        <v>0</v>
      </c>
      <c r="J13" s="36">
        <v>0</v>
      </c>
      <c r="K13" s="35">
        <v>0</v>
      </c>
      <c r="L13" s="35">
        <v>0</v>
      </c>
      <c r="M13" s="35">
        <v>0</v>
      </c>
      <c r="N13" s="38">
        <f t="shared" si="0"/>
        <v>0</v>
      </c>
      <c r="O13" s="33"/>
    </row>
    <row r="14" spans="1:15" x14ac:dyDescent="0.3">
      <c r="A14" s="9" t="s">
        <v>26</v>
      </c>
      <c r="B14" s="10" t="s">
        <v>27</v>
      </c>
      <c r="C14" s="35">
        <v>121.60410816811489</v>
      </c>
      <c r="D14" s="36">
        <v>0</v>
      </c>
      <c r="E14" s="37">
        <v>121.60410816811489</v>
      </c>
      <c r="F14" s="36">
        <v>0</v>
      </c>
      <c r="G14" s="35">
        <v>0</v>
      </c>
      <c r="H14" s="36">
        <v>0</v>
      </c>
      <c r="I14" s="37">
        <v>0</v>
      </c>
      <c r="J14" s="36">
        <v>0</v>
      </c>
      <c r="K14" s="35">
        <v>0</v>
      </c>
      <c r="L14" s="35">
        <v>66.200788332493872</v>
      </c>
      <c r="M14" s="35">
        <v>0</v>
      </c>
      <c r="N14" s="38">
        <f t="shared" si="0"/>
        <v>187.80489650060878</v>
      </c>
      <c r="O14" s="33"/>
    </row>
    <row r="15" spans="1:15" x14ac:dyDescent="0.3">
      <c r="A15" s="9" t="s">
        <v>28</v>
      </c>
      <c r="B15" s="10" t="s">
        <v>30</v>
      </c>
      <c r="C15" s="35">
        <v>0</v>
      </c>
      <c r="D15" s="36">
        <v>0</v>
      </c>
      <c r="E15" s="37">
        <v>0</v>
      </c>
      <c r="F15" s="36">
        <v>0</v>
      </c>
      <c r="G15" s="35">
        <v>0</v>
      </c>
      <c r="H15" s="36">
        <v>0</v>
      </c>
      <c r="I15" s="37">
        <v>0</v>
      </c>
      <c r="J15" s="36">
        <v>0</v>
      </c>
      <c r="K15" s="35">
        <v>0</v>
      </c>
      <c r="L15" s="35">
        <v>3.9871132047767817</v>
      </c>
      <c r="M15" s="35">
        <v>0</v>
      </c>
      <c r="N15" s="38">
        <f t="shared" si="0"/>
        <v>3.9871132047767817</v>
      </c>
      <c r="O15" s="33"/>
    </row>
    <row r="16" spans="1:15" x14ac:dyDescent="0.3">
      <c r="A16" s="9" t="s">
        <v>29</v>
      </c>
      <c r="B16" s="10" t="s">
        <v>32</v>
      </c>
      <c r="C16" s="35">
        <v>51.991225549048295</v>
      </c>
      <c r="D16" s="36">
        <v>0</v>
      </c>
      <c r="E16" s="37">
        <v>51.991225549048295</v>
      </c>
      <c r="F16" s="36">
        <v>0</v>
      </c>
      <c r="G16" s="35">
        <v>0</v>
      </c>
      <c r="H16" s="36">
        <v>0</v>
      </c>
      <c r="I16" s="37">
        <v>0</v>
      </c>
      <c r="J16" s="36">
        <v>0</v>
      </c>
      <c r="K16" s="35">
        <v>0</v>
      </c>
      <c r="L16" s="35">
        <v>0</v>
      </c>
      <c r="M16" s="35">
        <v>0</v>
      </c>
      <c r="N16" s="38">
        <f t="shared" si="0"/>
        <v>51.991225549048295</v>
      </c>
      <c r="O16" s="33"/>
    </row>
    <row r="17" spans="1:15" x14ac:dyDescent="0.3">
      <c r="A17" s="9" t="s">
        <v>31</v>
      </c>
      <c r="B17" s="10" t="s">
        <v>34</v>
      </c>
      <c r="C17" s="35">
        <v>0</v>
      </c>
      <c r="D17" s="36">
        <v>0</v>
      </c>
      <c r="E17" s="37">
        <v>0</v>
      </c>
      <c r="F17" s="36">
        <v>0</v>
      </c>
      <c r="G17" s="35">
        <v>0</v>
      </c>
      <c r="H17" s="36">
        <v>0</v>
      </c>
      <c r="I17" s="37">
        <v>0</v>
      </c>
      <c r="J17" s="36">
        <v>0</v>
      </c>
      <c r="K17" s="35">
        <v>0</v>
      </c>
      <c r="L17" s="35">
        <v>0</v>
      </c>
      <c r="M17" s="35">
        <v>0</v>
      </c>
      <c r="N17" s="38">
        <f t="shared" si="0"/>
        <v>0</v>
      </c>
      <c r="O17" s="33"/>
    </row>
    <row r="18" spans="1:15" x14ac:dyDescent="0.3">
      <c r="A18" s="9" t="s">
        <v>33</v>
      </c>
      <c r="B18" s="10" t="s">
        <v>36</v>
      </c>
      <c r="C18" s="35">
        <v>0</v>
      </c>
      <c r="D18" s="36">
        <v>0</v>
      </c>
      <c r="E18" s="37">
        <v>0</v>
      </c>
      <c r="F18" s="36">
        <v>0</v>
      </c>
      <c r="G18" s="35">
        <v>0</v>
      </c>
      <c r="H18" s="36">
        <v>0</v>
      </c>
      <c r="I18" s="37">
        <v>0</v>
      </c>
      <c r="J18" s="36">
        <v>0</v>
      </c>
      <c r="K18" s="35">
        <v>0</v>
      </c>
      <c r="L18" s="35">
        <v>0</v>
      </c>
      <c r="M18" s="35">
        <v>0</v>
      </c>
      <c r="N18" s="38">
        <f t="shared" si="0"/>
        <v>0</v>
      </c>
      <c r="O18" s="33"/>
    </row>
    <row r="19" spans="1:15" x14ac:dyDescent="0.3">
      <c r="A19" s="9" t="s">
        <v>35</v>
      </c>
      <c r="B19" s="10" t="s">
        <v>277</v>
      </c>
      <c r="C19" s="35">
        <v>0</v>
      </c>
      <c r="D19" s="36">
        <v>0</v>
      </c>
      <c r="E19" s="37">
        <v>0</v>
      </c>
      <c r="F19" s="36">
        <v>0</v>
      </c>
      <c r="G19" s="35">
        <v>0</v>
      </c>
      <c r="H19" s="36">
        <v>0</v>
      </c>
      <c r="I19" s="37">
        <v>0</v>
      </c>
      <c r="J19" s="36">
        <v>0</v>
      </c>
      <c r="K19" s="35">
        <v>0</v>
      </c>
      <c r="L19" s="35">
        <v>0</v>
      </c>
      <c r="M19" s="35">
        <v>0</v>
      </c>
      <c r="N19" s="38">
        <f t="shared" si="0"/>
        <v>0</v>
      </c>
      <c r="O19" s="33"/>
    </row>
    <row r="20" spans="1:15" x14ac:dyDescent="0.3">
      <c r="A20" s="9" t="s">
        <v>37</v>
      </c>
      <c r="B20" s="10" t="s">
        <v>278</v>
      </c>
      <c r="C20" s="35">
        <v>0</v>
      </c>
      <c r="D20" s="36">
        <v>0</v>
      </c>
      <c r="E20" s="37">
        <v>0</v>
      </c>
      <c r="F20" s="36">
        <v>0</v>
      </c>
      <c r="G20" s="35">
        <v>0</v>
      </c>
      <c r="H20" s="36">
        <v>0</v>
      </c>
      <c r="I20" s="37">
        <v>0</v>
      </c>
      <c r="J20" s="36">
        <v>0</v>
      </c>
      <c r="K20" s="35">
        <v>0</v>
      </c>
      <c r="L20" s="35">
        <v>0</v>
      </c>
      <c r="M20" s="35">
        <v>0</v>
      </c>
      <c r="N20" s="38">
        <f t="shared" si="0"/>
        <v>0</v>
      </c>
      <c r="O20" s="33"/>
    </row>
    <row r="21" spans="1:15" x14ac:dyDescent="0.3">
      <c r="A21" s="9" t="s">
        <v>38</v>
      </c>
      <c r="B21" s="10" t="s">
        <v>39</v>
      </c>
      <c r="C21" s="35">
        <v>0</v>
      </c>
      <c r="D21" s="36">
        <v>0</v>
      </c>
      <c r="E21" s="37">
        <v>0</v>
      </c>
      <c r="F21" s="36">
        <v>0</v>
      </c>
      <c r="G21" s="35">
        <v>0</v>
      </c>
      <c r="H21" s="36">
        <v>0</v>
      </c>
      <c r="I21" s="37">
        <v>0</v>
      </c>
      <c r="J21" s="36">
        <v>0</v>
      </c>
      <c r="K21" s="35">
        <v>0</v>
      </c>
      <c r="L21" s="35">
        <v>0</v>
      </c>
      <c r="M21" s="35">
        <v>0</v>
      </c>
      <c r="N21" s="38">
        <f t="shared" si="0"/>
        <v>0</v>
      </c>
      <c r="O21" s="33"/>
    </row>
    <row r="22" spans="1:15" x14ac:dyDescent="0.3">
      <c r="A22" s="9" t="s">
        <v>40</v>
      </c>
      <c r="B22" s="10" t="s">
        <v>41</v>
      </c>
      <c r="C22" s="35">
        <v>274.12448207833665</v>
      </c>
      <c r="D22" s="36">
        <v>0</v>
      </c>
      <c r="E22" s="37">
        <v>231.1852178961332</v>
      </c>
      <c r="F22" s="36">
        <v>42.939264182203438</v>
      </c>
      <c r="G22" s="35">
        <v>0</v>
      </c>
      <c r="H22" s="36">
        <v>0</v>
      </c>
      <c r="I22" s="37">
        <v>0</v>
      </c>
      <c r="J22" s="36">
        <v>0</v>
      </c>
      <c r="K22" s="35">
        <v>0</v>
      </c>
      <c r="L22" s="35">
        <v>0</v>
      </c>
      <c r="M22" s="35">
        <v>0</v>
      </c>
      <c r="N22" s="38">
        <f t="shared" si="0"/>
        <v>274.12448207833665</v>
      </c>
      <c r="O22" s="33"/>
    </row>
    <row r="23" spans="1:15" x14ac:dyDescent="0.3">
      <c r="A23" s="9" t="s">
        <v>42</v>
      </c>
      <c r="B23" s="10" t="s">
        <v>43</v>
      </c>
      <c r="C23" s="35">
        <v>409.94133319139792</v>
      </c>
      <c r="D23" s="36">
        <v>0</v>
      </c>
      <c r="E23" s="37">
        <v>313.72266839511178</v>
      </c>
      <c r="F23" s="36">
        <v>96.218664796286134</v>
      </c>
      <c r="G23" s="35">
        <v>0</v>
      </c>
      <c r="H23" s="36">
        <v>0</v>
      </c>
      <c r="I23" s="37">
        <v>0</v>
      </c>
      <c r="J23" s="36">
        <v>0</v>
      </c>
      <c r="K23" s="35">
        <v>0</v>
      </c>
      <c r="L23" s="35">
        <v>179.33461608582007</v>
      </c>
      <c r="M23" s="35">
        <v>0</v>
      </c>
      <c r="N23" s="38">
        <f t="shared" si="0"/>
        <v>589.27594927721793</v>
      </c>
      <c r="O23" s="33"/>
    </row>
    <row r="24" spans="1:15" x14ac:dyDescent="0.3">
      <c r="A24" s="9" t="s">
        <v>44</v>
      </c>
      <c r="B24" s="10" t="s">
        <v>45</v>
      </c>
      <c r="C24" s="35">
        <v>15.856189674717392</v>
      </c>
      <c r="D24" s="36">
        <v>0</v>
      </c>
      <c r="E24" s="37">
        <v>6.4904140903387679</v>
      </c>
      <c r="F24" s="36">
        <v>9.365775584378623</v>
      </c>
      <c r="G24" s="35">
        <v>0</v>
      </c>
      <c r="H24" s="36">
        <v>0</v>
      </c>
      <c r="I24" s="37">
        <v>0</v>
      </c>
      <c r="J24" s="36">
        <v>0</v>
      </c>
      <c r="K24" s="35">
        <v>0</v>
      </c>
      <c r="L24" s="35">
        <v>0</v>
      </c>
      <c r="M24" s="35">
        <v>0</v>
      </c>
      <c r="N24" s="38">
        <f t="shared" si="0"/>
        <v>15.856189674717392</v>
      </c>
      <c r="O24" s="33"/>
    </row>
    <row r="25" spans="1:15" x14ac:dyDescent="0.3">
      <c r="A25" s="9" t="s">
        <v>46</v>
      </c>
      <c r="B25" s="10" t="s">
        <v>47</v>
      </c>
      <c r="C25" s="35">
        <v>0</v>
      </c>
      <c r="D25" s="36">
        <v>0</v>
      </c>
      <c r="E25" s="37">
        <v>0</v>
      </c>
      <c r="F25" s="36">
        <v>0</v>
      </c>
      <c r="G25" s="35">
        <v>0</v>
      </c>
      <c r="H25" s="36">
        <v>0</v>
      </c>
      <c r="I25" s="37">
        <v>0</v>
      </c>
      <c r="J25" s="36">
        <v>0</v>
      </c>
      <c r="K25" s="35">
        <v>0</v>
      </c>
      <c r="L25" s="35">
        <v>0</v>
      </c>
      <c r="M25" s="35">
        <v>0</v>
      </c>
      <c r="N25" s="38">
        <f t="shared" si="0"/>
        <v>0</v>
      </c>
      <c r="O25" s="33"/>
    </row>
    <row r="26" spans="1:15" x14ac:dyDescent="0.3">
      <c r="A26" s="9" t="s">
        <v>48</v>
      </c>
      <c r="B26" s="10" t="s">
        <v>49</v>
      </c>
      <c r="C26" s="35">
        <v>0</v>
      </c>
      <c r="D26" s="36">
        <v>0</v>
      </c>
      <c r="E26" s="37">
        <v>0</v>
      </c>
      <c r="F26" s="36">
        <v>0</v>
      </c>
      <c r="G26" s="35">
        <v>0</v>
      </c>
      <c r="H26" s="36">
        <v>0</v>
      </c>
      <c r="I26" s="37">
        <v>0</v>
      </c>
      <c r="J26" s="36">
        <v>0</v>
      </c>
      <c r="K26" s="35">
        <v>0</v>
      </c>
      <c r="L26" s="35">
        <v>0</v>
      </c>
      <c r="M26" s="35">
        <v>0</v>
      </c>
      <c r="N26" s="38">
        <f t="shared" si="0"/>
        <v>0</v>
      </c>
      <c r="O26" s="33"/>
    </row>
    <row r="27" spans="1:15" x14ac:dyDescent="0.3">
      <c r="A27" s="9" t="s">
        <v>50</v>
      </c>
      <c r="B27" s="10" t="s">
        <v>51</v>
      </c>
      <c r="C27" s="35">
        <v>677.38132300592474</v>
      </c>
      <c r="D27" s="36">
        <v>0</v>
      </c>
      <c r="E27" s="37">
        <v>677.38132300592474</v>
      </c>
      <c r="F27" s="36">
        <v>0</v>
      </c>
      <c r="G27" s="35">
        <v>0</v>
      </c>
      <c r="H27" s="36">
        <v>0</v>
      </c>
      <c r="I27" s="37">
        <v>0</v>
      </c>
      <c r="J27" s="36">
        <v>0</v>
      </c>
      <c r="K27" s="35">
        <v>0</v>
      </c>
      <c r="L27" s="35">
        <v>79.909045860265181</v>
      </c>
      <c r="M27" s="35">
        <v>0</v>
      </c>
      <c r="N27" s="38">
        <f t="shared" si="0"/>
        <v>757.29036886618997</v>
      </c>
      <c r="O27" s="33"/>
    </row>
    <row r="28" spans="1:15" x14ac:dyDescent="0.3">
      <c r="A28" s="9" t="s">
        <v>52</v>
      </c>
      <c r="B28" s="10" t="s">
        <v>53</v>
      </c>
      <c r="C28" s="35">
        <v>373.2338547039472</v>
      </c>
      <c r="D28" s="36">
        <v>0</v>
      </c>
      <c r="E28" s="37">
        <v>373.2338547039472</v>
      </c>
      <c r="F28" s="36">
        <v>0</v>
      </c>
      <c r="G28" s="35">
        <v>0</v>
      </c>
      <c r="H28" s="36">
        <v>0</v>
      </c>
      <c r="I28" s="37">
        <v>0</v>
      </c>
      <c r="J28" s="36">
        <v>0</v>
      </c>
      <c r="K28" s="35">
        <v>0</v>
      </c>
      <c r="L28" s="35">
        <v>0</v>
      </c>
      <c r="M28" s="35">
        <v>0</v>
      </c>
      <c r="N28" s="38">
        <f t="shared" si="0"/>
        <v>373.2338547039472</v>
      </c>
      <c r="O28" s="33"/>
    </row>
    <row r="29" spans="1:15" x14ac:dyDescent="0.3">
      <c r="A29" s="9" t="s">
        <v>54</v>
      </c>
      <c r="B29" s="10" t="s">
        <v>55</v>
      </c>
      <c r="C29" s="35">
        <v>128.85778770111142</v>
      </c>
      <c r="D29" s="36">
        <v>0</v>
      </c>
      <c r="E29" s="37">
        <v>128.85778770111142</v>
      </c>
      <c r="F29" s="36">
        <v>0</v>
      </c>
      <c r="G29" s="35">
        <v>0</v>
      </c>
      <c r="H29" s="36">
        <v>0</v>
      </c>
      <c r="I29" s="37">
        <v>0</v>
      </c>
      <c r="J29" s="36">
        <v>0</v>
      </c>
      <c r="K29" s="35">
        <v>0</v>
      </c>
      <c r="L29" s="35">
        <v>73.088809756313452</v>
      </c>
      <c r="M29" s="35">
        <v>0</v>
      </c>
      <c r="N29" s="38">
        <f t="shared" si="0"/>
        <v>201.94659745742487</v>
      </c>
      <c r="O29" s="33"/>
    </row>
    <row r="30" spans="1:15" x14ac:dyDescent="0.3">
      <c r="A30" s="9" t="s">
        <v>56</v>
      </c>
      <c r="B30" s="10" t="s">
        <v>57</v>
      </c>
      <c r="C30" s="35">
        <v>31.01768770898968</v>
      </c>
      <c r="D30" s="36">
        <v>0</v>
      </c>
      <c r="E30" s="37">
        <v>31.01768770898968</v>
      </c>
      <c r="F30" s="36">
        <v>0</v>
      </c>
      <c r="G30" s="35">
        <v>0</v>
      </c>
      <c r="H30" s="36">
        <v>0</v>
      </c>
      <c r="I30" s="37">
        <v>0</v>
      </c>
      <c r="J30" s="36">
        <v>0</v>
      </c>
      <c r="K30" s="35">
        <v>0</v>
      </c>
      <c r="L30" s="35">
        <v>0</v>
      </c>
      <c r="M30" s="35">
        <v>0</v>
      </c>
      <c r="N30" s="38">
        <f t="shared" si="0"/>
        <v>31.01768770898968</v>
      </c>
      <c r="O30" s="33"/>
    </row>
    <row r="31" spans="1:15" x14ac:dyDescent="0.3">
      <c r="A31" s="9" t="s">
        <v>58</v>
      </c>
      <c r="B31" s="10" t="s">
        <v>59</v>
      </c>
      <c r="C31" s="35">
        <v>450.68728634579998</v>
      </c>
      <c r="D31" s="36">
        <v>0</v>
      </c>
      <c r="E31" s="37">
        <v>307.10135684304294</v>
      </c>
      <c r="F31" s="36">
        <v>143.58592950275707</v>
      </c>
      <c r="G31" s="35">
        <v>0</v>
      </c>
      <c r="H31" s="36">
        <v>0</v>
      </c>
      <c r="I31" s="37">
        <v>0</v>
      </c>
      <c r="J31" s="36">
        <v>0</v>
      </c>
      <c r="K31" s="35">
        <v>0</v>
      </c>
      <c r="L31" s="35">
        <v>0</v>
      </c>
      <c r="M31" s="35">
        <v>0</v>
      </c>
      <c r="N31" s="38">
        <f t="shared" si="0"/>
        <v>450.68728634579998</v>
      </c>
      <c r="O31" s="33"/>
    </row>
    <row r="32" spans="1:15" x14ac:dyDescent="0.3">
      <c r="A32" s="9" t="s">
        <v>60</v>
      </c>
      <c r="B32" s="10" t="s">
        <v>61</v>
      </c>
      <c r="C32" s="35">
        <v>0</v>
      </c>
      <c r="D32" s="36">
        <v>0</v>
      </c>
      <c r="E32" s="37">
        <v>0</v>
      </c>
      <c r="F32" s="36">
        <v>0</v>
      </c>
      <c r="G32" s="35">
        <v>0</v>
      </c>
      <c r="H32" s="36">
        <v>0</v>
      </c>
      <c r="I32" s="37">
        <v>0</v>
      </c>
      <c r="J32" s="36">
        <v>0</v>
      </c>
      <c r="K32" s="35">
        <v>0</v>
      </c>
      <c r="L32" s="35">
        <v>0</v>
      </c>
      <c r="M32" s="35">
        <v>0</v>
      </c>
      <c r="N32" s="38">
        <f t="shared" si="0"/>
        <v>0</v>
      </c>
      <c r="O32" s="33"/>
    </row>
    <row r="33" spans="1:15" x14ac:dyDescent="0.3">
      <c r="A33" s="9" t="s">
        <v>62</v>
      </c>
      <c r="B33" s="10" t="s">
        <v>63</v>
      </c>
      <c r="C33" s="35">
        <v>93.827744968901953</v>
      </c>
      <c r="D33" s="36">
        <v>0</v>
      </c>
      <c r="E33" s="37">
        <v>93.827744968901953</v>
      </c>
      <c r="F33" s="36">
        <v>0</v>
      </c>
      <c r="G33" s="35">
        <v>0</v>
      </c>
      <c r="H33" s="36">
        <v>0</v>
      </c>
      <c r="I33" s="37">
        <v>0</v>
      </c>
      <c r="J33" s="36">
        <v>0</v>
      </c>
      <c r="K33" s="35">
        <v>0</v>
      </c>
      <c r="L33" s="35">
        <v>19.272052355751569</v>
      </c>
      <c r="M33" s="35">
        <v>0</v>
      </c>
      <c r="N33" s="38">
        <f t="shared" si="0"/>
        <v>113.09979732465352</v>
      </c>
      <c r="O33" s="33"/>
    </row>
    <row r="34" spans="1:15" x14ac:dyDescent="0.3">
      <c r="A34" s="9" t="s">
        <v>64</v>
      </c>
      <c r="B34" s="10" t="s">
        <v>65</v>
      </c>
      <c r="C34" s="35">
        <v>0</v>
      </c>
      <c r="D34" s="36">
        <v>0</v>
      </c>
      <c r="E34" s="37">
        <v>0</v>
      </c>
      <c r="F34" s="36">
        <v>0</v>
      </c>
      <c r="G34" s="35">
        <v>0</v>
      </c>
      <c r="H34" s="36">
        <v>0</v>
      </c>
      <c r="I34" s="37">
        <v>0</v>
      </c>
      <c r="J34" s="36">
        <v>0</v>
      </c>
      <c r="K34" s="35">
        <v>0</v>
      </c>
      <c r="L34" s="35">
        <v>0</v>
      </c>
      <c r="M34" s="35">
        <v>0</v>
      </c>
      <c r="N34" s="38">
        <f t="shared" si="0"/>
        <v>0</v>
      </c>
      <c r="O34" s="33"/>
    </row>
    <row r="35" spans="1:15" x14ac:dyDescent="0.3">
      <c r="A35" s="9" t="s">
        <v>66</v>
      </c>
      <c r="B35" s="10" t="s">
        <v>67</v>
      </c>
      <c r="C35" s="35">
        <v>33.68314942892669</v>
      </c>
      <c r="D35" s="36">
        <v>0</v>
      </c>
      <c r="E35" s="37">
        <v>33.68314942892669</v>
      </c>
      <c r="F35" s="36">
        <v>0</v>
      </c>
      <c r="G35" s="35">
        <v>0</v>
      </c>
      <c r="H35" s="36">
        <v>0</v>
      </c>
      <c r="I35" s="37">
        <v>0</v>
      </c>
      <c r="J35" s="36">
        <v>0</v>
      </c>
      <c r="K35" s="35">
        <v>0</v>
      </c>
      <c r="L35" s="35">
        <v>29.290246701926918</v>
      </c>
      <c r="M35" s="35">
        <v>0</v>
      </c>
      <c r="N35" s="38">
        <f t="shared" si="0"/>
        <v>62.973396130853608</v>
      </c>
      <c r="O35" s="33"/>
    </row>
    <row r="36" spans="1:15" ht="28.8" x14ac:dyDescent="0.3">
      <c r="A36" s="9" t="s">
        <v>68</v>
      </c>
      <c r="B36" s="10" t="s">
        <v>69</v>
      </c>
      <c r="C36" s="35">
        <v>0</v>
      </c>
      <c r="D36" s="36">
        <v>0</v>
      </c>
      <c r="E36" s="37">
        <v>0</v>
      </c>
      <c r="F36" s="36">
        <v>0</v>
      </c>
      <c r="G36" s="35">
        <v>0</v>
      </c>
      <c r="H36" s="36">
        <v>0</v>
      </c>
      <c r="I36" s="37">
        <v>0</v>
      </c>
      <c r="J36" s="36">
        <v>0</v>
      </c>
      <c r="K36" s="35">
        <v>0</v>
      </c>
      <c r="L36" s="35">
        <v>0</v>
      </c>
      <c r="M36" s="35">
        <v>0</v>
      </c>
      <c r="N36" s="38">
        <f t="shared" ref="N36:N42" si="1">+C36+G36+K36+L36+M36</f>
        <v>0</v>
      </c>
      <c r="O36" s="33"/>
    </row>
    <row r="37" spans="1:15" x14ac:dyDescent="0.3">
      <c r="A37" s="9" t="s">
        <v>70</v>
      </c>
      <c r="B37" s="10" t="s">
        <v>71</v>
      </c>
      <c r="C37" s="35">
        <v>114.15124203985498</v>
      </c>
      <c r="D37" s="36">
        <v>0</v>
      </c>
      <c r="E37" s="37">
        <v>114.15124203985498</v>
      </c>
      <c r="F37" s="36">
        <v>0</v>
      </c>
      <c r="G37" s="35">
        <v>0</v>
      </c>
      <c r="H37" s="36">
        <v>0</v>
      </c>
      <c r="I37" s="37">
        <v>0</v>
      </c>
      <c r="J37" s="36">
        <v>0</v>
      </c>
      <c r="K37" s="35">
        <v>0</v>
      </c>
      <c r="L37" s="35">
        <v>10.797146784815606</v>
      </c>
      <c r="M37" s="35">
        <v>0</v>
      </c>
      <c r="N37" s="38">
        <f t="shared" si="1"/>
        <v>124.94838882467059</v>
      </c>
      <c r="O37" s="33"/>
    </row>
    <row r="38" spans="1:15" x14ac:dyDescent="0.3">
      <c r="A38" s="9" t="s">
        <v>72</v>
      </c>
      <c r="B38" s="10" t="s">
        <v>73</v>
      </c>
      <c r="C38" s="35">
        <v>2.7487387476412009</v>
      </c>
      <c r="D38" s="36">
        <v>0</v>
      </c>
      <c r="E38" s="37">
        <v>2.7487387476412009</v>
      </c>
      <c r="F38" s="36">
        <v>0</v>
      </c>
      <c r="G38" s="35">
        <v>0</v>
      </c>
      <c r="H38" s="36">
        <v>0</v>
      </c>
      <c r="I38" s="37">
        <v>0</v>
      </c>
      <c r="J38" s="36">
        <v>0</v>
      </c>
      <c r="K38" s="35">
        <v>0</v>
      </c>
      <c r="L38" s="35">
        <v>0</v>
      </c>
      <c r="M38" s="35">
        <v>0</v>
      </c>
      <c r="N38" s="38">
        <f t="shared" si="1"/>
        <v>2.7487387476412009</v>
      </c>
      <c r="O38" s="33"/>
    </row>
    <row r="39" spans="1:15" x14ac:dyDescent="0.3">
      <c r="A39" s="9" t="s">
        <v>74</v>
      </c>
      <c r="B39" s="10" t="s">
        <v>75</v>
      </c>
      <c r="C39" s="35">
        <v>157.09125812135366</v>
      </c>
      <c r="D39" s="36">
        <v>0</v>
      </c>
      <c r="E39" s="37">
        <v>157.09125812135366</v>
      </c>
      <c r="F39" s="36">
        <v>0</v>
      </c>
      <c r="G39" s="35">
        <v>0</v>
      </c>
      <c r="H39" s="36">
        <v>0</v>
      </c>
      <c r="I39" s="37">
        <v>0</v>
      </c>
      <c r="J39" s="36">
        <v>0</v>
      </c>
      <c r="K39" s="35">
        <v>0</v>
      </c>
      <c r="L39" s="35">
        <v>0</v>
      </c>
      <c r="M39" s="35">
        <v>0</v>
      </c>
      <c r="N39" s="38">
        <f t="shared" si="1"/>
        <v>157.09125812135366</v>
      </c>
      <c r="O39" s="33"/>
    </row>
    <row r="40" spans="1:15" x14ac:dyDescent="0.3">
      <c r="A40" s="9" t="s">
        <v>76</v>
      </c>
      <c r="B40" s="10" t="s">
        <v>77</v>
      </c>
      <c r="C40" s="35">
        <v>33.148474790644023</v>
      </c>
      <c r="D40" s="36">
        <v>0</v>
      </c>
      <c r="E40" s="37">
        <v>33.148474790644023</v>
      </c>
      <c r="F40" s="36">
        <v>0</v>
      </c>
      <c r="G40" s="35">
        <v>0</v>
      </c>
      <c r="H40" s="36">
        <v>0</v>
      </c>
      <c r="I40" s="37">
        <v>0</v>
      </c>
      <c r="J40" s="36">
        <v>0</v>
      </c>
      <c r="K40" s="35">
        <v>0</v>
      </c>
      <c r="L40" s="35">
        <v>509.82120426443129</v>
      </c>
      <c r="M40" s="35">
        <v>0</v>
      </c>
      <c r="N40" s="38">
        <f t="shared" si="1"/>
        <v>542.96967905507529</v>
      </c>
      <c r="O40" s="33"/>
    </row>
    <row r="41" spans="1:15" x14ac:dyDescent="0.3">
      <c r="A41" s="9" t="s">
        <v>78</v>
      </c>
      <c r="B41" s="10" t="s">
        <v>79</v>
      </c>
      <c r="C41" s="35">
        <v>0</v>
      </c>
      <c r="D41" s="36">
        <v>0</v>
      </c>
      <c r="E41" s="37">
        <v>0</v>
      </c>
      <c r="F41" s="36">
        <v>0</v>
      </c>
      <c r="G41" s="35">
        <v>0</v>
      </c>
      <c r="H41" s="36">
        <v>0</v>
      </c>
      <c r="I41" s="37">
        <v>0</v>
      </c>
      <c r="J41" s="36">
        <v>0</v>
      </c>
      <c r="K41" s="35">
        <v>0</v>
      </c>
      <c r="L41" s="35">
        <v>0</v>
      </c>
      <c r="M41" s="35">
        <v>0</v>
      </c>
      <c r="N41" s="38">
        <f t="shared" si="1"/>
        <v>0</v>
      </c>
      <c r="O41" s="33"/>
    </row>
    <row r="42" spans="1:15" x14ac:dyDescent="0.3">
      <c r="A42" s="9" t="s">
        <v>80</v>
      </c>
      <c r="B42" s="10" t="s">
        <v>81</v>
      </c>
      <c r="C42" s="35">
        <v>29.384421009980304</v>
      </c>
      <c r="D42" s="36">
        <v>0</v>
      </c>
      <c r="E42" s="37">
        <v>9.8049376399803059</v>
      </c>
      <c r="F42" s="36">
        <v>19.579483369999998</v>
      </c>
      <c r="G42" s="35">
        <v>0</v>
      </c>
      <c r="H42" s="36">
        <v>0</v>
      </c>
      <c r="I42" s="37">
        <v>0</v>
      </c>
      <c r="J42" s="36">
        <v>0</v>
      </c>
      <c r="K42" s="35">
        <v>0</v>
      </c>
      <c r="L42" s="35">
        <v>0</v>
      </c>
      <c r="M42" s="35">
        <v>0</v>
      </c>
      <c r="N42" s="38">
        <f t="shared" si="1"/>
        <v>29.384421009980304</v>
      </c>
      <c r="O42" s="33"/>
    </row>
    <row r="43" spans="1:15" ht="43.2" x14ac:dyDescent="0.3">
      <c r="A43" s="9" t="s">
        <v>347</v>
      </c>
      <c r="B43" s="10" t="s">
        <v>348</v>
      </c>
      <c r="C43" s="35">
        <v>1428.3349217808525</v>
      </c>
      <c r="D43" s="36">
        <v>0</v>
      </c>
      <c r="E43" s="37">
        <v>1234.9130123615428</v>
      </c>
      <c r="F43" s="36">
        <v>193.4219094193096</v>
      </c>
      <c r="G43" s="35">
        <v>0</v>
      </c>
      <c r="H43" s="36">
        <v>0</v>
      </c>
      <c r="I43" s="37">
        <v>0</v>
      </c>
      <c r="J43" s="36">
        <v>0</v>
      </c>
      <c r="K43" s="35">
        <v>0</v>
      </c>
      <c r="L43" s="35">
        <v>169.38301582964192</v>
      </c>
      <c r="M43" s="35">
        <v>0</v>
      </c>
      <c r="N43" s="38">
        <f t="shared" ref="N43" si="2">+C43+G43+K43+L43+M43</f>
        <v>1597.7179376104943</v>
      </c>
      <c r="O43" s="33"/>
    </row>
    <row r="44" spans="1:15" ht="28.8" x14ac:dyDescent="0.3">
      <c r="A44" s="9" t="s">
        <v>82</v>
      </c>
      <c r="B44" s="10" t="s">
        <v>83</v>
      </c>
      <c r="C44" s="35">
        <v>0</v>
      </c>
      <c r="D44" s="36">
        <v>0</v>
      </c>
      <c r="E44" s="37">
        <v>0</v>
      </c>
      <c r="F44" s="36">
        <v>0</v>
      </c>
      <c r="G44" s="35">
        <v>0</v>
      </c>
      <c r="H44" s="36">
        <v>0</v>
      </c>
      <c r="I44" s="37">
        <v>0</v>
      </c>
      <c r="J44" s="36">
        <v>0</v>
      </c>
      <c r="K44" s="35">
        <v>0</v>
      </c>
      <c r="L44" s="35">
        <v>0</v>
      </c>
      <c r="M44" s="35">
        <v>0</v>
      </c>
      <c r="N44" s="38">
        <f t="shared" ref="N44:N59" si="3">+C44+G44+K44+L44+M44</f>
        <v>0</v>
      </c>
      <c r="O44" s="33"/>
    </row>
    <row r="45" spans="1:15" x14ac:dyDescent="0.3">
      <c r="A45" s="9" t="s">
        <v>84</v>
      </c>
      <c r="B45" s="10" t="s">
        <v>85</v>
      </c>
      <c r="C45" s="35">
        <v>870.27805275975015</v>
      </c>
      <c r="D45" s="36">
        <v>0</v>
      </c>
      <c r="E45" s="37">
        <v>715.18373126797042</v>
      </c>
      <c r="F45" s="36">
        <v>155.09432149177979</v>
      </c>
      <c r="G45" s="35">
        <v>0</v>
      </c>
      <c r="H45" s="36">
        <v>0</v>
      </c>
      <c r="I45" s="37">
        <v>0</v>
      </c>
      <c r="J45" s="36">
        <v>0</v>
      </c>
      <c r="K45" s="35">
        <v>0</v>
      </c>
      <c r="L45" s="35">
        <v>0</v>
      </c>
      <c r="M45" s="35">
        <v>0</v>
      </c>
      <c r="N45" s="38">
        <f t="shared" si="3"/>
        <v>870.27805275975015</v>
      </c>
      <c r="O45" s="33"/>
    </row>
    <row r="46" spans="1:15" x14ac:dyDescent="0.3">
      <c r="A46" s="9" t="s">
        <v>86</v>
      </c>
      <c r="B46" s="10" t="s">
        <v>87</v>
      </c>
      <c r="C46" s="35">
        <v>117.79448165120824</v>
      </c>
      <c r="D46" s="36">
        <v>0</v>
      </c>
      <c r="E46" s="37">
        <v>117.79448165120824</v>
      </c>
      <c r="F46" s="36">
        <v>0</v>
      </c>
      <c r="G46" s="35">
        <v>0</v>
      </c>
      <c r="H46" s="36">
        <v>0</v>
      </c>
      <c r="I46" s="37">
        <v>0</v>
      </c>
      <c r="J46" s="36">
        <v>0</v>
      </c>
      <c r="K46" s="35">
        <v>0</v>
      </c>
      <c r="L46" s="35">
        <v>0</v>
      </c>
      <c r="M46" s="35">
        <v>0</v>
      </c>
      <c r="N46" s="38">
        <f t="shared" ref="N46:N48" si="4">+C46+G46+K46+L46+M46</f>
        <v>117.79448165120824</v>
      </c>
      <c r="O46" s="33"/>
    </row>
    <row r="47" spans="1:15" x14ac:dyDescent="0.3">
      <c r="A47" s="9" t="s">
        <v>88</v>
      </c>
      <c r="B47" s="10" t="s">
        <v>89</v>
      </c>
      <c r="C47" s="35">
        <v>3089.9810627931274</v>
      </c>
      <c r="D47" s="36">
        <v>0</v>
      </c>
      <c r="E47" s="37">
        <v>2923.7189876193997</v>
      </c>
      <c r="F47" s="36">
        <v>166.26207517372774</v>
      </c>
      <c r="G47" s="35">
        <v>0</v>
      </c>
      <c r="H47" s="36">
        <v>0</v>
      </c>
      <c r="I47" s="37">
        <v>0</v>
      </c>
      <c r="J47" s="36">
        <v>0</v>
      </c>
      <c r="K47" s="35">
        <v>0</v>
      </c>
      <c r="L47" s="35">
        <v>0</v>
      </c>
      <c r="M47" s="35">
        <v>0</v>
      </c>
      <c r="N47" s="38">
        <f t="shared" si="4"/>
        <v>3089.9810627931274</v>
      </c>
      <c r="O47" s="33"/>
    </row>
    <row r="48" spans="1:15" x14ac:dyDescent="0.3">
      <c r="A48" s="9" t="s">
        <v>90</v>
      </c>
      <c r="B48" s="34" t="s">
        <v>91</v>
      </c>
      <c r="C48" s="35">
        <v>495.81614358910667</v>
      </c>
      <c r="D48" s="36">
        <v>0</v>
      </c>
      <c r="E48" s="37">
        <v>387.6544972066846</v>
      </c>
      <c r="F48" s="36">
        <v>108.16164638242205</v>
      </c>
      <c r="G48" s="35">
        <v>0</v>
      </c>
      <c r="H48" s="36">
        <v>0</v>
      </c>
      <c r="I48" s="37">
        <v>0</v>
      </c>
      <c r="J48" s="36">
        <v>0</v>
      </c>
      <c r="K48" s="35">
        <v>0</v>
      </c>
      <c r="L48" s="35">
        <v>0</v>
      </c>
      <c r="M48" s="35">
        <v>0</v>
      </c>
      <c r="N48" s="38">
        <f t="shared" si="4"/>
        <v>495.81614358910667</v>
      </c>
      <c r="O48" s="33"/>
    </row>
    <row r="49" spans="1:15" ht="43.2" x14ac:dyDescent="0.3">
      <c r="A49" s="9" t="s">
        <v>350</v>
      </c>
      <c r="B49" s="10" t="s">
        <v>349</v>
      </c>
      <c r="C49" s="35">
        <v>1547.4723828238875</v>
      </c>
      <c r="D49" s="36">
        <v>0</v>
      </c>
      <c r="E49" s="37">
        <v>1096.0883145452226</v>
      </c>
      <c r="F49" s="36">
        <v>451.38406827866498</v>
      </c>
      <c r="G49" s="35">
        <v>0</v>
      </c>
      <c r="H49" s="36">
        <v>0</v>
      </c>
      <c r="I49" s="37">
        <v>0</v>
      </c>
      <c r="J49" s="36">
        <v>0</v>
      </c>
      <c r="K49" s="35">
        <v>0</v>
      </c>
      <c r="L49" s="35">
        <v>0</v>
      </c>
      <c r="M49" s="35">
        <v>0</v>
      </c>
      <c r="N49" s="38">
        <f t="shared" ref="N49:N50" si="5">+C49+G49+K49+L49+M49</f>
        <v>1547.4723828238875</v>
      </c>
      <c r="O49" s="33"/>
    </row>
    <row r="50" spans="1:15" x14ac:dyDescent="0.3">
      <c r="A50" s="9" t="s">
        <v>92</v>
      </c>
      <c r="B50" s="10" t="s">
        <v>93</v>
      </c>
      <c r="C50" s="35">
        <v>1646.4844119616496</v>
      </c>
      <c r="D50" s="36">
        <v>0</v>
      </c>
      <c r="E50" s="37">
        <v>719.66039665514222</v>
      </c>
      <c r="F50" s="36">
        <v>926.82401530650748</v>
      </c>
      <c r="G50" s="35">
        <v>0</v>
      </c>
      <c r="H50" s="36">
        <v>0</v>
      </c>
      <c r="I50" s="37">
        <v>0</v>
      </c>
      <c r="J50" s="36">
        <v>0</v>
      </c>
      <c r="K50" s="35">
        <v>0</v>
      </c>
      <c r="L50" s="35">
        <v>0</v>
      </c>
      <c r="M50" s="35">
        <v>0</v>
      </c>
      <c r="N50" s="38">
        <f t="shared" si="5"/>
        <v>1646.4844119616496</v>
      </c>
      <c r="O50" s="33"/>
    </row>
    <row r="51" spans="1:15" x14ac:dyDescent="0.3">
      <c r="A51" s="9" t="s">
        <v>94</v>
      </c>
      <c r="B51" s="10" t="s">
        <v>95</v>
      </c>
      <c r="C51" s="35">
        <v>1294.8898710703479</v>
      </c>
      <c r="D51" s="36">
        <v>0</v>
      </c>
      <c r="E51" s="37">
        <v>567.28555214574283</v>
      </c>
      <c r="F51" s="36">
        <v>727.60431892460508</v>
      </c>
      <c r="G51" s="35">
        <v>0</v>
      </c>
      <c r="H51" s="36">
        <v>0</v>
      </c>
      <c r="I51" s="37">
        <v>0</v>
      </c>
      <c r="J51" s="36">
        <v>0</v>
      </c>
      <c r="K51" s="35">
        <v>0</v>
      </c>
      <c r="L51" s="35">
        <v>0</v>
      </c>
      <c r="M51" s="35">
        <v>0</v>
      </c>
      <c r="N51" s="38">
        <f t="shared" ref="N51:N52" si="6">+C51+G51+K51+L51+M51</f>
        <v>1294.8898710703479</v>
      </c>
      <c r="O51" s="33"/>
    </row>
    <row r="52" spans="1:15" x14ac:dyDescent="0.3">
      <c r="A52" s="9" t="s">
        <v>96</v>
      </c>
      <c r="B52" s="10" t="s">
        <v>97</v>
      </c>
      <c r="C52" s="35">
        <v>102.64822255658308</v>
      </c>
      <c r="D52" s="36">
        <v>0</v>
      </c>
      <c r="E52" s="37">
        <v>54.160670071759313</v>
      </c>
      <c r="F52" s="36">
        <v>48.487552484823759</v>
      </c>
      <c r="G52" s="35">
        <v>0</v>
      </c>
      <c r="H52" s="36">
        <v>0</v>
      </c>
      <c r="I52" s="37">
        <v>0</v>
      </c>
      <c r="J52" s="36">
        <v>0</v>
      </c>
      <c r="K52" s="35">
        <v>0</v>
      </c>
      <c r="L52" s="35">
        <v>0</v>
      </c>
      <c r="M52" s="35">
        <v>0</v>
      </c>
      <c r="N52" s="38">
        <f t="shared" si="6"/>
        <v>102.64822255658308</v>
      </c>
      <c r="O52" s="33"/>
    </row>
    <row r="53" spans="1:15" x14ac:dyDescent="0.3">
      <c r="A53" s="9" t="s">
        <v>98</v>
      </c>
      <c r="B53" s="10" t="s">
        <v>99</v>
      </c>
      <c r="C53" s="35">
        <v>66.289753365169261</v>
      </c>
      <c r="D53" s="36">
        <v>0</v>
      </c>
      <c r="E53" s="37">
        <v>16.519479599971202</v>
      </c>
      <c r="F53" s="36">
        <v>49.770273765198063</v>
      </c>
      <c r="G53" s="35">
        <v>0</v>
      </c>
      <c r="H53" s="36">
        <v>0</v>
      </c>
      <c r="I53" s="37">
        <v>0</v>
      </c>
      <c r="J53" s="36">
        <v>0</v>
      </c>
      <c r="K53" s="35">
        <v>0</v>
      </c>
      <c r="L53" s="35">
        <v>0</v>
      </c>
      <c r="M53" s="35">
        <v>0</v>
      </c>
      <c r="N53" s="38">
        <f t="shared" si="3"/>
        <v>66.289753365169261</v>
      </c>
      <c r="O53" s="33"/>
    </row>
    <row r="54" spans="1:15" x14ac:dyDescent="0.3">
      <c r="A54" s="9" t="s">
        <v>100</v>
      </c>
      <c r="B54" s="10" t="s">
        <v>101</v>
      </c>
      <c r="C54" s="35">
        <v>394.47327485762793</v>
      </c>
      <c r="D54" s="36">
        <v>0</v>
      </c>
      <c r="E54" s="37">
        <v>225.6381126969942</v>
      </c>
      <c r="F54" s="36">
        <v>168.83516216063373</v>
      </c>
      <c r="G54" s="35">
        <v>0</v>
      </c>
      <c r="H54" s="36">
        <v>0</v>
      </c>
      <c r="I54" s="37">
        <v>0</v>
      </c>
      <c r="J54" s="36">
        <v>0</v>
      </c>
      <c r="K54" s="35">
        <v>0</v>
      </c>
      <c r="L54" s="35">
        <v>0</v>
      </c>
      <c r="M54" s="35">
        <v>0</v>
      </c>
      <c r="N54" s="38">
        <f t="shared" ref="N54:N56" si="7">+C54+G54+K54+L54+M54</f>
        <v>394.47327485762793</v>
      </c>
      <c r="O54" s="33"/>
    </row>
    <row r="55" spans="1:15" ht="28.8" x14ac:dyDescent="0.3">
      <c r="A55" s="9" t="s">
        <v>102</v>
      </c>
      <c r="B55" s="34" t="s">
        <v>103</v>
      </c>
      <c r="C55" s="35">
        <v>1131.5811760758536</v>
      </c>
      <c r="D55" s="36">
        <v>0</v>
      </c>
      <c r="E55" s="37">
        <v>1130.5111760758537</v>
      </c>
      <c r="F55" s="36">
        <v>1.07</v>
      </c>
      <c r="G55" s="35">
        <v>0</v>
      </c>
      <c r="H55" s="36">
        <v>0</v>
      </c>
      <c r="I55" s="37">
        <v>0</v>
      </c>
      <c r="J55" s="36">
        <v>0</v>
      </c>
      <c r="K55" s="35">
        <v>0</v>
      </c>
      <c r="L55" s="35">
        <v>0</v>
      </c>
      <c r="M55" s="35">
        <v>0</v>
      </c>
      <c r="N55" s="38">
        <f t="shared" si="7"/>
        <v>1131.5811760758536</v>
      </c>
      <c r="O55" s="33"/>
    </row>
    <row r="56" spans="1:15" x14ac:dyDescent="0.3">
      <c r="A56" s="9" t="s">
        <v>104</v>
      </c>
      <c r="B56" s="10" t="s">
        <v>105</v>
      </c>
      <c r="C56" s="35">
        <v>751.31149779659017</v>
      </c>
      <c r="D56" s="36">
        <v>0</v>
      </c>
      <c r="E56" s="37">
        <v>748.99051639966081</v>
      </c>
      <c r="F56" s="36">
        <v>2.3209813969293411</v>
      </c>
      <c r="G56" s="35">
        <v>0</v>
      </c>
      <c r="H56" s="36">
        <v>0</v>
      </c>
      <c r="I56" s="37">
        <v>0</v>
      </c>
      <c r="J56" s="36">
        <v>0</v>
      </c>
      <c r="K56" s="35">
        <v>0</v>
      </c>
      <c r="L56" s="35">
        <v>0</v>
      </c>
      <c r="M56" s="35">
        <v>0</v>
      </c>
      <c r="N56" s="38">
        <f t="shared" si="7"/>
        <v>751.31149779659017</v>
      </c>
      <c r="O56" s="33"/>
    </row>
    <row r="57" spans="1:15" ht="57.6" x14ac:dyDescent="0.3">
      <c r="A57" s="9" t="s">
        <v>351</v>
      </c>
      <c r="B57" s="10" t="s">
        <v>352</v>
      </c>
      <c r="C57" s="35">
        <v>1713.4875224684042</v>
      </c>
      <c r="D57" s="36">
        <v>0.81420631999999993</v>
      </c>
      <c r="E57" s="37">
        <v>641.58350018768624</v>
      </c>
      <c r="F57" s="36">
        <v>1071.0898159607177</v>
      </c>
      <c r="G57" s="35">
        <v>0</v>
      </c>
      <c r="H57" s="36">
        <v>0</v>
      </c>
      <c r="I57" s="37">
        <v>0</v>
      </c>
      <c r="J57" s="36">
        <v>0</v>
      </c>
      <c r="K57" s="35">
        <v>0</v>
      </c>
      <c r="L57" s="35">
        <v>0</v>
      </c>
      <c r="M57" s="35">
        <v>0</v>
      </c>
      <c r="N57" s="38">
        <f t="shared" ref="N57" si="8">+C57+G57+K57+L57+M57</f>
        <v>1713.4875224684042</v>
      </c>
      <c r="O57" s="33"/>
    </row>
    <row r="58" spans="1:15" x14ac:dyDescent="0.3">
      <c r="A58" s="9" t="s">
        <v>106</v>
      </c>
      <c r="B58" s="10" t="s">
        <v>107</v>
      </c>
      <c r="C58" s="35">
        <v>217.95024636922693</v>
      </c>
      <c r="D58" s="36">
        <v>0</v>
      </c>
      <c r="E58" s="37">
        <v>217.95024636922693</v>
      </c>
      <c r="F58" s="36">
        <v>0</v>
      </c>
      <c r="G58" s="35">
        <v>0</v>
      </c>
      <c r="H58" s="36">
        <v>0</v>
      </c>
      <c r="I58" s="37">
        <v>0</v>
      </c>
      <c r="J58" s="36">
        <v>0</v>
      </c>
      <c r="K58" s="35">
        <v>0</v>
      </c>
      <c r="L58" s="35">
        <v>0</v>
      </c>
      <c r="M58" s="35">
        <v>0</v>
      </c>
      <c r="N58" s="38">
        <f t="shared" si="3"/>
        <v>217.95024636922693</v>
      </c>
      <c r="O58" s="33"/>
    </row>
    <row r="59" spans="1:15" x14ac:dyDescent="0.3">
      <c r="A59" s="9" t="s">
        <v>108</v>
      </c>
      <c r="B59" s="10" t="s">
        <v>109</v>
      </c>
      <c r="C59" s="35">
        <v>510.56725898554561</v>
      </c>
      <c r="D59" s="36">
        <v>0</v>
      </c>
      <c r="E59" s="37">
        <v>510.56725898554561</v>
      </c>
      <c r="F59" s="36">
        <v>0</v>
      </c>
      <c r="G59" s="35">
        <v>0</v>
      </c>
      <c r="H59" s="36">
        <v>0</v>
      </c>
      <c r="I59" s="37">
        <v>0</v>
      </c>
      <c r="J59" s="36">
        <v>0</v>
      </c>
      <c r="K59" s="35">
        <v>0</v>
      </c>
      <c r="L59" s="35">
        <v>0</v>
      </c>
      <c r="M59" s="35">
        <v>0</v>
      </c>
      <c r="N59" s="38">
        <f t="shared" si="3"/>
        <v>510.56725898554561</v>
      </c>
      <c r="O59" s="33"/>
    </row>
    <row r="60" spans="1:15" x14ac:dyDescent="0.3">
      <c r="A60" s="9" t="s">
        <v>110</v>
      </c>
      <c r="B60" s="10" t="s">
        <v>111</v>
      </c>
      <c r="C60" s="35">
        <v>11.436791745584127</v>
      </c>
      <c r="D60" s="36">
        <v>0</v>
      </c>
      <c r="E60" s="37">
        <v>4.2367075631706923</v>
      </c>
      <c r="F60" s="36">
        <v>7.2000841824134341</v>
      </c>
      <c r="G60" s="35">
        <v>0</v>
      </c>
      <c r="H60" s="36">
        <v>0</v>
      </c>
      <c r="I60" s="37">
        <v>0</v>
      </c>
      <c r="J60" s="36">
        <v>0</v>
      </c>
      <c r="K60" s="35">
        <v>0</v>
      </c>
      <c r="L60" s="35">
        <v>0</v>
      </c>
      <c r="M60" s="35">
        <v>0</v>
      </c>
      <c r="N60" s="38">
        <f t="shared" ref="N60:N66" si="9">+C60+G60+K60+L60+M60</f>
        <v>11.436791745584127</v>
      </c>
      <c r="O60" s="33"/>
    </row>
    <row r="61" spans="1:15" x14ac:dyDescent="0.3">
      <c r="A61" s="9" t="s">
        <v>112</v>
      </c>
      <c r="B61" s="34" t="s">
        <v>113</v>
      </c>
      <c r="C61" s="35">
        <v>29.101581471443524</v>
      </c>
      <c r="D61" s="36">
        <v>0</v>
      </c>
      <c r="E61" s="37">
        <v>29.101581471443524</v>
      </c>
      <c r="F61" s="36">
        <v>0</v>
      </c>
      <c r="G61" s="35">
        <v>0</v>
      </c>
      <c r="H61" s="36">
        <v>0</v>
      </c>
      <c r="I61" s="37">
        <v>0</v>
      </c>
      <c r="J61" s="36">
        <v>0</v>
      </c>
      <c r="K61" s="35">
        <v>0</v>
      </c>
      <c r="L61" s="35">
        <v>0</v>
      </c>
      <c r="M61" s="35">
        <v>0</v>
      </c>
      <c r="N61" s="38">
        <f t="shared" si="9"/>
        <v>29.101581471443524</v>
      </c>
      <c r="O61" s="33"/>
    </row>
    <row r="62" spans="1:15" ht="43.2" x14ac:dyDescent="0.3">
      <c r="A62" s="9" t="s">
        <v>114</v>
      </c>
      <c r="B62" s="34" t="s">
        <v>115</v>
      </c>
      <c r="C62" s="35">
        <v>504.32526834128822</v>
      </c>
      <c r="D62" s="36">
        <v>0</v>
      </c>
      <c r="E62" s="37">
        <v>449.50791378331041</v>
      </c>
      <c r="F62" s="36">
        <v>54.817354557977787</v>
      </c>
      <c r="G62" s="35">
        <v>0</v>
      </c>
      <c r="H62" s="36">
        <v>0</v>
      </c>
      <c r="I62" s="37">
        <v>0</v>
      </c>
      <c r="J62" s="36">
        <v>0</v>
      </c>
      <c r="K62" s="35">
        <v>0</v>
      </c>
      <c r="L62" s="35">
        <v>0</v>
      </c>
      <c r="M62" s="35">
        <v>0</v>
      </c>
      <c r="N62" s="38">
        <f t="shared" si="9"/>
        <v>504.32526834128822</v>
      </c>
      <c r="O62" s="33"/>
    </row>
    <row r="63" spans="1:15" x14ac:dyDescent="0.3">
      <c r="A63" s="9" t="s">
        <v>116</v>
      </c>
      <c r="B63" s="10" t="s">
        <v>117</v>
      </c>
      <c r="C63" s="35">
        <v>1621.8239673620703</v>
      </c>
      <c r="D63" s="36">
        <v>0</v>
      </c>
      <c r="E63" s="37">
        <v>789.62008303114965</v>
      </c>
      <c r="F63" s="36">
        <v>832.20388433092069</v>
      </c>
      <c r="G63" s="35">
        <v>0</v>
      </c>
      <c r="H63" s="36">
        <v>0</v>
      </c>
      <c r="I63" s="37">
        <v>0</v>
      </c>
      <c r="J63" s="36">
        <v>0</v>
      </c>
      <c r="K63" s="35">
        <v>0</v>
      </c>
      <c r="L63" s="35">
        <v>0</v>
      </c>
      <c r="M63" s="35">
        <v>0</v>
      </c>
      <c r="N63" s="38">
        <f t="shared" si="9"/>
        <v>1621.8239673620703</v>
      </c>
      <c r="O63" s="33"/>
    </row>
    <row r="64" spans="1:15" ht="28.8" x14ac:dyDescent="0.3">
      <c r="A64" s="9" t="s">
        <v>118</v>
      </c>
      <c r="B64" s="10" t="s">
        <v>119</v>
      </c>
      <c r="C64" s="35">
        <v>294.2921757478519</v>
      </c>
      <c r="D64" s="36">
        <v>0</v>
      </c>
      <c r="E64" s="37">
        <v>278.75697602386055</v>
      </c>
      <c r="F64" s="36">
        <v>15.535199723991356</v>
      </c>
      <c r="G64" s="35">
        <v>0</v>
      </c>
      <c r="H64" s="36">
        <v>0</v>
      </c>
      <c r="I64" s="37">
        <v>0</v>
      </c>
      <c r="J64" s="36">
        <v>0</v>
      </c>
      <c r="K64" s="35">
        <v>0</v>
      </c>
      <c r="L64" s="35">
        <v>0</v>
      </c>
      <c r="M64" s="35">
        <v>0</v>
      </c>
      <c r="N64" s="38">
        <f t="shared" si="9"/>
        <v>294.2921757478519</v>
      </c>
      <c r="O64" s="33"/>
    </row>
    <row r="65" spans="1:15" ht="28.8" x14ac:dyDescent="0.3">
      <c r="A65" s="9" t="s">
        <v>303</v>
      </c>
      <c r="B65" s="10" t="s">
        <v>280</v>
      </c>
      <c r="C65" s="35">
        <v>0</v>
      </c>
      <c r="D65" s="36">
        <v>0</v>
      </c>
      <c r="E65" s="37">
        <v>0</v>
      </c>
      <c r="F65" s="36">
        <v>0</v>
      </c>
      <c r="G65" s="35">
        <v>0</v>
      </c>
      <c r="H65" s="36">
        <v>0</v>
      </c>
      <c r="I65" s="37">
        <v>0</v>
      </c>
      <c r="J65" s="36">
        <v>0</v>
      </c>
      <c r="K65" s="35">
        <v>0</v>
      </c>
      <c r="L65" s="35">
        <v>0</v>
      </c>
      <c r="M65" s="35">
        <v>0</v>
      </c>
      <c r="N65" s="38">
        <f t="shared" si="9"/>
        <v>0</v>
      </c>
      <c r="O65" s="33"/>
    </row>
    <row r="66" spans="1:15" ht="43.2" x14ac:dyDescent="0.3">
      <c r="A66" s="9" t="s">
        <v>304</v>
      </c>
      <c r="B66" s="10" t="s">
        <v>281</v>
      </c>
      <c r="C66" s="35">
        <v>3220.6407347230393</v>
      </c>
      <c r="D66" s="36">
        <v>0</v>
      </c>
      <c r="E66" s="37">
        <v>2289.0787455303253</v>
      </c>
      <c r="F66" s="36">
        <v>931.5619891927139</v>
      </c>
      <c r="G66" s="35">
        <v>0</v>
      </c>
      <c r="H66" s="36">
        <v>0</v>
      </c>
      <c r="I66" s="37">
        <v>0</v>
      </c>
      <c r="J66" s="36">
        <v>0</v>
      </c>
      <c r="K66" s="35">
        <v>0</v>
      </c>
      <c r="L66" s="35">
        <v>0</v>
      </c>
      <c r="M66" s="35">
        <v>0</v>
      </c>
      <c r="N66" s="38">
        <f t="shared" si="9"/>
        <v>3220.6407347230393</v>
      </c>
      <c r="O66" s="33"/>
    </row>
    <row r="67" spans="1:15" ht="28.8" x14ac:dyDescent="0.3">
      <c r="A67" s="9" t="s">
        <v>353</v>
      </c>
      <c r="B67" s="10" t="s">
        <v>354</v>
      </c>
      <c r="C67" s="35">
        <v>2095.4235567402261</v>
      </c>
      <c r="D67" s="36">
        <v>0</v>
      </c>
      <c r="E67" s="37">
        <v>1246.7784840334177</v>
      </c>
      <c r="F67" s="36">
        <v>848.64507270680838</v>
      </c>
      <c r="G67" s="35">
        <v>0</v>
      </c>
      <c r="H67" s="36">
        <v>0</v>
      </c>
      <c r="I67" s="37">
        <v>0</v>
      </c>
      <c r="J67" s="36">
        <v>0</v>
      </c>
      <c r="K67" s="35">
        <v>0</v>
      </c>
      <c r="L67" s="35">
        <v>0</v>
      </c>
      <c r="M67" s="35">
        <v>0</v>
      </c>
      <c r="N67" s="38">
        <f t="shared" ref="N67:N125" si="10">+C67+G67+K67+L67+M67</f>
        <v>2095.4235567402261</v>
      </c>
      <c r="O67" s="33"/>
    </row>
    <row r="68" spans="1:15" ht="28.8" x14ac:dyDescent="0.3">
      <c r="A68" s="9" t="s">
        <v>120</v>
      </c>
      <c r="B68" s="10" t="s">
        <v>122</v>
      </c>
      <c r="C68" s="35">
        <v>1419.8760494708686</v>
      </c>
      <c r="D68" s="36">
        <v>0</v>
      </c>
      <c r="E68" s="37">
        <v>1419.8760494708686</v>
      </c>
      <c r="F68" s="36">
        <v>0</v>
      </c>
      <c r="G68" s="35">
        <v>0</v>
      </c>
      <c r="H68" s="36">
        <v>0</v>
      </c>
      <c r="I68" s="37">
        <v>0</v>
      </c>
      <c r="J68" s="36">
        <v>0</v>
      </c>
      <c r="K68" s="35">
        <v>0</v>
      </c>
      <c r="L68" s="35">
        <v>0</v>
      </c>
      <c r="M68" s="35">
        <v>0</v>
      </c>
      <c r="N68" s="38">
        <f t="shared" si="10"/>
        <v>1419.8760494708686</v>
      </c>
      <c r="O68" s="33"/>
    </row>
    <row r="69" spans="1:15" ht="28.8" x14ac:dyDescent="0.3">
      <c r="A69" s="9" t="s">
        <v>121</v>
      </c>
      <c r="B69" s="10" t="s">
        <v>124</v>
      </c>
      <c r="C69" s="35">
        <v>645.99508304378548</v>
      </c>
      <c r="D69" s="36">
        <v>0</v>
      </c>
      <c r="E69" s="37">
        <v>644.01818835082076</v>
      </c>
      <c r="F69" s="36">
        <v>1.976894692964728</v>
      </c>
      <c r="G69" s="35">
        <v>0</v>
      </c>
      <c r="H69" s="36">
        <v>0</v>
      </c>
      <c r="I69" s="37">
        <v>0</v>
      </c>
      <c r="J69" s="36">
        <v>0</v>
      </c>
      <c r="K69" s="35">
        <v>0</v>
      </c>
      <c r="L69" s="35">
        <v>0</v>
      </c>
      <c r="M69" s="35">
        <v>0</v>
      </c>
      <c r="N69" s="38">
        <f t="shared" ref="N69:N72" si="11">+C69+G69+K69+L69+M69</f>
        <v>645.99508304378548</v>
      </c>
      <c r="O69" s="33"/>
    </row>
    <row r="70" spans="1:15" ht="28.8" x14ac:dyDescent="0.3">
      <c r="A70" s="9" t="s">
        <v>123</v>
      </c>
      <c r="B70" s="10" t="s">
        <v>282</v>
      </c>
      <c r="C70" s="35">
        <v>14.452868058070059</v>
      </c>
      <c r="D70" s="36">
        <v>0</v>
      </c>
      <c r="E70" s="37">
        <v>14.452868058070059</v>
      </c>
      <c r="F70" s="36">
        <v>0</v>
      </c>
      <c r="G70" s="35">
        <v>0</v>
      </c>
      <c r="H70" s="36">
        <v>0</v>
      </c>
      <c r="I70" s="37">
        <v>0</v>
      </c>
      <c r="J70" s="36">
        <v>0</v>
      </c>
      <c r="K70" s="35">
        <v>0</v>
      </c>
      <c r="L70" s="35">
        <v>0</v>
      </c>
      <c r="M70" s="35">
        <v>0</v>
      </c>
      <c r="N70" s="38">
        <f t="shared" si="11"/>
        <v>14.452868058070059</v>
      </c>
      <c r="O70" s="33"/>
    </row>
    <row r="71" spans="1:15" ht="28.8" x14ac:dyDescent="0.3">
      <c r="A71" s="9" t="s">
        <v>305</v>
      </c>
      <c r="B71" s="10" t="s">
        <v>126</v>
      </c>
      <c r="C71" s="35">
        <v>1292.1501259107738</v>
      </c>
      <c r="D71" s="36">
        <v>0</v>
      </c>
      <c r="E71" s="37">
        <v>1108.3846662420058</v>
      </c>
      <c r="F71" s="36">
        <v>183.76545966876805</v>
      </c>
      <c r="G71" s="35">
        <v>0</v>
      </c>
      <c r="H71" s="36">
        <v>0</v>
      </c>
      <c r="I71" s="37">
        <v>0</v>
      </c>
      <c r="J71" s="36">
        <v>0</v>
      </c>
      <c r="K71" s="35">
        <v>0</v>
      </c>
      <c r="L71" s="35">
        <v>0</v>
      </c>
      <c r="M71" s="35">
        <v>0</v>
      </c>
      <c r="N71" s="38">
        <f t="shared" si="11"/>
        <v>1292.1501259107738</v>
      </c>
      <c r="O71" s="33"/>
    </row>
    <row r="72" spans="1:15" x14ac:dyDescent="0.3">
      <c r="A72" s="9" t="s">
        <v>125</v>
      </c>
      <c r="B72" s="10" t="s">
        <v>127</v>
      </c>
      <c r="C72" s="35">
        <v>156.26071729593818</v>
      </c>
      <c r="D72" s="36">
        <v>0</v>
      </c>
      <c r="E72" s="37">
        <v>4.6628019883423404</v>
      </c>
      <c r="F72" s="36">
        <v>151.59791530759583</v>
      </c>
      <c r="G72" s="35">
        <v>0</v>
      </c>
      <c r="H72" s="36">
        <v>0</v>
      </c>
      <c r="I72" s="37">
        <v>0</v>
      </c>
      <c r="J72" s="36">
        <v>0</v>
      </c>
      <c r="K72" s="35">
        <v>0</v>
      </c>
      <c r="L72" s="35">
        <v>0</v>
      </c>
      <c r="M72" s="35">
        <v>0</v>
      </c>
      <c r="N72" s="38">
        <f t="shared" si="11"/>
        <v>156.26071729593818</v>
      </c>
      <c r="O72" s="33"/>
    </row>
    <row r="73" spans="1:15" x14ac:dyDescent="0.3">
      <c r="A73" s="9" t="s">
        <v>306</v>
      </c>
      <c r="B73" s="10" t="s">
        <v>129</v>
      </c>
      <c r="C73" s="35">
        <v>692.10791718865539</v>
      </c>
      <c r="D73" s="36">
        <v>0</v>
      </c>
      <c r="E73" s="37">
        <v>0.19925199620062731</v>
      </c>
      <c r="F73" s="36">
        <v>691.90866519245481</v>
      </c>
      <c r="G73" s="35">
        <v>0</v>
      </c>
      <c r="H73" s="36">
        <v>0</v>
      </c>
      <c r="I73" s="37">
        <v>0</v>
      </c>
      <c r="J73" s="36">
        <v>0</v>
      </c>
      <c r="K73" s="35">
        <v>0</v>
      </c>
      <c r="L73" s="35">
        <v>0</v>
      </c>
      <c r="M73" s="35">
        <v>0</v>
      </c>
      <c r="N73" s="38">
        <f t="shared" si="10"/>
        <v>692.10791718865539</v>
      </c>
      <c r="O73" s="33"/>
    </row>
    <row r="74" spans="1:15" ht="28.8" x14ac:dyDescent="0.3">
      <c r="A74" s="9" t="s">
        <v>128</v>
      </c>
      <c r="B74" s="10" t="s">
        <v>131</v>
      </c>
      <c r="C74" s="35">
        <v>164.59827941633847</v>
      </c>
      <c r="D74" s="36">
        <v>0</v>
      </c>
      <c r="E74" s="37">
        <v>164.59827941633847</v>
      </c>
      <c r="F74" s="36">
        <v>0</v>
      </c>
      <c r="G74" s="35">
        <v>0</v>
      </c>
      <c r="H74" s="36">
        <v>0</v>
      </c>
      <c r="I74" s="37">
        <v>0</v>
      </c>
      <c r="J74" s="36">
        <v>0</v>
      </c>
      <c r="K74" s="35">
        <v>0</v>
      </c>
      <c r="L74" s="35">
        <v>0</v>
      </c>
      <c r="M74" s="35">
        <v>0</v>
      </c>
      <c r="N74" s="38">
        <f t="shared" ref="N74" si="12">+C74+G74+K74+L74+M74</f>
        <v>164.59827941633847</v>
      </c>
      <c r="O74" s="33"/>
    </row>
    <row r="75" spans="1:15" ht="28.8" x14ac:dyDescent="0.3">
      <c r="A75" s="9" t="s">
        <v>130</v>
      </c>
      <c r="B75" s="10" t="s">
        <v>133</v>
      </c>
      <c r="C75" s="35">
        <v>1444.5706416186545</v>
      </c>
      <c r="D75" s="36">
        <v>0</v>
      </c>
      <c r="E75" s="37">
        <v>446.00066827601717</v>
      </c>
      <c r="F75" s="36">
        <v>998.56997334263724</v>
      </c>
      <c r="G75" s="35">
        <v>0</v>
      </c>
      <c r="H75" s="36">
        <v>0</v>
      </c>
      <c r="I75" s="37">
        <v>0</v>
      </c>
      <c r="J75" s="36">
        <v>0</v>
      </c>
      <c r="K75" s="35">
        <v>0</v>
      </c>
      <c r="L75" s="35">
        <v>0</v>
      </c>
      <c r="M75" s="35">
        <v>0</v>
      </c>
      <c r="N75" s="38">
        <f t="shared" si="10"/>
        <v>1444.5706416186545</v>
      </c>
      <c r="O75" s="33"/>
    </row>
    <row r="76" spans="1:15" x14ac:dyDescent="0.3">
      <c r="A76" s="9" t="s">
        <v>132</v>
      </c>
      <c r="B76" s="10" t="s">
        <v>135</v>
      </c>
      <c r="C76" s="35">
        <v>530.14200063900057</v>
      </c>
      <c r="D76" s="36">
        <v>0</v>
      </c>
      <c r="E76" s="37">
        <v>421.24966371624049</v>
      </c>
      <c r="F76" s="36">
        <v>108.89233692276002</v>
      </c>
      <c r="G76" s="35">
        <v>0</v>
      </c>
      <c r="H76" s="36">
        <v>0</v>
      </c>
      <c r="I76" s="37">
        <v>0</v>
      </c>
      <c r="J76" s="36">
        <v>0</v>
      </c>
      <c r="K76" s="35">
        <v>0</v>
      </c>
      <c r="L76" s="35">
        <v>0</v>
      </c>
      <c r="M76" s="35">
        <v>0</v>
      </c>
      <c r="N76" s="38">
        <f t="shared" ref="N76:N80" si="13">+C76+G76+K76+L76+M76</f>
        <v>530.14200063900057</v>
      </c>
      <c r="O76" s="33"/>
    </row>
    <row r="77" spans="1:15" ht="28.8" x14ac:dyDescent="0.3">
      <c r="A77" s="9" t="s">
        <v>134</v>
      </c>
      <c r="B77" s="10" t="s">
        <v>137</v>
      </c>
      <c r="C77" s="35">
        <v>1404.9531758429421</v>
      </c>
      <c r="D77" s="36">
        <v>0</v>
      </c>
      <c r="E77" s="37">
        <v>1265.9701810982078</v>
      </c>
      <c r="F77" s="36">
        <v>138.98299474473433</v>
      </c>
      <c r="G77" s="35">
        <v>0</v>
      </c>
      <c r="H77" s="36">
        <v>0</v>
      </c>
      <c r="I77" s="37">
        <v>0</v>
      </c>
      <c r="J77" s="36">
        <v>0</v>
      </c>
      <c r="K77" s="35">
        <v>0</v>
      </c>
      <c r="L77" s="35">
        <v>0</v>
      </c>
      <c r="M77" s="35">
        <v>0</v>
      </c>
      <c r="N77" s="38">
        <f t="shared" si="13"/>
        <v>1404.9531758429421</v>
      </c>
      <c r="O77" s="33"/>
    </row>
    <row r="78" spans="1:15" ht="28.8" x14ac:dyDescent="0.3">
      <c r="A78" s="9" t="s">
        <v>136</v>
      </c>
      <c r="B78" s="10" t="s">
        <v>139</v>
      </c>
      <c r="C78" s="35">
        <v>2.2729555299999999</v>
      </c>
      <c r="D78" s="36">
        <v>0</v>
      </c>
      <c r="E78" s="37">
        <v>0</v>
      </c>
      <c r="F78" s="36">
        <v>2.2729555299999999</v>
      </c>
      <c r="G78" s="35">
        <v>0</v>
      </c>
      <c r="H78" s="36">
        <v>0</v>
      </c>
      <c r="I78" s="37">
        <v>0</v>
      </c>
      <c r="J78" s="36">
        <v>0</v>
      </c>
      <c r="K78" s="35">
        <v>0</v>
      </c>
      <c r="L78" s="35">
        <v>0</v>
      </c>
      <c r="M78" s="35">
        <v>0</v>
      </c>
      <c r="N78" s="38">
        <f t="shared" si="13"/>
        <v>2.2729555299999999</v>
      </c>
      <c r="O78" s="33"/>
    </row>
    <row r="79" spans="1:15" x14ac:dyDescent="0.3">
      <c r="A79" s="9" t="s">
        <v>138</v>
      </c>
      <c r="B79" s="10" t="s">
        <v>141</v>
      </c>
      <c r="C79" s="35">
        <v>80.475179805223348</v>
      </c>
      <c r="D79" s="36">
        <v>0</v>
      </c>
      <c r="E79" s="37">
        <v>31.886220575223351</v>
      </c>
      <c r="F79" s="36">
        <v>48.58895923</v>
      </c>
      <c r="G79" s="35">
        <v>0</v>
      </c>
      <c r="H79" s="36">
        <v>0</v>
      </c>
      <c r="I79" s="37">
        <v>0</v>
      </c>
      <c r="J79" s="36">
        <v>0</v>
      </c>
      <c r="K79" s="35">
        <v>0</v>
      </c>
      <c r="L79" s="35">
        <v>0</v>
      </c>
      <c r="M79" s="35">
        <v>0</v>
      </c>
      <c r="N79" s="38">
        <f t="shared" si="13"/>
        <v>80.475179805223348</v>
      </c>
      <c r="O79" s="33"/>
    </row>
    <row r="80" spans="1:15" x14ac:dyDescent="0.3">
      <c r="A80" s="9" t="s">
        <v>140</v>
      </c>
      <c r="B80" s="10" t="s">
        <v>142</v>
      </c>
      <c r="C80" s="35">
        <v>272.65344391705901</v>
      </c>
      <c r="D80" s="36">
        <v>0</v>
      </c>
      <c r="E80" s="37">
        <v>253.33374424507252</v>
      </c>
      <c r="F80" s="36">
        <v>19.319699671986463</v>
      </c>
      <c r="G80" s="35">
        <v>0</v>
      </c>
      <c r="H80" s="36">
        <v>0</v>
      </c>
      <c r="I80" s="37">
        <v>0</v>
      </c>
      <c r="J80" s="36">
        <v>0</v>
      </c>
      <c r="K80" s="35">
        <v>0</v>
      </c>
      <c r="L80" s="35">
        <v>0</v>
      </c>
      <c r="M80" s="35">
        <v>0</v>
      </c>
      <c r="N80" s="38">
        <f t="shared" si="13"/>
        <v>272.65344391705901</v>
      </c>
      <c r="O80" s="33"/>
    </row>
    <row r="81" spans="1:15" ht="43.2" x14ac:dyDescent="0.3">
      <c r="A81" s="9" t="s">
        <v>355</v>
      </c>
      <c r="B81" s="10" t="s">
        <v>356</v>
      </c>
      <c r="C81" s="35">
        <v>103.69006335126089</v>
      </c>
      <c r="D81" s="36">
        <v>0</v>
      </c>
      <c r="E81" s="37">
        <v>82.153871883231474</v>
      </c>
      <c r="F81" s="36">
        <v>21.536191468029418</v>
      </c>
      <c r="G81" s="35">
        <v>0</v>
      </c>
      <c r="H81" s="36">
        <v>0</v>
      </c>
      <c r="I81" s="37">
        <v>0</v>
      </c>
      <c r="J81" s="36">
        <v>0</v>
      </c>
      <c r="K81" s="35">
        <v>0</v>
      </c>
      <c r="L81" s="35">
        <v>0</v>
      </c>
      <c r="M81" s="35">
        <v>0</v>
      </c>
      <c r="N81" s="38">
        <f t="shared" ref="N81" si="14">+C81+G81+K81+L81+M81</f>
        <v>103.69006335126089</v>
      </c>
      <c r="O81" s="33"/>
    </row>
    <row r="82" spans="1:15" x14ac:dyDescent="0.3">
      <c r="A82" s="9" t="s">
        <v>307</v>
      </c>
      <c r="B82" s="10" t="s">
        <v>144</v>
      </c>
      <c r="C82" s="35">
        <v>397.21350305673747</v>
      </c>
      <c r="D82" s="36">
        <v>0</v>
      </c>
      <c r="E82" s="37">
        <v>396.76621208165352</v>
      </c>
      <c r="F82" s="36">
        <v>0.44729097508392696</v>
      </c>
      <c r="G82" s="35">
        <v>0</v>
      </c>
      <c r="H82" s="36">
        <v>0</v>
      </c>
      <c r="I82" s="37">
        <v>0</v>
      </c>
      <c r="J82" s="36">
        <v>0</v>
      </c>
      <c r="K82" s="35">
        <v>0</v>
      </c>
      <c r="L82" s="35">
        <v>0</v>
      </c>
      <c r="M82" s="35">
        <v>0</v>
      </c>
      <c r="N82" s="38">
        <f t="shared" si="10"/>
        <v>397.21350305673747</v>
      </c>
      <c r="O82" s="33"/>
    </row>
    <row r="83" spans="1:15" x14ac:dyDescent="0.3">
      <c r="A83" s="9" t="s">
        <v>143</v>
      </c>
      <c r="B83" s="10" t="s">
        <v>146</v>
      </c>
      <c r="C83" s="35">
        <v>312.19264171606335</v>
      </c>
      <c r="D83" s="36">
        <v>0</v>
      </c>
      <c r="E83" s="37">
        <v>105.81071560917121</v>
      </c>
      <c r="F83" s="36">
        <v>206.38192610689217</v>
      </c>
      <c r="G83" s="35">
        <v>0</v>
      </c>
      <c r="H83" s="36">
        <v>0</v>
      </c>
      <c r="I83" s="37">
        <v>0</v>
      </c>
      <c r="J83" s="36">
        <v>0</v>
      </c>
      <c r="K83" s="35">
        <v>0</v>
      </c>
      <c r="L83" s="35">
        <v>0</v>
      </c>
      <c r="M83" s="35">
        <v>0</v>
      </c>
      <c r="N83" s="38">
        <f t="shared" si="10"/>
        <v>312.19264171606335</v>
      </c>
      <c r="O83" s="33"/>
    </row>
    <row r="84" spans="1:15" x14ac:dyDescent="0.3">
      <c r="A84" s="9" t="s">
        <v>145</v>
      </c>
      <c r="B84" s="10" t="s">
        <v>148</v>
      </c>
      <c r="C84" s="35">
        <v>468.88052023594418</v>
      </c>
      <c r="D84" s="36">
        <v>0</v>
      </c>
      <c r="E84" s="37">
        <v>467.48475154894174</v>
      </c>
      <c r="F84" s="36">
        <v>1.395768687002455</v>
      </c>
      <c r="G84" s="35">
        <v>0</v>
      </c>
      <c r="H84" s="36">
        <v>0</v>
      </c>
      <c r="I84" s="37">
        <v>0</v>
      </c>
      <c r="J84" s="36">
        <v>0</v>
      </c>
      <c r="K84" s="35">
        <v>0</v>
      </c>
      <c r="L84" s="35">
        <v>0</v>
      </c>
      <c r="M84" s="35">
        <v>0</v>
      </c>
      <c r="N84" s="38">
        <f t="shared" si="10"/>
        <v>468.88052023594418</v>
      </c>
      <c r="O84" s="33"/>
    </row>
    <row r="85" spans="1:15" x14ac:dyDescent="0.3">
      <c r="A85" s="9" t="s">
        <v>147</v>
      </c>
      <c r="B85" s="10" t="s">
        <v>150</v>
      </c>
      <c r="C85" s="35">
        <v>392.42404297759032</v>
      </c>
      <c r="D85" s="36">
        <v>0</v>
      </c>
      <c r="E85" s="37">
        <v>392.42404297759032</v>
      </c>
      <c r="F85" s="36">
        <v>0</v>
      </c>
      <c r="G85" s="35">
        <v>0</v>
      </c>
      <c r="H85" s="36">
        <v>0</v>
      </c>
      <c r="I85" s="37">
        <v>0</v>
      </c>
      <c r="J85" s="36">
        <v>0</v>
      </c>
      <c r="K85" s="35">
        <v>0</v>
      </c>
      <c r="L85" s="35">
        <v>0</v>
      </c>
      <c r="M85" s="35">
        <v>0</v>
      </c>
      <c r="N85" s="38">
        <f t="shared" si="10"/>
        <v>392.42404297759032</v>
      </c>
      <c r="O85" s="33"/>
    </row>
    <row r="86" spans="1:15" x14ac:dyDescent="0.3">
      <c r="A86" s="9" t="s">
        <v>149</v>
      </c>
      <c r="B86" s="10" t="s">
        <v>152</v>
      </c>
      <c r="C86" s="35">
        <v>603.67590137927482</v>
      </c>
      <c r="D86" s="36">
        <v>0</v>
      </c>
      <c r="E86" s="37">
        <v>599.7268910272835</v>
      </c>
      <c r="F86" s="36">
        <v>3.9490103519913604</v>
      </c>
      <c r="G86" s="35">
        <v>0</v>
      </c>
      <c r="H86" s="36">
        <v>0</v>
      </c>
      <c r="I86" s="37">
        <v>0</v>
      </c>
      <c r="J86" s="36">
        <v>0</v>
      </c>
      <c r="K86" s="35">
        <v>0</v>
      </c>
      <c r="L86" s="35">
        <v>0</v>
      </c>
      <c r="M86" s="35">
        <v>0</v>
      </c>
      <c r="N86" s="38">
        <f t="shared" si="10"/>
        <v>603.67590137927482</v>
      </c>
      <c r="O86" s="33"/>
    </row>
    <row r="87" spans="1:15" x14ac:dyDescent="0.3">
      <c r="A87" s="9" t="s">
        <v>151</v>
      </c>
      <c r="B87" s="10" t="s">
        <v>283</v>
      </c>
      <c r="C87" s="35">
        <v>908.32058171661561</v>
      </c>
      <c r="D87" s="36">
        <v>224.43530597975337</v>
      </c>
      <c r="E87" s="37">
        <v>683.88527573686224</v>
      </c>
      <c r="F87" s="36">
        <v>0</v>
      </c>
      <c r="G87" s="35">
        <v>0</v>
      </c>
      <c r="H87" s="36">
        <v>0</v>
      </c>
      <c r="I87" s="37">
        <v>0</v>
      </c>
      <c r="J87" s="36">
        <v>0</v>
      </c>
      <c r="K87" s="35">
        <v>0</v>
      </c>
      <c r="L87" s="35">
        <v>0</v>
      </c>
      <c r="M87" s="35">
        <v>0</v>
      </c>
      <c r="N87" s="38">
        <f t="shared" si="10"/>
        <v>908.32058171661561</v>
      </c>
      <c r="O87" s="33"/>
    </row>
    <row r="88" spans="1:15" x14ac:dyDescent="0.3">
      <c r="A88" s="9" t="s">
        <v>153</v>
      </c>
      <c r="B88" s="10" t="s">
        <v>284</v>
      </c>
      <c r="C88" s="35">
        <v>20.503807156609959</v>
      </c>
      <c r="D88" s="36">
        <v>20.503807156609959</v>
      </c>
      <c r="E88" s="37">
        <v>0</v>
      </c>
      <c r="F88" s="36">
        <v>0</v>
      </c>
      <c r="G88" s="35">
        <v>0</v>
      </c>
      <c r="H88" s="36">
        <v>0</v>
      </c>
      <c r="I88" s="37">
        <v>0</v>
      </c>
      <c r="J88" s="36">
        <v>0</v>
      </c>
      <c r="K88" s="35">
        <v>0</v>
      </c>
      <c r="L88" s="35">
        <v>0</v>
      </c>
      <c r="M88" s="35">
        <v>0</v>
      </c>
      <c r="N88" s="38">
        <f t="shared" si="10"/>
        <v>20.503807156609959</v>
      </c>
      <c r="O88" s="33"/>
    </row>
    <row r="89" spans="1:15" x14ac:dyDescent="0.3">
      <c r="A89" s="9" t="s">
        <v>154</v>
      </c>
      <c r="B89" s="10" t="s">
        <v>285</v>
      </c>
      <c r="C89" s="35">
        <v>11.772663682691112</v>
      </c>
      <c r="D89" s="36">
        <v>0</v>
      </c>
      <c r="E89" s="37">
        <v>11.6740535912</v>
      </c>
      <c r="F89" s="36">
        <v>9.861009149111287E-2</v>
      </c>
      <c r="G89" s="35">
        <v>0</v>
      </c>
      <c r="H89" s="36">
        <v>0</v>
      </c>
      <c r="I89" s="37">
        <v>0</v>
      </c>
      <c r="J89" s="36">
        <v>0</v>
      </c>
      <c r="K89" s="35">
        <v>0</v>
      </c>
      <c r="L89" s="35">
        <v>0</v>
      </c>
      <c r="M89" s="35">
        <v>0</v>
      </c>
      <c r="N89" s="38">
        <f t="shared" si="10"/>
        <v>11.772663682691112</v>
      </c>
      <c r="O89" s="33"/>
    </row>
    <row r="90" spans="1:15" x14ac:dyDescent="0.3">
      <c r="A90" s="9" t="s">
        <v>155</v>
      </c>
      <c r="B90" s="10" t="s">
        <v>286</v>
      </c>
      <c r="C90" s="35">
        <v>0</v>
      </c>
      <c r="D90" s="36">
        <v>0</v>
      </c>
      <c r="E90" s="37">
        <v>0</v>
      </c>
      <c r="F90" s="36">
        <v>0</v>
      </c>
      <c r="G90" s="35">
        <v>0</v>
      </c>
      <c r="H90" s="36">
        <v>0</v>
      </c>
      <c r="I90" s="37">
        <v>0</v>
      </c>
      <c r="J90" s="36">
        <v>0</v>
      </c>
      <c r="K90" s="35">
        <v>0</v>
      </c>
      <c r="L90" s="35">
        <v>0</v>
      </c>
      <c r="M90" s="35">
        <v>0</v>
      </c>
      <c r="N90" s="38">
        <f t="shared" si="10"/>
        <v>0</v>
      </c>
      <c r="O90" s="33"/>
    </row>
    <row r="91" spans="1:15" x14ac:dyDescent="0.3">
      <c r="A91" s="9" t="s">
        <v>156</v>
      </c>
      <c r="B91" s="10" t="s">
        <v>287</v>
      </c>
      <c r="C91" s="35">
        <v>0</v>
      </c>
      <c r="D91" s="36">
        <v>0</v>
      </c>
      <c r="E91" s="37">
        <v>0</v>
      </c>
      <c r="F91" s="36">
        <v>0</v>
      </c>
      <c r="G91" s="35">
        <v>0</v>
      </c>
      <c r="H91" s="36">
        <v>0</v>
      </c>
      <c r="I91" s="37">
        <v>0</v>
      </c>
      <c r="J91" s="36">
        <v>0</v>
      </c>
      <c r="K91" s="35">
        <v>0</v>
      </c>
      <c r="L91" s="35">
        <v>0</v>
      </c>
      <c r="M91" s="35">
        <v>0</v>
      </c>
      <c r="N91" s="38">
        <f t="shared" si="10"/>
        <v>0</v>
      </c>
      <c r="O91" s="33"/>
    </row>
    <row r="92" spans="1:15" x14ac:dyDescent="0.3">
      <c r="A92" s="9" t="s">
        <v>158</v>
      </c>
      <c r="B92" s="10" t="s">
        <v>157</v>
      </c>
      <c r="C92" s="35">
        <v>0</v>
      </c>
      <c r="D92" s="36">
        <v>0</v>
      </c>
      <c r="E92" s="37">
        <v>0</v>
      </c>
      <c r="F92" s="36">
        <v>0</v>
      </c>
      <c r="G92" s="35">
        <v>0</v>
      </c>
      <c r="H92" s="36">
        <v>0</v>
      </c>
      <c r="I92" s="37">
        <v>0</v>
      </c>
      <c r="J92" s="36">
        <v>0</v>
      </c>
      <c r="K92" s="35">
        <v>0</v>
      </c>
      <c r="L92" s="35">
        <v>0</v>
      </c>
      <c r="M92" s="35">
        <v>0</v>
      </c>
      <c r="N92" s="38">
        <f t="shared" si="10"/>
        <v>0</v>
      </c>
      <c r="O92" s="33"/>
    </row>
    <row r="93" spans="1:15" ht="28.8" x14ac:dyDescent="0.3">
      <c r="A93" s="9" t="s">
        <v>308</v>
      </c>
      <c r="B93" s="10" t="s">
        <v>159</v>
      </c>
      <c r="C93" s="35">
        <v>0</v>
      </c>
      <c r="D93" s="36">
        <v>0</v>
      </c>
      <c r="E93" s="37">
        <v>0</v>
      </c>
      <c r="F93" s="36">
        <v>0</v>
      </c>
      <c r="G93" s="35">
        <v>0</v>
      </c>
      <c r="H93" s="36">
        <v>0</v>
      </c>
      <c r="I93" s="37">
        <v>0</v>
      </c>
      <c r="J93" s="36">
        <v>0</v>
      </c>
      <c r="K93" s="35">
        <v>0</v>
      </c>
      <c r="L93" s="35">
        <v>0</v>
      </c>
      <c r="M93" s="35">
        <v>0</v>
      </c>
      <c r="N93" s="38">
        <f t="shared" si="10"/>
        <v>0</v>
      </c>
      <c r="O93" s="33"/>
    </row>
    <row r="94" spans="1:15" x14ac:dyDescent="0.3">
      <c r="A94" s="9" t="s">
        <v>161</v>
      </c>
      <c r="B94" s="10" t="s">
        <v>160</v>
      </c>
      <c r="C94" s="35">
        <v>0</v>
      </c>
      <c r="D94" s="36">
        <v>0</v>
      </c>
      <c r="E94" s="37">
        <v>0</v>
      </c>
      <c r="F94" s="36">
        <v>0</v>
      </c>
      <c r="G94" s="35">
        <v>0</v>
      </c>
      <c r="H94" s="36">
        <v>0</v>
      </c>
      <c r="I94" s="37">
        <v>0</v>
      </c>
      <c r="J94" s="36">
        <v>0</v>
      </c>
      <c r="K94" s="35">
        <v>91.636478879999999</v>
      </c>
      <c r="L94" s="35">
        <v>0</v>
      </c>
      <c r="M94" s="35">
        <v>0</v>
      </c>
      <c r="N94" s="38">
        <f t="shared" si="10"/>
        <v>91.636478879999999</v>
      </c>
      <c r="O94" s="33"/>
    </row>
    <row r="95" spans="1:15" x14ac:dyDescent="0.3">
      <c r="A95" s="9" t="s">
        <v>163</v>
      </c>
      <c r="B95" s="10" t="s">
        <v>162</v>
      </c>
      <c r="C95" s="35">
        <v>4786.5895220594211</v>
      </c>
      <c r="D95" s="36">
        <v>0</v>
      </c>
      <c r="E95" s="37">
        <v>3117.7864449096546</v>
      </c>
      <c r="F95" s="36">
        <v>1668.8030771497663</v>
      </c>
      <c r="G95" s="35">
        <v>0</v>
      </c>
      <c r="H95" s="36">
        <v>0</v>
      </c>
      <c r="I95" s="37">
        <v>0</v>
      </c>
      <c r="J95" s="36">
        <v>0</v>
      </c>
      <c r="K95" s="35">
        <v>0</v>
      </c>
      <c r="L95" s="35">
        <v>0</v>
      </c>
      <c r="M95" s="35">
        <v>0</v>
      </c>
      <c r="N95" s="38">
        <f t="shared" si="10"/>
        <v>4786.5895220594211</v>
      </c>
      <c r="O95" s="33"/>
    </row>
    <row r="96" spans="1:15" x14ac:dyDescent="0.3">
      <c r="A96" s="9" t="s">
        <v>165</v>
      </c>
      <c r="B96" s="10" t="s">
        <v>164</v>
      </c>
      <c r="C96" s="35">
        <v>39.770103140261355</v>
      </c>
      <c r="D96" s="36">
        <v>0</v>
      </c>
      <c r="E96" s="37">
        <v>37.082002103532609</v>
      </c>
      <c r="F96" s="36">
        <v>2.6881010367287423</v>
      </c>
      <c r="G96" s="35">
        <v>0</v>
      </c>
      <c r="H96" s="36">
        <v>0</v>
      </c>
      <c r="I96" s="37">
        <v>0</v>
      </c>
      <c r="J96" s="36">
        <v>0</v>
      </c>
      <c r="K96" s="35">
        <v>0</v>
      </c>
      <c r="L96" s="35">
        <v>0</v>
      </c>
      <c r="M96" s="35">
        <v>0</v>
      </c>
      <c r="N96" s="38">
        <f t="shared" si="10"/>
        <v>39.770103140261355</v>
      </c>
      <c r="O96" s="33"/>
    </row>
    <row r="97" spans="1:15" x14ac:dyDescent="0.3">
      <c r="A97" s="9" t="s">
        <v>168</v>
      </c>
      <c r="B97" s="10" t="s">
        <v>167</v>
      </c>
      <c r="C97" s="35">
        <v>18.286621407670001</v>
      </c>
      <c r="D97" s="36">
        <v>0</v>
      </c>
      <c r="E97" s="37">
        <v>18.286621407670001</v>
      </c>
      <c r="F97" s="36">
        <v>0</v>
      </c>
      <c r="G97" s="35">
        <v>0</v>
      </c>
      <c r="H97" s="36">
        <v>0</v>
      </c>
      <c r="I97" s="37">
        <v>0</v>
      </c>
      <c r="J97" s="36">
        <v>0</v>
      </c>
      <c r="K97" s="35">
        <v>0</v>
      </c>
      <c r="L97" s="35">
        <v>0</v>
      </c>
      <c r="M97" s="35">
        <v>0</v>
      </c>
      <c r="N97" s="38">
        <f t="shared" si="10"/>
        <v>18.286621407670001</v>
      </c>
      <c r="O97" s="33"/>
    </row>
    <row r="98" spans="1:15" x14ac:dyDescent="0.3">
      <c r="A98" s="9" t="s">
        <v>170</v>
      </c>
      <c r="B98" s="10" t="s">
        <v>169</v>
      </c>
      <c r="C98" s="35">
        <v>0</v>
      </c>
      <c r="D98" s="36">
        <v>0</v>
      </c>
      <c r="E98" s="37">
        <v>0</v>
      </c>
      <c r="F98" s="36">
        <v>0</v>
      </c>
      <c r="G98" s="35">
        <v>0</v>
      </c>
      <c r="H98" s="36">
        <v>0</v>
      </c>
      <c r="I98" s="37">
        <v>0</v>
      </c>
      <c r="J98" s="36">
        <v>0</v>
      </c>
      <c r="K98" s="35">
        <v>0</v>
      </c>
      <c r="L98" s="35">
        <v>0</v>
      </c>
      <c r="M98" s="35">
        <v>0</v>
      </c>
      <c r="N98" s="38">
        <f t="shared" si="10"/>
        <v>0</v>
      </c>
      <c r="O98" s="33"/>
    </row>
    <row r="99" spans="1:15" x14ac:dyDescent="0.3">
      <c r="A99" s="9" t="s">
        <v>171</v>
      </c>
      <c r="B99" s="10" t="s">
        <v>288</v>
      </c>
      <c r="C99" s="35">
        <v>18.3744305604</v>
      </c>
      <c r="D99" s="36">
        <v>0</v>
      </c>
      <c r="E99" s="37">
        <v>18.3744305604</v>
      </c>
      <c r="F99" s="36">
        <v>0</v>
      </c>
      <c r="G99" s="35">
        <v>0</v>
      </c>
      <c r="H99" s="36">
        <v>0</v>
      </c>
      <c r="I99" s="37">
        <v>0</v>
      </c>
      <c r="J99" s="36">
        <v>0</v>
      </c>
      <c r="K99" s="35">
        <v>0</v>
      </c>
      <c r="L99" s="35">
        <v>0</v>
      </c>
      <c r="M99" s="35">
        <v>0</v>
      </c>
      <c r="N99" s="38">
        <f t="shared" si="10"/>
        <v>18.3744305604</v>
      </c>
      <c r="O99" s="33"/>
    </row>
    <row r="100" spans="1:15" x14ac:dyDescent="0.3">
      <c r="A100" s="9" t="s">
        <v>173</v>
      </c>
      <c r="B100" s="10" t="s">
        <v>289</v>
      </c>
      <c r="C100" s="35">
        <v>5.1001072299999999</v>
      </c>
      <c r="D100" s="36">
        <v>0</v>
      </c>
      <c r="E100" s="37">
        <v>5.1001072299999999</v>
      </c>
      <c r="F100" s="36">
        <v>0</v>
      </c>
      <c r="G100" s="35">
        <v>0</v>
      </c>
      <c r="H100" s="36">
        <v>0</v>
      </c>
      <c r="I100" s="37">
        <v>0</v>
      </c>
      <c r="J100" s="36">
        <v>0</v>
      </c>
      <c r="K100" s="35">
        <v>0</v>
      </c>
      <c r="L100" s="35">
        <v>15.80413679389031</v>
      </c>
      <c r="M100" s="35">
        <v>0</v>
      </c>
      <c r="N100" s="38">
        <f t="shared" si="10"/>
        <v>20.90424402389031</v>
      </c>
      <c r="O100" s="33"/>
    </row>
    <row r="101" spans="1:15" x14ac:dyDescent="0.3">
      <c r="A101" s="9" t="s">
        <v>174</v>
      </c>
      <c r="B101" s="10" t="s">
        <v>172</v>
      </c>
      <c r="C101" s="35">
        <v>9.7913275378600009</v>
      </c>
      <c r="D101" s="36">
        <v>0</v>
      </c>
      <c r="E101" s="37">
        <v>7.1349488502600007</v>
      </c>
      <c r="F101" s="36">
        <v>2.6563786876000002</v>
      </c>
      <c r="G101" s="35">
        <v>0</v>
      </c>
      <c r="H101" s="36">
        <v>0</v>
      </c>
      <c r="I101" s="37">
        <v>0</v>
      </c>
      <c r="J101" s="36">
        <v>0</v>
      </c>
      <c r="K101" s="35">
        <v>0</v>
      </c>
      <c r="L101" s="35">
        <v>0</v>
      </c>
      <c r="M101" s="35">
        <v>0</v>
      </c>
      <c r="N101" s="38">
        <f t="shared" si="10"/>
        <v>9.7913275378600009</v>
      </c>
      <c r="O101" s="33"/>
    </row>
    <row r="102" spans="1:15" x14ac:dyDescent="0.3">
      <c r="A102" s="9" t="s">
        <v>175</v>
      </c>
      <c r="B102" s="10" t="s">
        <v>290</v>
      </c>
      <c r="C102" s="35">
        <v>7388.5871250139598</v>
      </c>
      <c r="D102" s="36">
        <v>6647.654673250001</v>
      </c>
      <c r="E102" s="37">
        <v>599.23598695759722</v>
      </c>
      <c r="F102" s="36">
        <v>141.69646480636186</v>
      </c>
      <c r="G102" s="35">
        <v>0</v>
      </c>
      <c r="H102" s="36">
        <v>0</v>
      </c>
      <c r="I102" s="37">
        <v>0</v>
      </c>
      <c r="J102" s="36">
        <v>0</v>
      </c>
      <c r="K102" s="35">
        <v>0</v>
      </c>
      <c r="L102" s="35">
        <v>0</v>
      </c>
      <c r="M102" s="35">
        <v>0</v>
      </c>
      <c r="N102" s="38">
        <f t="shared" si="10"/>
        <v>7388.5871250139598</v>
      </c>
      <c r="O102" s="33"/>
    </row>
    <row r="103" spans="1:15" x14ac:dyDescent="0.3">
      <c r="A103" s="9" t="s">
        <v>177</v>
      </c>
      <c r="B103" s="10" t="s">
        <v>176</v>
      </c>
      <c r="C103" s="35">
        <v>1253.897288211997</v>
      </c>
      <c r="D103" s="36">
        <v>713.55702811000003</v>
      </c>
      <c r="E103" s="37">
        <v>539.50730920199703</v>
      </c>
      <c r="F103" s="36">
        <v>0.83295090000000005</v>
      </c>
      <c r="G103" s="35">
        <v>0</v>
      </c>
      <c r="H103" s="36">
        <v>0</v>
      </c>
      <c r="I103" s="37">
        <v>0</v>
      </c>
      <c r="J103" s="36">
        <v>0</v>
      </c>
      <c r="K103" s="35">
        <v>0</v>
      </c>
      <c r="L103" s="35">
        <v>0</v>
      </c>
      <c r="M103" s="35">
        <v>0</v>
      </c>
      <c r="N103" s="38">
        <f t="shared" si="10"/>
        <v>1253.897288211997</v>
      </c>
      <c r="O103" s="33"/>
    </row>
    <row r="104" spans="1:15" x14ac:dyDescent="0.3">
      <c r="A104" s="9" t="s">
        <v>179</v>
      </c>
      <c r="B104" s="10" t="s">
        <v>178</v>
      </c>
      <c r="C104" s="35">
        <v>336.13859828726146</v>
      </c>
      <c r="D104" s="36">
        <v>0</v>
      </c>
      <c r="E104" s="37">
        <v>275.73883849199672</v>
      </c>
      <c r="F104" s="36">
        <v>60.399759795264742</v>
      </c>
      <c r="G104" s="35">
        <v>0</v>
      </c>
      <c r="H104" s="36">
        <v>0</v>
      </c>
      <c r="I104" s="37">
        <v>0</v>
      </c>
      <c r="J104" s="36">
        <v>0</v>
      </c>
      <c r="K104" s="35">
        <v>0</v>
      </c>
      <c r="L104" s="35">
        <v>0</v>
      </c>
      <c r="M104" s="35">
        <v>0</v>
      </c>
      <c r="N104" s="38">
        <f t="shared" si="10"/>
        <v>336.13859828726146</v>
      </c>
      <c r="O104" s="33"/>
    </row>
    <row r="105" spans="1:15" x14ac:dyDescent="0.3">
      <c r="A105" s="9" t="s">
        <v>181</v>
      </c>
      <c r="B105" s="10" t="s">
        <v>180</v>
      </c>
      <c r="C105" s="35">
        <v>252.50965105944132</v>
      </c>
      <c r="D105" s="36">
        <v>0</v>
      </c>
      <c r="E105" s="37">
        <v>172.19536776723709</v>
      </c>
      <c r="F105" s="36">
        <v>80.314283292204237</v>
      </c>
      <c r="G105" s="35">
        <v>0</v>
      </c>
      <c r="H105" s="36">
        <v>0</v>
      </c>
      <c r="I105" s="37">
        <v>0</v>
      </c>
      <c r="J105" s="36">
        <v>0</v>
      </c>
      <c r="K105" s="35">
        <v>0</v>
      </c>
      <c r="L105" s="35">
        <v>0</v>
      </c>
      <c r="M105" s="35">
        <v>0</v>
      </c>
      <c r="N105" s="38">
        <f t="shared" si="10"/>
        <v>252.50965105944132</v>
      </c>
      <c r="O105" s="33"/>
    </row>
    <row r="106" spans="1:15" ht="43.2" x14ac:dyDescent="0.3">
      <c r="A106" s="9" t="s">
        <v>183</v>
      </c>
      <c r="B106" s="10" t="s">
        <v>182</v>
      </c>
      <c r="C106" s="35">
        <v>210.35967325694435</v>
      </c>
      <c r="D106" s="36">
        <v>0</v>
      </c>
      <c r="E106" s="37">
        <v>165.59974226735443</v>
      </c>
      <c r="F106" s="36">
        <v>44.759930989589918</v>
      </c>
      <c r="G106" s="35">
        <v>0</v>
      </c>
      <c r="H106" s="36">
        <v>0</v>
      </c>
      <c r="I106" s="37">
        <v>0</v>
      </c>
      <c r="J106" s="36">
        <v>0</v>
      </c>
      <c r="K106" s="35">
        <v>0</v>
      </c>
      <c r="L106" s="35">
        <v>0</v>
      </c>
      <c r="M106" s="35">
        <v>0</v>
      </c>
      <c r="N106" s="38">
        <f t="shared" si="10"/>
        <v>210.35967325694435</v>
      </c>
      <c r="O106" s="33"/>
    </row>
    <row r="107" spans="1:15" x14ac:dyDescent="0.3">
      <c r="A107" s="9" t="s">
        <v>185</v>
      </c>
      <c r="B107" s="10" t="s">
        <v>184</v>
      </c>
      <c r="C107" s="35">
        <v>0</v>
      </c>
      <c r="D107" s="36">
        <v>0</v>
      </c>
      <c r="E107" s="37">
        <v>0</v>
      </c>
      <c r="F107" s="36">
        <v>0</v>
      </c>
      <c r="G107" s="35">
        <v>0</v>
      </c>
      <c r="H107" s="36">
        <v>0</v>
      </c>
      <c r="I107" s="37">
        <v>0</v>
      </c>
      <c r="J107" s="36">
        <v>0</v>
      </c>
      <c r="K107" s="35">
        <v>0</v>
      </c>
      <c r="L107" s="35">
        <v>0</v>
      </c>
      <c r="M107" s="35">
        <v>0</v>
      </c>
      <c r="N107" s="38">
        <f t="shared" si="10"/>
        <v>0</v>
      </c>
      <c r="O107" s="33"/>
    </row>
    <row r="108" spans="1:15" ht="28.8" x14ac:dyDescent="0.3">
      <c r="A108" s="9" t="s">
        <v>187</v>
      </c>
      <c r="B108" s="10" t="s">
        <v>186</v>
      </c>
      <c r="C108" s="35">
        <v>972.15512507833637</v>
      </c>
      <c r="D108" s="36">
        <v>0</v>
      </c>
      <c r="E108" s="37">
        <v>176.78250707833638</v>
      </c>
      <c r="F108" s="36">
        <v>795.37261799999999</v>
      </c>
      <c r="G108" s="35">
        <v>0</v>
      </c>
      <c r="H108" s="36">
        <v>0</v>
      </c>
      <c r="I108" s="37">
        <v>0</v>
      </c>
      <c r="J108" s="36">
        <v>0</v>
      </c>
      <c r="K108" s="35">
        <v>0</v>
      </c>
      <c r="L108" s="35">
        <v>0</v>
      </c>
      <c r="M108" s="35">
        <v>0</v>
      </c>
      <c r="N108" s="38">
        <f t="shared" si="10"/>
        <v>972.15512507833637</v>
      </c>
      <c r="O108" s="33"/>
    </row>
    <row r="109" spans="1:15" x14ac:dyDescent="0.3">
      <c r="A109" s="9" t="s">
        <v>188</v>
      </c>
      <c r="B109" s="10" t="s">
        <v>291</v>
      </c>
      <c r="C109" s="35">
        <v>0</v>
      </c>
      <c r="D109" s="36">
        <v>0</v>
      </c>
      <c r="E109" s="37">
        <v>0</v>
      </c>
      <c r="F109" s="36">
        <v>0</v>
      </c>
      <c r="G109" s="35">
        <v>524.84620764342912</v>
      </c>
      <c r="H109" s="36">
        <v>524.84620764342912</v>
      </c>
      <c r="I109" s="37">
        <v>0</v>
      </c>
      <c r="J109" s="36">
        <v>0</v>
      </c>
      <c r="K109" s="35">
        <v>0</v>
      </c>
      <c r="L109" s="35">
        <v>0</v>
      </c>
      <c r="M109" s="35">
        <v>0</v>
      </c>
      <c r="N109" s="38">
        <f t="shared" si="10"/>
        <v>524.84620764342912</v>
      </c>
      <c r="O109" s="33"/>
    </row>
    <row r="110" spans="1:15" x14ac:dyDescent="0.3">
      <c r="A110" s="9" t="s">
        <v>190</v>
      </c>
      <c r="B110" s="10" t="s">
        <v>292</v>
      </c>
      <c r="C110" s="35">
        <v>0</v>
      </c>
      <c r="D110" s="36">
        <v>0</v>
      </c>
      <c r="E110" s="37">
        <v>0</v>
      </c>
      <c r="F110" s="36">
        <v>0</v>
      </c>
      <c r="G110" s="35">
        <v>2534.428527397351</v>
      </c>
      <c r="H110" s="36">
        <v>319.72351689999999</v>
      </c>
      <c r="I110" s="37">
        <v>2146.778439497351</v>
      </c>
      <c r="J110" s="36">
        <v>67.926570999999996</v>
      </c>
      <c r="K110" s="35">
        <v>0</v>
      </c>
      <c r="L110" s="35">
        <v>0</v>
      </c>
      <c r="M110" s="35">
        <v>0</v>
      </c>
      <c r="N110" s="38">
        <f t="shared" si="10"/>
        <v>2534.428527397351</v>
      </c>
      <c r="O110" s="33"/>
    </row>
    <row r="111" spans="1:15" ht="28.8" x14ac:dyDescent="0.3">
      <c r="A111" s="9" t="s">
        <v>192</v>
      </c>
      <c r="B111" s="10" t="s">
        <v>189</v>
      </c>
      <c r="C111" s="35">
        <v>0</v>
      </c>
      <c r="D111" s="36">
        <v>0</v>
      </c>
      <c r="E111" s="37">
        <v>0</v>
      </c>
      <c r="F111" s="36">
        <v>0</v>
      </c>
      <c r="G111" s="35">
        <v>738.88118800661539</v>
      </c>
      <c r="H111" s="36">
        <v>0</v>
      </c>
      <c r="I111" s="37">
        <v>49.161349947715514</v>
      </c>
      <c r="J111" s="36">
        <v>689.71983805889988</v>
      </c>
      <c r="K111" s="35">
        <v>0</v>
      </c>
      <c r="L111" s="35">
        <v>0</v>
      </c>
      <c r="M111" s="35">
        <v>0</v>
      </c>
      <c r="N111" s="38">
        <f t="shared" si="10"/>
        <v>738.88118800661539</v>
      </c>
      <c r="O111" s="33"/>
    </row>
    <row r="112" spans="1:15" ht="28.8" x14ac:dyDescent="0.3">
      <c r="A112" s="9" t="s">
        <v>309</v>
      </c>
      <c r="B112" s="10" t="s">
        <v>191</v>
      </c>
      <c r="C112" s="35">
        <v>0</v>
      </c>
      <c r="D112" s="36">
        <v>0</v>
      </c>
      <c r="E112" s="37">
        <v>0</v>
      </c>
      <c r="F112" s="36">
        <v>0</v>
      </c>
      <c r="G112" s="35">
        <v>303.24443826999999</v>
      </c>
      <c r="H112" s="36">
        <v>193.29835582999999</v>
      </c>
      <c r="I112" s="37">
        <v>1.0585106499999999</v>
      </c>
      <c r="J112" s="36">
        <v>108.88757179</v>
      </c>
      <c r="K112" s="35">
        <v>0</v>
      </c>
      <c r="L112" s="35">
        <v>0</v>
      </c>
      <c r="M112" s="35">
        <v>0</v>
      </c>
      <c r="N112" s="38">
        <f t="shared" si="10"/>
        <v>303.24443826999999</v>
      </c>
      <c r="O112" s="33"/>
    </row>
    <row r="113" spans="1:15" ht="28.8" x14ac:dyDescent="0.3">
      <c r="A113" s="9" t="s">
        <v>194</v>
      </c>
      <c r="B113" s="10" t="s">
        <v>193</v>
      </c>
      <c r="C113" s="35">
        <v>0</v>
      </c>
      <c r="D113" s="36">
        <v>0</v>
      </c>
      <c r="E113" s="37">
        <v>0</v>
      </c>
      <c r="F113" s="36">
        <v>0</v>
      </c>
      <c r="G113" s="35">
        <v>161.27445705247081</v>
      </c>
      <c r="H113" s="36">
        <v>154.14817405247081</v>
      </c>
      <c r="I113" s="37">
        <v>0.57904999999999995</v>
      </c>
      <c r="J113" s="36">
        <v>6.5472330000000003</v>
      </c>
      <c r="K113" s="35">
        <v>0</v>
      </c>
      <c r="L113" s="35">
        <v>0</v>
      </c>
      <c r="M113" s="35">
        <v>0</v>
      </c>
      <c r="N113" s="38">
        <f t="shared" si="10"/>
        <v>161.27445705247081</v>
      </c>
      <c r="O113" s="33"/>
    </row>
    <row r="114" spans="1:15" x14ac:dyDescent="0.3">
      <c r="A114" s="9" t="s">
        <v>310</v>
      </c>
      <c r="B114" s="10" t="s">
        <v>293</v>
      </c>
      <c r="C114" s="35">
        <v>1330.5296271957345</v>
      </c>
      <c r="D114" s="36">
        <v>0</v>
      </c>
      <c r="E114" s="37">
        <v>1330.5296271957345</v>
      </c>
      <c r="F114" s="36">
        <v>0</v>
      </c>
      <c r="G114" s="35">
        <v>0</v>
      </c>
      <c r="H114" s="36">
        <v>0</v>
      </c>
      <c r="I114" s="37">
        <v>0</v>
      </c>
      <c r="J114" s="36">
        <v>0</v>
      </c>
      <c r="K114" s="35">
        <v>0</v>
      </c>
      <c r="L114" s="35">
        <v>0</v>
      </c>
      <c r="M114" s="35">
        <v>0</v>
      </c>
      <c r="N114" s="38">
        <f t="shared" si="10"/>
        <v>1330.5296271957345</v>
      </c>
      <c r="O114" s="33"/>
    </row>
    <row r="115" spans="1:15" x14ac:dyDescent="0.3">
      <c r="A115" s="9" t="s">
        <v>197</v>
      </c>
      <c r="B115" s="10" t="s">
        <v>195</v>
      </c>
      <c r="C115" s="35">
        <v>156.92182265675197</v>
      </c>
      <c r="D115" s="36">
        <v>0</v>
      </c>
      <c r="E115" s="37">
        <v>156.92182265675197</v>
      </c>
      <c r="F115" s="36">
        <v>0</v>
      </c>
      <c r="G115" s="35">
        <v>0</v>
      </c>
      <c r="H115" s="36">
        <v>0</v>
      </c>
      <c r="I115" s="37">
        <v>0</v>
      </c>
      <c r="J115" s="36">
        <v>0</v>
      </c>
      <c r="K115" s="35">
        <v>0</v>
      </c>
      <c r="L115" s="35">
        <v>0</v>
      </c>
      <c r="M115" s="35">
        <v>0</v>
      </c>
      <c r="N115" s="38">
        <f t="shared" si="10"/>
        <v>156.92182265675197</v>
      </c>
      <c r="O115" s="33"/>
    </row>
    <row r="116" spans="1:15" ht="28.8" x14ac:dyDescent="0.3">
      <c r="A116" s="9" t="s">
        <v>198</v>
      </c>
      <c r="B116" s="10" t="s">
        <v>196</v>
      </c>
      <c r="C116" s="35">
        <v>16.5315405013</v>
      </c>
      <c r="D116" s="36">
        <v>0</v>
      </c>
      <c r="E116" s="37">
        <v>16.5315405013</v>
      </c>
      <c r="F116" s="36">
        <v>0</v>
      </c>
      <c r="G116" s="35">
        <v>0</v>
      </c>
      <c r="H116" s="36">
        <v>0</v>
      </c>
      <c r="I116" s="37">
        <v>0</v>
      </c>
      <c r="J116" s="36">
        <v>0</v>
      </c>
      <c r="K116" s="35">
        <v>0</v>
      </c>
      <c r="L116" s="35">
        <v>0</v>
      </c>
      <c r="M116" s="35">
        <v>0</v>
      </c>
      <c r="N116" s="38">
        <f t="shared" si="10"/>
        <v>16.5315405013</v>
      </c>
      <c r="O116" s="33"/>
    </row>
    <row r="117" spans="1:15" ht="28.8" x14ac:dyDescent="0.3">
      <c r="A117" s="9" t="s">
        <v>311</v>
      </c>
      <c r="B117" s="10" t="s">
        <v>294</v>
      </c>
      <c r="C117" s="35">
        <v>773.88407286079939</v>
      </c>
      <c r="D117" s="36">
        <v>0</v>
      </c>
      <c r="E117" s="37">
        <v>313.84631491079938</v>
      </c>
      <c r="F117" s="36">
        <v>460.03775795000001</v>
      </c>
      <c r="G117" s="35">
        <v>0</v>
      </c>
      <c r="H117" s="36">
        <v>0</v>
      </c>
      <c r="I117" s="37">
        <v>0</v>
      </c>
      <c r="J117" s="36">
        <v>0</v>
      </c>
      <c r="K117" s="35">
        <v>0</v>
      </c>
      <c r="L117" s="35">
        <v>0</v>
      </c>
      <c r="M117" s="35">
        <v>0</v>
      </c>
      <c r="N117" s="38">
        <f t="shared" si="10"/>
        <v>773.88407286079939</v>
      </c>
      <c r="O117" s="33"/>
    </row>
    <row r="118" spans="1:15" ht="28.8" x14ac:dyDescent="0.3">
      <c r="A118" s="9" t="s">
        <v>201</v>
      </c>
      <c r="B118" s="10" t="s">
        <v>199</v>
      </c>
      <c r="C118" s="35">
        <v>1271.5702788348285</v>
      </c>
      <c r="D118" s="36">
        <v>0</v>
      </c>
      <c r="E118" s="37">
        <v>752.36958578664087</v>
      </c>
      <c r="F118" s="36">
        <v>519.20069304818776</v>
      </c>
      <c r="G118" s="35">
        <v>0</v>
      </c>
      <c r="H118" s="36">
        <v>0</v>
      </c>
      <c r="I118" s="37">
        <v>0</v>
      </c>
      <c r="J118" s="36">
        <v>0</v>
      </c>
      <c r="K118" s="35">
        <v>0</v>
      </c>
      <c r="L118" s="35">
        <v>0</v>
      </c>
      <c r="M118" s="35">
        <v>0</v>
      </c>
      <c r="N118" s="38">
        <f t="shared" si="10"/>
        <v>1271.5702788348285</v>
      </c>
      <c r="O118" s="33"/>
    </row>
    <row r="119" spans="1:15" x14ac:dyDescent="0.3">
      <c r="A119" s="9" t="s">
        <v>312</v>
      </c>
      <c r="B119" s="10" t="s">
        <v>200</v>
      </c>
      <c r="C119" s="35">
        <v>106.28234380289403</v>
      </c>
      <c r="D119" s="36">
        <v>0</v>
      </c>
      <c r="E119" s="37">
        <v>0</v>
      </c>
      <c r="F119" s="36">
        <v>106.28234380289403</v>
      </c>
      <c r="G119" s="35">
        <v>0</v>
      </c>
      <c r="H119" s="36">
        <v>0</v>
      </c>
      <c r="I119" s="37">
        <v>0</v>
      </c>
      <c r="J119" s="36">
        <v>0</v>
      </c>
      <c r="K119" s="35">
        <v>0</v>
      </c>
      <c r="L119" s="35">
        <v>0</v>
      </c>
      <c r="M119" s="35">
        <v>0</v>
      </c>
      <c r="N119" s="38">
        <f t="shared" si="10"/>
        <v>106.28234380289403</v>
      </c>
      <c r="O119" s="33"/>
    </row>
    <row r="120" spans="1:15" x14ac:dyDescent="0.3">
      <c r="A120" s="9" t="s">
        <v>204</v>
      </c>
      <c r="B120" s="10" t="s">
        <v>202</v>
      </c>
      <c r="C120" s="35">
        <v>992.97487767329471</v>
      </c>
      <c r="D120" s="36">
        <v>0</v>
      </c>
      <c r="E120" s="37">
        <v>809.90208208612523</v>
      </c>
      <c r="F120" s="36">
        <v>183.07279558716942</v>
      </c>
      <c r="G120" s="35">
        <v>0</v>
      </c>
      <c r="H120" s="36">
        <v>0</v>
      </c>
      <c r="I120" s="37">
        <v>0</v>
      </c>
      <c r="J120" s="36">
        <v>0</v>
      </c>
      <c r="K120" s="35">
        <v>0</v>
      </c>
      <c r="L120" s="35">
        <v>0</v>
      </c>
      <c r="M120" s="35">
        <v>0</v>
      </c>
      <c r="N120" s="38">
        <f t="shared" si="10"/>
        <v>992.97487767329471</v>
      </c>
      <c r="O120" s="33"/>
    </row>
    <row r="121" spans="1:15" x14ac:dyDescent="0.3">
      <c r="A121" s="9" t="s">
        <v>206</v>
      </c>
      <c r="B121" s="10" t="s">
        <v>203</v>
      </c>
      <c r="C121" s="35">
        <v>344.23371024261803</v>
      </c>
      <c r="D121" s="36">
        <v>0</v>
      </c>
      <c r="E121" s="37">
        <v>343.17700358261806</v>
      </c>
      <c r="F121" s="36">
        <v>1.0567066599999999</v>
      </c>
      <c r="G121" s="35">
        <v>0</v>
      </c>
      <c r="H121" s="36">
        <v>0</v>
      </c>
      <c r="I121" s="37">
        <v>0</v>
      </c>
      <c r="J121" s="36">
        <v>0</v>
      </c>
      <c r="K121" s="35">
        <v>0</v>
      </c>
      <c r="L121" s="35">
        <v>0</v>
      </c>
      <c r="M121" s="35">
        <v>0</v>
      </c>
      <c r="N121" s="38">
        <f t="shared" si="10"/>
        <v>344.23371024261803</v>
      </c>
      <c r="O121" s="33"/>
    </row>
    <row r="122" spans="1:15" x14ac:dyDescent="0.3">
      <c r="A122" s="9" t="s">
        <v>207</v>
      </c>
      <c r="B122" s="10" t="s">
        <v>205</v>
      </c>
      <c r="C122" s="35">
        <v>0</v>
      </c>
      <c r="D122" s="36">
        <v>0</v>
      </c>
      <c r="E122" s="37">
        <v>0</v>
      </c>
      <c r="F122" s="36">
        <v>0</v>
      </c>
      <c r="G122" s="35">
        <v>0</v>
      </c>
      <c r="H122" s="36">
        <v>0</v>
      </c>
      <c r="I122" s="37">
        <v>0</v>
      </c>
      <c r="J122" s="36">
        <v>0</v>
      </c>
      <c r="K122" s="35">
        <v>0</v>
      </c>
      <c r="L122" s="35">
        <v>0</v>
      </c>
      <c r="M122" s="35">
        <v>0</v>
      </c>
      <c r="N122" s="38">
        <f t="shared" si="10"/>
        <v>0</v>
      </c>
      <c r="O122" s="33"/>
    </row>
    <row r="123" spans="1:15" x14ac:dyDescent="0.3">
      <c r="A123" s="9" t="s">
        <v>209</v>
      </c>
      <c r="B123" s="10" t="s">
        <v>295</v>
      </c>
      <c r="C123" s="35">
        <v>1.1275003534000001</v>
      </c>
      <c r="D123" s="36">
        <v>0</v>
      </c>
      <c r="E123" s="37">
        <v>1.1275003534000001</v>
      </c>
      <c r="F123" s="36">
        <v>0</v>
      </c>
      <c r="G123" s="35">
        <v>0</v>
      </c>
      <c r="H123" s="36">
        <v>0</v>
      </c>
      <c r="I123" s="37">
        <v>0</v>
      </c>
      <c r="J123" s="36">
        <v>0</v>
      </c>
      <c r="K123" s="35">
        <v>0</v>
      </c>
      <c r="L123" s="35">
        <v>0</v>
      </c>
      <c r="M123" s="35">
        <v>0</v>
      </c>
      <c r="N123" s="38">
        <f t="shared" si="10"/>
        <v>1.1275003534000001</v>
      </c>
      <c r="O123" s="33"/>
    </row>
    <row r="124" spans="1:15" ht="28.8" x14ac:dyDescent="0.3">
      <c r="A124" s="9" t="s">
        <v>211</v>
      </c>
      <c r="B124" s="10" t="s">
        <v>296</v>
      </c>
      <c r="C124" s="35">
        <v>0</v>
      </c>
      <c r="D124" s="36">
        <v>0</v>
      </c>
      <c r="E124" s="37">
        <v>0</v>
      </c>
      <c r="F124" s="36">
        <v>0</v>
      </c>
      <c r="G124" s="35">
        <v>0</v>
      </c>
      <c r="H124" s="36">
        <v>0</v>
      </c>
      <c r="I124" s="37">
        <v>0</v>
      </c>
      <c r="J124" s="36">
        <v>0</v>
      </c>
      <c r="K124" s="35">
        <v>0</v>
      </c>
      <c r="L124" s="35">
        <v>0</v>
      </c>
      <c r="M124" s="35">
        <v>0</v>
      </c>
      <c r="N124" s="38">
        <f t="shared" si="10"/>
        <v>0</v>
      </c>
      <c r="O124" s="33"/>
    </row>
    <row r="125" spans="1:15" ht="28.8" x14ac:dyDescent="0.3">
      <c r="A125" s="9" t="s">
        <v>213</v>
      </c>
      <c r="B125" s="10" t="s">
        <v>297</v>
      </c>
      <c r="C125" s="35">
        <v>5.9903048153</v>
      </c>
      <c r="D125" s="36">
        <v>0</v>
      </c>
      <c r="E125" s="37">
        <v>5.9903048153</v>
      </c>
      <c r="F125" s="36">
        <v>0</v>
      </c>
      <c r="G125" s="35">
        <v>0</v>
      </c>
      <c r="H125" s="36">
        <v>0</v>
      </c>
      <c r="I125" s="37">
        <v>0</v>
      </c>
      <c r="J125" s="36">
        <v>0</v>
      </c>
      <c r="K125" s="35">
        <v>0</v>
      </c>
      <c r="L125" s="35">
        <v>0</v>
      </c>
      <c r="M125" s="35">
        <v>0</v>
      </c>
      <c r="N125" s="38">
        <f t="shared" si="10"/>
        <v>5.9903048153</v>
      </c>
      <c r="O125" s="33"/>
    </row>
    <row r="126" spans="1:15" ht="43.2" x14ac:dyDescent="0.3">
      <c r="A126" s="9" t="s">
        <v>215</v>
      </c>
      <c r="B126" s="10" t="s">
        <v>298</v>
      </c>
      <c r="C126" s="35">
        <v>45.066419453621506</v>
      </c>
      <c r="D126" s="36">
        <v>0</v>
      </c>
      <c r="E126" s="37">
        <v>45.066419453621506</v>
      </c>
      <c r="F126" s="36">
        <v>0</v>
      </c>
      <c r="G126" s="35">
        <v>0</v>
      </c>
      <c r="H126" s="36">
        <v>0</v>
      </c>
      <c r="I126" s="37">
        <v>0</v>
      </c>
      <c r="J126" s="36">
        <v>0</v>
      </c>
      <c r="K126" s="35">
        <v>0</v>
      </c>
      <c r="L126" s="35">
        <v>0</v>
      </c>
      <c r="M126" s="35">
        <v>0</v>
      </c>
      <c r="N126" s="38">
        <f t="shared" ref="N126:N136" si="15">+C126+G126+K126+L126+M126</f>
        <v>45.066419453621506</v>
      </c>
      <c r="O126" s="33"/>
    </row>
    <row r="127" spans="1:15" x14ac:dyDescent="0.3">
      <c r="A127" s="9" t="s">
        <v>239</v>
      </c>
      <c r="B127" s="10" t="s">
        <v>208</v>
      </c>
      <c r="C127" s="35">
        <v>170.88246366323585</v>
      </c>
      <c r="D127" s="36">
        <v>0</v>
      </c>
      <c r="E127" s="37">
        <v>89.03651103323584</v>
      </c>
      <c r="F127" s="36">
        <v>81.845952629999999</v>
      </c>
      <c r="G127" s="35">
        <v>0</v>
      </c>
      <c r="H127" s="36">
        <v>0</v>
      </c>
      <c r="I127" s="37">
        <v>0</v>
      </c>
      <c r="J127" s="36">
        <v>0</v>
      </c>
      <c r="K127" s="35">
        <v>0</v>
      </c>
      <c r="L127" s="35">
        <v>0</v>
      </c>
      <c r="M127" s="35">
        <v>0</v>
      </c>
      <c r="N127" s="38">
        <f t="shared" si="15"/>
        <v>170.88246366323585</v>
      </c>
      <c r="O127" s="33"/>
    </row>
    <row r="128" spans="1:15" ht="28.8" x14ac:dyDescent="0.3">
      <c r="A128" s="9" t="s">
        <v>241</v>
      </c>
      <c r="B128" s="10" t="s">
        <v>210</v>
      </c>
      <c r="C128" s="35">
        <v>17.202225658300001</v>
      </c>
      <c r="D128" s="36">
        <v>0</v>
      </c>
      <c r="E128" s="37">
        <v>17.202225658300001</v>
      </c>
      <c r="F128" s="36">
        <v>0</v>
      </c>
      <c r="G128" s="35">
        <v>0</v>
      </c>
      <c r="H128" s="36">
        <v>0</v>
      </c>
      <c r="I128" s="37">
        <v>0</v>
      </c>
      <c r="J128" s="36">
        <v>0</v>
      </c>
      <c r="K128" s="35">
        <v>0</v>
      </c>
      <c r="L128" s="35">
        <v>0</v>
      </c>
      <c r="M128" s="35">
        <v>0</v>
      </c>
      <c r="N128" s="38">
        <f t="shared" si="15"/>
        <v>17.202225658300001</v>
      </c>
      <c r="O128" s="33"/>
    </row>
    <row r="129" spans="1:15" x14ac:dyDescent="0.3">
      <c r="A129" s="9" t="s">
        <v>243</v>
      </c>
      <c r="B129" s="10" t="s">
        <v>212</v>
      </c>
      <c r="C129" s="35">
        <v>9077.3472904595146</v>
      </c>
      <c r="D129" s="36">
        <v>0</v>
      </c>
      <c r="E129" s="37">
        <v>9070.7203917395145</v>
      </c>
      <c r="F129" s="36">
        <v>6.6268987199999998</v>
      </c>
      <c r="G129" s="35">
        <v>0</v>
      </c>
      <c r="H129" s="36">
        <v>0</v>
      </c>
      <c r="I129" s="37">
        <v>0</v>
      </c>
      <c r="J129" s="36">
        <v>0</v>
      </c>
      <c r="K129" s="35">
        <v>0</v>
      </c>
      <c r="L129" s="35">
        <v>0</v>
      </c>
      <c r="M129" s="35">
        <v>0</v>
      </c>
      <c r="N129" s="38">
        <f t="shared" si="15"/>
        <v>9077.3472904595146</v>
      </c>
      <c r="O129" s="33"/>
    </row>
    <row r="130" spans="1:15" x14ac:dyDescent="0.3">
      <c r="A130" s="9" t="s">
        <v>313</v>
      </c>
      <c r="B130" s="10" t="s">
        <v>214</v>
      </c>
      <c r="C130" s="35">
        <v>94.361751791499998</v>
      </c>
      <c r="D130" s="36">
        <v>0</v>
      </c>
      <c r="E130" s="37">
        <v>73.875944437000001</v>
      </c>
      <c r="F130" s="36">
        <v>20.4858073545</v>
      </c>
      <c r="G130" s="35">
        <v>0</v>
      </c>
      <c r="H130" s="36">
        <v>0</v>
      </c>
      <c r="I130" s="37">
        <v>0</v>
      </c>
      <c r="J130" s="36">
        <v>0</v>
      </c>
      <c r="K130" s="35">
        <v>0</v>
      </c>
      <c r="L130" s="35">
        <v>0</v>
      </c>
      <c r="M130" s="35">
        <v>0</v>
      </c>
      <c r="N130" s="38">
        <f t="shared" si="15"/>
        <v>94.361751791499998</v>
      </c>
      <c r="O130" s="33"/>
    </row>
    <row r="131" spans="1:15" ht="28.8" x14ac:dyDescent="0.3">
      <c r="A131" s="9" t="s">
        <v>314</v>
      </c>
      <c r="B131" s="10" t="s">
        <v>216</v>
      </c>
      <c r="C131" s="35">
        <v>302.59925535931706</v>
      </c>
      <c r="D131" s="36">
        <v>0</v>
      </c>
      <c r="E131" s="37">
        <v>172.62231942116085</v>
      </c>
      <c r="F131" s="36">
        <v>129.9769359381562</v>
      </c>
      <c r="G131" s="35">
        <v>0</v>
      </c>
      <c r="H131" s="36">
        <v>0</v>
      </c>
      <c r="I131" s="37">
        <v>0</v>
      </c>
      <c r="J131" s="36">
        <v>0</v>
      </c>
      <c r="K131" s="35">
        <v>0</v>
      </c>
      <c r="L131" s="35">
        <v>0</v>
      </c>
      <c r="M131" s="35">
        <v>0</v>
      </c>
      <c r="N131" s="38">
        <f t="shared" si="15"/>
        <v>302.59925535931706</v>
      </c>
      <c r="O131" s="33"/>
    </row>
    <row r="132" spans="1:15" x14ac:dyDescent="0.3">
      <c r="A132" s="9" t="s">
        <v>315</v>
      </c>
      <c r="B132" s="10" t="s">
        <v>217</v>
      </c>
      <c r="C132" s="35">
        <v>901.68735388959612</v>
      </c>
      <c r="D132" s="36">
        <v>0</v>
      </c>
      <c r="E132" s="37">
        <v>860.85080450959617</v>
      </c>
      <c r="F132" s="36">
        <v>40.836549380000001</v>
      </c>
      <c r="G132" s="35">
        <v>0</v>
      </c>
      <c r="H132" s="36">
        <v>0</v>
      </c>
      <c r="I132" s="37">
        <v>0</v>
      </c>
      <c r="J132" s="36">
        <v>0</v>
      </c>
      <c r="K132" s="35">
        <v>0</v>
      </c>
      <c r="L132" s="35">
        <v>0</v>
      </c>
      <c r="M132" s="35">
        <v>0</v>
      </c>
      <c r="N132" s="38">
        <f t="shared" si="15"/>
        <v>901.68735388959612</v>
      </c>
      <c r="O132" s="33"/>
    </row>
    <row r="133" spans="1:15" x14ac:dyDescent="0.3">
      <c r="A133" s="9" t="s">
        <v>316</v>
      </c>
      <c r="B133" s="10" t="s">
        <v>218</v>
      </c>
      <c r="C133" s="35">
        <v>3099.0610644728213</v>
      </c>
      <c r="D133" s="36">
        <v>2522.975237518121</v>
      </c>
      <c r="E133" s="37">
        <v>521.36788797220004</v>
      </c>
      <c r="F133" s="36">
        <v>54.717938982500002</v>
      </c>
      <c r="G133" s="35">
        <v>0</v>
      </c>
      <c r="H133" s="36">
        <v>0</v>
      </c>
      <c r="I133" s="37">
        <v>0</v>
      </c>
      <c r="J133" s="36">
        <v>0</v>
      </c>
      <c r="K133" s="35">
        <v>0</v>
      </c>
      <c r="L133" s="35">
        <v>0</v>
      </c>
      <c r="M133" s="35">
        <v>0</v>
      </c>
      <c r="N133" s="38">
        <f t="shared" si="15"/>
        <v>3099.0610644728213</v>
      </c>
      <c r="O133" s="33"/>
    </row>
    <row r="134" spans="1:15" x14ac:dyDescent="0.3">
      <c r="A134" s="9" t="s">
        <v>225</v>
      </c>
      <c r="B134" s="10" t="s">
        <v>299</v>
      </c>
      <c r="C134" s="35">
        <v>0</v>
      </c>
      <c r="D134" s="36">
        <v>0</v>
      </c>
      <c r="E134" s="37">
        <v>0</v>
      </c>
      <c r="F134" s="36">
        <v>0</v>
      </c>
      <c r="G134" s="35">
        <v>0</v>
      </c>
      <c r="H134" s="36">
        <v>0</v>
      </c>
      <c r="I134" s="37">
        <v>0</v>
      </c>
      <c r="J134" s="36">
        <v>0</v>
      </c>
      <c r="K134" s="35">
        <v>0</v>
      </c>
      <c r="L134" s="35">
        <v>105.22950022244002</v>
      </c>
      <c r="M134" s="35">
        <v>0</v>
      </c>
      <c r="N134" s="38">
        <f t="shared" si="15"/>
        <v>105.22950022244002</v>
      </c>
      <c r="O134" s="33"/>
    </row>
    <row r="135" spans="1:15" ht="28.8" x14ac:dyDescent="0.3">
      <c r="A135" s="9" t="s">
        <v>227</v>
      </c>
      <c r="B135" s="10" t="s">
        <v>300</v>
      </c>
      <c r="C135" s="35">
        <v>0</v>
      </c>
      <c r="D135" s="36">
        <v>0</v>
      </c>
      <c r="E135" s="37">
        <v>0</v>
      </c>
      <c r="F135" s="36">
        <v>0</v>
      </c>
      <c r="G135" s="35">
        <v>0</v>
      </c>
      <c r="H135" s="36">
        <v>0</v>
      </c>
      <c r="I135" s="37">
        <v>0</v>
      </c>
      <c r="J135" s="36">
        <v>0</v>
      </c>
      <c r="K135" s="35">
        <v>0</v>
      </c>
      <c r="L135" s="35">
        <v>0</v>
      </c>
      <c r="M135" s="35">
        <v>0</v>
      </c>
      <c r="N135" s="38">
        <f t="shared" si="15"/>
        <v>0</v>
      </c>
      <c r="O135" s="33"/>
    </row>
    <row r="136" spans="1:15" x14ac:dyDescent="0.3">
      <c r="A136" s="9" t="s">
        <v>234</v>
      </c>
      <c r="B136" s="10" t="s">
        <v>301</v>
      </c>
      <c r="C136" s="35">
        <v>0</v>
      </c>
      <c r="D136" s="36">
        <v>0</v>
      </c>
      <c r="E136" s="82">
        <v>0</v>
      </c>
      <c r="F136" s="36">
        <v>0</v>
      </c>
      <c r="G136" s="35">
        <v>0</v>
      </c>
      <c r="H136" s="36">
        <v>0</v>
      </c>
      <c r="I136" s="82">
        <v>0</v>
      </c>
      <c r="J136" s="36">
        <v>0</v>
      </c>
      <c r="K136" s="35">
        <v>0</v>
      </c>
      <c r="L136" s="35">
        <v>61.022517768490104</v>
      </c>
      <c r="M136" s="35">
        <v>0</v>
      </c>
      <c r="N136" s="38">
        <f t="shared" si="15"/>
        <v>61.022517768490104</v>
      </c>
      <c r="O136" s="33"/>
    </row>
    <row r="137" spans="1:15" x14ac:dyDescent="0.3">
      <c r="A137" s="9" t="s">
        <v>317</v>
      </c>
      <c r="B137" s="10" t="s">
        <v>302</v>
      </c>
      <c r="C137" s="35">
        <v>397.68982358648731</v>
      </c>
      <c r="D137" s="36">
        <v>0</v>
      </c>
      <c r="E137" s="82">
        <v>52.236128318240809</v>
      </c>
      <c r="F137" s="36">
        <v>345.45369526824652</v>
      </c>
      <c r="G137" s="35">
        <v>0</v>
      </c>
      <c r="H137" s="36">
        <v>0</v>
      </c>
      <c r="I137" s="82">
        <v>0</v>
      </c>
      <c r="J137" s="36">
        <v>0</v>
      </c>
      <c r="K137" s="35">
        <v>0</v>
      </c>
      <c r="L137" s="35">
        <v>0</v>
      </c>
      <c r="M137" s="35">
        <v>0</v>
      </c>
      <c r="N137" s="38">
        <f t="shared" ref="N137:N143" si="16">+C137+G137+K137+L137+M137</f>
        <v>397.68982358648731</v>
      </c>
      <c r="O137" s="33"/>
    </row>
    <row r="138" spans="1:15" x14ac:dyDescent="0.3">
      <c r="A138" s="9" t="s">
        <v>318</v>
      </c>
      <c r="B138" s="10" t="s">
        <v>220</v>
      </c>
      <c r="C138" s="35">
        <v>0.63533020741049107</v>
      </c>
      <c r="D138" s="36">
        <v>0</v>
      </c>
      <c r="E138" s="82">
        <v>0.63533020741049107</v>
      </c>
      <c r="F138" s="36">
        <v>0</v>
      </c>
      <c r="G138" s="35">
        <v>3.1512253834057247</v>
      </c>
      <c r="H138" s="36">
        <v>0</v>
      </c>
      <c r="I138" s="82">
        <v>3.1512253834057247</v>
      </c>
      <c r="J138" s="36">
        <v>0</v>
      </c>
      <c r="K138" s="35">
        <v>0</v>
      </c>
      <c r="L138" s="35">
        <v>0</v>
      </c>
      <c r="M138" s="35">
        <v>0</v>
      </c>
      <c r="N138" s="38">
        <f t="shared" si="16"/>
        <v>3.7865555908162158</v>
      </c>
      <c r="O138" s="33"/>
    </row>
    <row r="139" spans="1:15" ht="28.8" x14ac:dyDescent="0.3">
      <c r="A139" s="9" t="s">
        <v>319</v>
      </c>
      <c r="B139" s="10" t="s">
        <v>222</v>
      </c>
      <c r="C139" s="35">
        <v>77.046941149999995</v>
      </c>
      <c r="D139" s="36">
        <v>0</v>
      </c>
      <c r="E139" s="82">
        <v>0</v>
      </c>
      <c r="F139" s="36">
        <v>77.046941149999995</v>
      </c>
      <c r="G139" s="35">
        <v>0</v>
      </c>
      <c r="H139" s="36">
        <v>0</v>
      </c>
      <c r="I139" s="82">
        <v>0</v>
      </c>
      <c r="J139" s="36">
        <v>0</v>
      </c>
      <c r="K139" s="35">
        <v>0</v>
      </c>
      <c r="L139" s="35">
        <v>0</v>
      </c>
      <c r="M139" s="35">
        <v>0</v>
      </c>
      <c r="N139" s="38">
        <f t="shared" si="16"/>
        <v>77.046941149999995</v>
      </c>
      <c r="O139" s="33"/>
    </row>
    <row r="140" spans="1:15" ht="28.8" x14ac:dyDescent="0.3">
      <c r="A140" s="9" t="s">
        <v>320</v>
      </c>
      <c r="B140" s="10" t="s">
        <v>223</v>
      </c>
      <c r="C140" s="35">
        <v>19.957791735000001</v>
      </c>
      <c r="D140" s="36">
        <v>0</v>
      </c>
      <c r="E140" s="82">
        <v>19.957791735000001</v>
      </c>
      <c r="F140" s="36">
        <v>0</v>
      </c>
      <c r="G140" s="35">
        <v>0</v>
      </c>
      <c r="H140" s="36">
        <v>0</v>
      </c>
      <c r="I140" s="82">
        <v>0</v>
      </c>
      <c r="J140" s="36">
        <v>0</v>
      </c>
      <c r="K140" s="35">
        <v>0</v>
      </c>
      <c r="L140" s="35">
        <v>3.8107408531514539</v>
      </c>
      <c r="M140" s="35">
        <v>0</v>
      </c>
      <c r="N140" s="38">
        <f t="shared" si="16"/>
        <v>23.768532588151455</v>
      </c>
      <c r="O140" s="33"/>
    </row>
    <row r="141" spans="1:15" x14ac:dyDescent="0.3">
      <c r="A141" s="9" t="s">
        <v>321</v>
      </c>
      <c r="B141" s="10" t="s">
        <v>224</v>
      </c>
      <c r="C141" s="35">
        <v>571.64408163577991</v>
      </c>
      <c r="D141" s="36">
        <v>0</v>
      </c>
      <c r="E141" s="82">
        <v>571.64408163577991</v>
      </c>
      <c r="F141" s="36">
        <v>0</v>
      </c>
      <c r="G141" s="35">
        <v>0</v>
      </c>
      <c r="H141" s="36">
        <v>0</v>
      </c>
      <c r="I141" s="82">
        <v>0</v>
      </c>
      <c r="J141" s="36">
        <v>0</v>
      </c>
      <c r="K141" s="35">
        <v>0</v>
      </c>
      <c r="L141" s="35">
        <v>0</v>
      </c>
      <c r="M141" s="35">
        <v>0</v>
      </c>
      <c r="N141" s="38">
        <f t="shared" si="16"/>
        <v>571.64408163577991</v>
      </c>
      <c r="O141" s="33"/>
    </row>
    <row r="142" spans="1:15" x14ac:dyDescent="0.3">
      <c r="A142" s="9" t="s">
        <v>322</v>
      </c>
      <c r="B142" s="10" t="s">
        <v>226</v>
      </c>
      <c r="C142" s="35">
        <v>28.36980436905808</v>
      </c>
      <c r="D142" s="36">
        <v>0</v>
      </c>
      <c r="E142" s="82">
        <v>28.36980436905808</v>
      </c>
      <c r="F142" s="36">
        <v>0</v>
      </c>
      <c r="G142" s="35">
        <v>0</v>
      </c>
      <c r="H142" s="36">
        <v>0</v>
      </c>
      <c r="I142" s="82">
        <v>0</v>
      </c>
      <c r="J142" s="36">
        <v>0</v>
      </c>
      <c r="K142" s="35">
        <v>0</v>
      </c>
      <c r="L142" s="35">
        <v>0</v>
      </c>
      <c r="M142" s="35">
        <v>0</v>
      </c>
      <c r="N142" s="38">
        <f t="shared" si="16"/>
        <v>28.36980436905808</v>
      </c>
      <c r="O142" s="33"/>
    </row>
    <row r="143" spans="1:15" ht="14.25" customHeight="1" x14ac:dyDescent="0.3">
      <c r="A143" s="9" t="s">
        <v>323</v>
      </c>
      <c r="B143" s="10" t="s">
        <v>228</v>
      </c>
      <c r="C143" s="35">
        <v>255.29751703866603</v>
      </c>
      <c r="D143" s="36">
        <v>0</v>
      </c>
      <c r="E143" s="82">
        <v>255.29751703866603</v>
      </c>
      <c r="F143" s="36">
        <v>0</v>
      </c>
      <c r="G143" s="35">
        <v>0</v>
      </c>
      <c r="H143" s="36">
        <v>0</v>
      </c>
      <c r="I143" s="82">
        <v>0</v>
      </c>
      <c r="J143" s="36">
        <v>0</v>
      </c>
      <c r="K143" s="35">
        <v>0</v>
      </c>
      <c r="L143" s="35">
        <v>0</v>
      </c>
      <c r="M143" s="35">
        <v>0</v>
      </c>
      <c r="N143" s="38">
        <f t="shared" si="16"/>
        <v>255.29751703866603</v>
      </c>
      <c r="O143" s="33"/>
    </row>
    <row r="144" spans="1:15" x14ac:dyDescent="0.3">
      <c r="A144" s="9"/>
      <c r="B144" s="10"/>
      <c r="C144" s="35"/>
      <c r="D144" s="44"/>
      <c r="E144" s="82"/>
      <c r="F144" s="36"/>
      <c r="G144" s="35"/>
      <c r="H144" s="44"/>
      <c r="I144" s="82"/>
      <c r="J144" s="36"/>
      <c r="K144" s="35"/>
      <c r="L144" s="35"/>
      <c r="M144" s="35"/>
      <c r="N144" s="38"/>
      <c r="O144" s="33"/>
    </row>
    <row r="145" spans="1:15" x14ac:dyDescent="0.3">
      <c r="A145" s="11"/>
      <c r="B145" s="12" t="s">
        <v>229</v>
      </c>
      <c r="C145" s="45">
        <f t="shared" ref="C145:M145" si="17">SUM(C11:C144)</f>
        <v>72844.771593532001</v>
      </c>
      <c r="D145" s="45">
        <f t="shared" si="17"/>
        <v>10129.940258334485</v>
      </c>
      <c r="E145" s="83">
        <f t="shared" si="17"/>
        <v>48239.003259208199</v>
      </c>
      <c r="F145" s="45">
        <f t="shared" si="17"/>
        <v>14475.828075989324</v>
      </c>
      <c r="G145" s="45">
        <f t="shared" si="17"/>
        <v>4265.8260437532717</v>
      </c>
      <c r="H145" s="45">
        <f t="shared" si="17"/>
        <v>1192.0162544258999</v>
      </c>
      <c r="I145" s="83">
        <f t="shared" si="17"/>
        <v>2200.7285754784721</v>
      </c>
      <c r="J145" s="45">
        <f t="shared" si="17"/>
        <v>873.08121384889989</v>
      </c>
      <c r="K145" s="45">
        <f t="shared" si="17"/>
        <v>91.636478879999999</v>
      </c>
      <c r="L145" s="45">
        <f t="shared" si="17"/>
        <v>1326.9509348142085</v>
      </c>
      <c r="M145" s="45">
        <f t="shared" si="17"/>
        <v>0</v>
      </c>
      <c r="N145" s="45">
        <f t="shared" ref="N145" si="18">+C145+G145+K145+L145+M145</f>
        <v>78529.185050979475</v>
      </c>
      <c r="O145" s="33"/>
    </row>
    <row r="146" spans="1:15" x14ac:dyDescent="0.3">
      <c r="A146" s="13" t="s">
        <v>230</v>
      </c>
      <c r="B146" s="14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33"/>
    </row>
    <row r="147" spans="1:15" x14ac:dyDescent="0.3">
      <c r="A147" s="9" t="s">
        <v>231</v>
      </c>
      <c r="B147" s="15" t="s">
        <v>286</v>
      </c>
      <c r="C147" s="35">
        <v>0</v>
      </c>
      <c r="D147" s="40">
        <v>0</v>
      </c>
      <c r="E147" s="36">
        <v>0</v>
      </c>
      <c r="F147" s="36">
        <v>0</v>
      </c>
      <c r="G147" s="35">
        <v>0</v>
      </c>
      <c r="H147" s="40">
        <v>0</v>
      </c>
      <c r="I147" s="36">
        <v>0</v>
      </c>
      <c r="J147" s="36">
        <v>0</v>
      </c>
      <c r="K147" s="35">
        <v>0</v>
      </c>
      <c r="L147" s="35">
        <v>0</v>
      </c>
      <c r="M147" s="35">
        <v>0</v>
      </c>
      <c r="N147" s="38">
        <f t="shared" ref="N147:N153" si="19">+C147+G147+K147+L147+M147</f>
        <v>0</v>
      </c>
      <c r="O147" s="33"/>
    </row>
    <row r="148" spans="1:15" x14ac:dyDescent="0.3">
      <c r="A148" s="9" t="s">
        <v>232</v>
      </c>
      <c r="B148" s="15" t="s">
        <v>287</v>
      </c>
      <c r="C148" s="35">
        <v>0</v>
      </c>
      <c r="D148" s="40">
        <v>0</v>
      </c>
      <c r="E148" s="36">
        <v>0</v>
      </c>
      <c r="F148" s="36">
        <v>0</v>
      </c>
      <c r="G148" s="35">
        <v>0</v>
      </c>
      <c r="H148" s="40">
        <v>0</v>
      </c>
      <c r="I148" s="36">
        <v>0</v>
      </c>
      <c r="J148" s="36">
        <v>0</v>
      </c>
      <c r="K148" s="35">
        <v>0</v>
      </c>
      <c r="L148" s="35">
        <v>0</v>
      </c>
      <c r="M148" s="35">
        <v>0</v>
      </c>
      <c r="N148" s="38">
        <f t="shared" si="19"/>
        <v>0</v>
      </c>
      <c r="O148" s="33"/>
    </row>
    <row r="149" spans="1:15" x14ac:dyDescent="0.3">
      <c r="A149" s="9" t="s">
        <v>233</v>
      </c>
      <c r="B149" s="15" t="s">
        <v>157</v>
      </c>
      <c r="C149" s="35">
        <v>0</v>
      </c>
      <c r="D149" s="40">
        <v>0</v>
      </c>
      <c r="E149" s="36">
        <v>0</v>
      </c>
      <c r="F149" s="36">
        <v>0</v>
      </c>
      <c r="G149" s="35">
        <v>0</v>
      </c>
      <c r="H149" s="40">
        <v>0</v>
      </c>
      <c r="I149" s="36">
        <v>0</v>
      </c>
      <c r="J149" s="36">
        <v>0</v>
      </c>
      <c r="K149" s="35">
        <v>558.67842258000007</v>
      </c>
      <c r="L149" s="35">
        <v>0</v>
      </c>
      <c r="M149" s="35">
        <v>0</v>
      </c>
      <c r="N149" s="38">
        <f t="shared" si="19"/>
        <v>558.67842258000007</v>
      </c>
      <c r="O149" s="33"/>
    </row>
    <row r="150" spans="1:15" x14ac:dyDescent="0.3">
      <c r="A150" s="9" t="s">
        <v>324</v>
      </c>
      <c r="B150" s="16" t="s">
        <v>159</v>
      </c>
      <c r="C150" s="35">
        <v>134.99691441363669</v>
      </c>
      <c r="D150" s="40">
        <v>134.99691441363669</v>
      </c>
      <c r="E150" s="36">
        <v>0</v>
      </c>
      <c r="F150" s="36">
        <v>0</v>
      </c>
      <c r="G150" s="35">
        <v>0</v>
      </c>
      <c r="H150" s="40">
        <v>0</v>
      </c>
      <c r="I150" s="36">
        <v>0</v>
      </c>
      <c r="J150" s="36">
        <v>0</v>
      </c>
      <c r="K150" s="35">
        <v>186.50656549999997</v>
      </c>
      <c r="L150" s="35">
        <v>0</v>
      </c>
      <c r="M150" s="35">
        <v>0</v>
      </c>
      <c r="N150" s="38">
        <f t="shared" si="19"/>
        <v>321.50347991363662</v>
      </c>
      <c r="O150" s="33"/>
    </row>
    <row r="151" spans="1:15" x14ac:dyDescent="0.3">
      <c r="A151" s="9" t="s">
        <v>325</v>
      </c>
      <c r="B151" s="15" t="s">
        <v>293</v>
      </c>
      <c r="C151" s="35">
        <v>0</v>
      </c>
      <c r="D151" s="40">
        <v>0</v>
      </c>
      <c r="E151" s="36">
        <v>0</v>
      </c>
      <c r="F151" s="36">
        <v>0</v>
      </c>
      <c r="G151" s="35">
        <v>0</v>
      </c>
      <c r="H151" s="40">
        <v>0</v>
      </c>
      <c r="I151" s="36">
        <v>0</v>
      </c>
      <c r="J151" s="36">
        <v>0</v>
      </c>
      <c r="K151" s="35">
        <v>0</v>
      </c>
      <c r="L151" s="35">
        <v>0</v>
      </c>
      <c r="M151" s="35">
        <v>0</v>
      </c>
      <c r="N151" s="38">
        <f t="shared" si="19"/>
        <v>0</v>
      </c>
      <c r="O151" s="33"/>
    </row>
    <row r="152" spans="1:15" x14ac:dyDescent="0.3">
      <c r="A152" s="9" t="s">
        <v>326</v>
      </c>
      <c r="B152" s="17" t="s">
        <v>200</v>
      </c>
      <c r="C152" s="35">
        <v>0</v>
      </c>
      <c r="D152" s="40">
        <v>0</v>
      </c>
      <c r="E152" s="36">
        <v>0</v>
      </c>
      <c r="F152" s="36">
        <v>0</v>
      </c>
      <c r="G152" s="35">
        <v>0</v>
      </c>
      <c r="H152" s="40">
        <v>0</v>
      </c>
      <c r="I152" s="36">
        <v>0</v>
      </c>
      <c r="J152" s="36">
        <v>0</v>
      </c>
      <c r="K152" s="35">
        <v>1087.0858057941434</v>
      </c>
      <c r="L152" s="35">
        <v>0</v>
      </c>
      <c r="M152" s="35">
        <v>0</v>
      </c>
      <c r="N152" s="38">
        <f t="shared" si="19"/>
        <v>1087.0858057941434</v>
      </c>
      <c r="O152" s="33"/>
    </row>
    <row r="153" spans="1:15" ht="28.8" x14ac:dyDescent="0.3">
      <c r="A153" s="9" t="s">
        <v>327</v>
      </c>
      <c r="B153" s="18" t="s">
        <v>235</v>
      </c>
      <c r="C153" s="35">
        <v>0</v>
      </c>
      <c r="D153" s="40">
        <v>0</v>
      </c>
      <c r="E153" s="36">
        <v>0</v>
      </c>
      <c r="F153" s="36">
        <v>0</v>
      </c>
      <c r="G153" s="35">
        <v>0</v>
      </c>
      <c r="H153" s="40">
        <v>0</v>
      </c>
      <c r="I153" s="36">
        <v>0</v>
      </c>
      <c r="J153" s="36">
        <v>0</v>
      </c>
      <c r="K153" s="35">
        <v>0</v>
      </c>
      <c r="L153" s="35">
        <v>0</v>
      </c>
      <c r="M153" s="35">
        <v>0</v>
      </c>
      <c r="N153" s="38">
        <f t="shared" si="19"/>
        <v>0</v>
      </c>
      <c r="O153" s="33"/>
    </row>
    <row r="154" spans="1:15" x14ac:dyDescent="0.3">
      <c r="A154" s="9"/>
      <c r="B154" s="18"/>
      <c r="C154" s="35"/>
      <c r="D154" s="40"/>
      <c r="E154" s="36"/>
      <c r="F154" s="36"/>
      <c r="G154" s="35"/>
      <c r="H154" s="40"/>
      <c r="I154" s="36"/>
      <c r="J154" s="36"/>
      <c r="K154" s="35"/>
      <c r="L154" s="35"/>
      <c r="M154" s="35"/>
      <c r="N154" s="38"/>
      <c r="O154" s="33"/>
    </row>
    <row r="155" spans="1:15" x14ac:dyDescent="0.3">
      <c r="A155" s="11"/>
      <c r="B155" s="12" t="s">
        <v>236</v>
      </c>
      <c r="C155" s="46">
        <f>SUM(C147:C154)</f>
        <v>134.99691441363669</v>
      </c>
      <c r="D155" s="46">
        <f t="shared" ref="D155:K155" si="20">SUM(D147:D154)</f>
        <v>134.99691441363669</v>
      </c>
      <c r="E155" s="46">
        <f t="shared" si="20"/>
        <v>0</v>
      </c>
      <c r="F155" s="46">
        <f t="shared" ref="F155" si="21">SUM(F147:F154)</f>
        <v>0</v>
      </c>
      <c r="G155" s="46">
        <f t="shared" si="20"/>
        <v>0</v>
      </c>
      <c r="H155" s="46">
        <f t="shared" ref="H155:I155" si="22">SUM(H147:H154)</f>
        <v>0</v>
      </c>
      <c r="I155" s="46">
        <f t="shared" si="22"/>
        <v>0</v>
      </c>
      <c r="J155" s="46">
        <f t="shared" ref="J155" si="23">SUM(J147:J154)</f>
        <v>0</v>
      </c>
      <c r="K155" s="46">
        <f t="shared" si="20"/>
        <v>1832.2707938741435</v>
      </c>
      <c r="L155" s="46">
        <f>SUM(L147:L154)</f>
        <v>0</v>
      </c>
      <c r="M155" s="46">
        <f t="shared" ref="M155:N155" si="24">SUM(M147:M154)</f>
        <v>0</v>
      </c>
      <c r="N155" s="46">
        <f t="shared" si="24"/>
        <v>1967.2677082877801</v>
      </c>
      <c r="O155" s="33"/>
    </row>
    <row r="156" spans="1:15" ht="31.5" customHeight="1" x14ac:dyDescent="0.3">
      <c r="A156" s="13" t="s">
        <v>237</v>
      </c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33"/>
    </row>
    <row r="157" spans="1:15" x14ac:dyDescent="0.3">
      <c r="A157" s="9" t="s">
        <v>238</v>
      </c>
      <c r="B157" s="39" t="s">
        <v>286</v>
      </c>
      <c r="C157" s="35">
        <v>0</v>
      </c>
      <c r="D157" s="40">
        <v>0</v>
      </c>
      <c r="E157" s="36">
        <v>0</v>
      </c>
      <c r="F157" s="36">
        <v>0</v>
      </c>
      <c r="G157" s="35">
        <v>0</v>
      </c>
      <c r="H157" s="40">
        <v>0</v>
      </c>
      <c r="I157" s="36">
        <v>0</v>
      </c>
      <c r="J157" s="36">
        <v>0</v>
      </c>
      <c r="K157" s="35">
        <v>0</v>
      </c>
      <c r="L157" s="35">
        <v>0</v>
      </c>
      <c r="M157" s="35">
        <v>0</v>
      </c>
      <c r="N157" s="38">
        <f t="shared" ref="N157" si="25">+C157+G157+K157+L157+M157</f>
        <v>0</v>
      </c>
      <c r="O157" s="33"/>
    </row>
    <row r="158" spans="1:15" x14ac:dyDescent="0.3">
      <c r="A158" s="9" t="s">
        <v>328</v>
      </c>
      <c r="B158" s="39" t="s">
        <v>287</v>
      </c>
      <c r="C158" s="35">
        <v>0</v>
      </c>
      <c r="D158" s="40">
        <v>0</v>
      </c>
      <c r="E158" s="36">
        <v>0</v>
      </c>
      <c r="F158" s="36">
        <v>0</v>
      </c>
      <c r="G158" s="35">
        <v>0</v>
      </c>
      <c r="H158" s="40">
        <v>0</v>
      </c>
      <c r="I158" s="36">
        <v>0</v>
      </c>
      <c r="J158" s="36">
        <v>0</v>
      </c>
      <c r="K158" s="35">
        <v>0</v>
      </c>
      <c r="L158" s="35">
        <v>0</v>
      </c>
      <c r="M158" s="35">
        <v>0</v>
      </c>
      <c r="N158" s="38">
        <f t="shared" ref="N158:N166" si="26">+C158+G158+K158+L158+M158</f>
        <v>0</v>
      </c>
      <c r="O158" s="33"/>
    </row>
    <row r="159" spans="1:15" x14ac:dyDescent="0.3">
      <c r="A159" s="9" t="s">
        <v>391</v>
      </c>
      <c r="B159" s="39" t="s">
        <v>166</v>
      </c>
      <c r="C159" s="35">
        <v>0</v>
      </c>
      <c r="D159" s="40">
        <v>0</v>
      </c>
      <c r="E159" s="36">
        <v>0</v>
      </c>
      <c r="F159" s="36">
        <v>0</v>
      </c>
      <c r="G159" s="35">
        <v>0</v>
      </c>
      <c r="H159" s="40">
        <v>0</v>
      </c>
      <c r="I159" s="36">
        <v>0</v>
      </c>
      <c r="J159" s="36">
        <v>0</v>
      </c>
      <c r="K159" s="35">
        <v>36.467399999999998</v>
      </c>
      <c r="L159" s="35">
        <v>0</v>
      </c>
      <c r="M159" s="35">
        <v>0</v>
      </c>
      <c r="N159" s="38">
        <f t="shared" si="26"/>
        <v>36.467399999999998</v>
      </c>
      <c r="O159" s="33"/>
    </row>
    <row r="160" spans="1:15" x14ac:dyDescent="0.3">
      <c r="A160" s="9" t="s">
        <v>329</v>
      </c>
      <c r="B160" s="39" t="s">
        <v>200</v>
      </c>
      <c r="C160" s="35">
        <v>0</v>
      </c>
      <c r="D160" s="40">
        <v>0</v>
      </c>
      <c r="E160" s="36">
        <v>0</v>
      </c>
      <c r="F160" s="36">
        <v>0</v>
      </c>
      <c r="G160" s="35">
        <v>0</v>
      </c>
      <c r="H160" s="40">
        <v>0</v>
      </c>
      <c r="I160" s="36">
        <v>0</v>
      </c>
      <c r="J160" s="36">
        <v>0</v>
      </c>
      <c r="K160" s="35">
        <v>0</v>
      </c>
      <c r="L160" s="35">
        <v>0</v>
      </c>
      <c r="M160" s="35">
        <v>34.557345187002589</v>
      </c>
      <c r="N160" s="38">
        <f t="shared" si="26"/>
        <v>34.557345187002589</v>
      </c>
      <c r="O160" s="33"/>
    </row>
    <row r="161" spans="1:15" ht="28.8" x14ac:dyDescent="0.3">
      <c r="A161" s="9" t="s">
        <v>219</v>
      </c>
      <c r="B161" s="39" t="s">
        <v>240</v>
      </c>
      <c r="C161" s="35">
        <v>0</v>
      </c>
      <c r="D161" s="40">
        <v>0</v>
      </c>
      <c r="E161" s="36">
        <v>0</v>
      </c>
      <c r="F161" s="36">
        <v>0</v>
      </c>
      <c r="G161" s="35">
        <v>0</v>
      </c>
      <c r="H161" s="40">
        <v>0</v>
      </c>
      <c r="I161" s="36">
        <v>0</v>
      </c>
      <c r="J161" s="36">
        <v>0</v>
      </c>
      <c r="K161" s="35">
        <v>28490.056626869507</v>
      </c>
      <c r="L161" s="35">
        <v>0</v>
      </c>
      <c r="M161" s="35">
        <v>0</v>
      </c>
      <c r="N161" s="38">
        <f t="shared" si="26"/>
        <v>28490.056626869507</v>
      </c>
      <c r="O161" s="33"/>
    </row>
    <row r="162" spans="1:15" x14ac:dyDescent="0.3">
      <c r="A162" s="9" t="s">
        <v>330</v>
      </c>
      <c r="B162" s="39" t="s">
        <v>242</v>
      </c>
      <c r="C162" s="35">
        <v>0</v>
      </c>
      <c r="D162" s="40">
        <v>0</v>
      </c>
      <c r="E162" s="36">
        <v>0</v>
      </c>
      <c r="F162" s="36">
        <v>0</v>
      </c>
      <c r="G162" s="35">
        <v>0</v>
      </c>
      <c r="H162" s="40">
        <v>0</v>
      </c>
      <c r="I162" s="36">
        <v>0</v>
      </c>
      <c r="J162" s="36">
        <v>0</v>
      </c>
      <c r="K162" s="35">
        <v>9774.8166969400008</v>
      </c>
      <c r="L162" s="35">
        <v>0</v>
      </c>
      <c r="M162" s="35">
        <v>0</v>
      </c>
      <c r="N162" s="38">
        <f t="shared" si="26"/>
        <v>9774.8166969400008</v>
      </c>
      <c r="O162" s="33"/>
    </row>
    <row r="163" spans="1:15" x14ac:dyDescent="0.3">
      <c r="A163" s="9" t="s">
        <v>221</v>
      </c>
      <c r="B163" s="39" t="s">
        <v>244</v>
      </c>
      <c r="C163" s="35">
        <v>0</v>
      </c>
      <c r="D163" s="40">
        <v>0</v>
      </c>
      <c r="E163" s="36">
        <v>0</v>
      </c>
      <c r="F163" s="36">
        <v>0</v>
      </c>
      <c r="G163" s="35">
        <v>0</v>
      </c>
      <c r="H163" s="40">
        <v>0</v>
      </c>
      <c r="I163" s="36">
        <v>0</v>
      </c>
      <c r="J163" s="36">
        <v>0</v>
      </c>
      <c r="K163" s="35">
        <v>912.63024318000009</v>
      </c>
      <c r="L163" s="35">
        <v>0</v>
      </c>
      <c r="M163" s="35">
        <v>0</v>
      </c>
      <c r="N163" s="38">
        <f t="shared" si="26"/>
        <v>912.63024318000009</v>
      </c>
      <c r="O163" s="33"/>
    </row>
    <row r="164" spans="1:15" x14ac:dyDescent="0.3">
      <c r="A164" s="9" t="s">
        <v>331</v>
      </c>
      <c r="B164" s="39" t="s">
        <v>217</v>
      </c>
      <c r="C164" s="35">
        <v>0</v>
      </c>
      <c r="D164" s="40">
        <v>0</v>
      </c>
      <c r="E164" s="36">
        <v>0</v>
      </c>
      <c r="F164" s="36">
        <v>0</v>
      </c>
      <c r="G164" s="35">
        <v>0</v>
      </c>
      <c r="H164" s="40">
        <v>0</v>
      </c>
      <c r="I164" s="36">
        <v>0</v>
      </c>
      <c r="J164" s="36">
        <v>0</v>
      </c>
      <c r="K164" s="35">
        <v>11502.220711842927</v>
      </c>
      <c r="L164" s="35">
        <v>0</v>
      </c>
      <c r="M164" s="35">
        <v>199.74089688936158</v>
      </c>
      <c r="N164" s="38">
        <f t="shared" si="26"/>
        <v>11701.961608732288</v>
      </c>
      <c r="O164" s="33"/>
    </row>
    <row r="165" spans="1:15" x14ac:dyDescent="0.3">
      <c r="A165" s="9" t="s">
        <v>332</v>
      </c>
      <c r="B165" s="39" t="s">
        <v>218</v>
      </c>
      <c r="C165" s="35">
        <v>0</v>
      </c>
      <c r="D165" s="40">
        <v>0</v>
      </c>
      <c r="E165" s="36">
        <v>0</v>
      </c>
      <c r="F165" s="36">
        <v>0</v>
      </c>
      <c r="G165" s="35">
        <v>0</v>
      </c>
      <c r="H165" s="40">
        <v>0</v>
      </c>
      <c r="I165" s="36">
        <v>0</v>
      </c>
      <c r="J165" s="36">
        <v>0</v>
      </c>
      <c r="K165" s="35">
        <v>280.09953758</v>
      </c>
      <c r="L165" s="35">
        <v>0</v>
      </c>
      <c r="M165" s="35">
        <v>316.91993206287736</v>
      </c>
      <c r="N165" s="38">
        <f t="shared" si="26"/>
        <v>597.01946964287731</v>
      </c>
      <c r="O165" s="33"/>
    </row>
    <row r="166" spans="1:15" x14ac:dyDescent="0.3">
      <c r="A166" s="9" t="s">
        <v>333</v>
      </c>
      <c r="B166" s="18" t="s">
        <v>220</v>
      </c>
      <c r="C166" s="35">
        <v>0</v>
      </c>
      <c r="D166" s="40">
        <v>0</v>
      </c>
      <c r="E166" s="36">
        <v>0</v>
      </c>
      <c r="F166" s="36">
        <v>0</v>
      </c>
      <c r="G166" s="35">
        <v>0</v>
      </c>
      <c r="H166" s="40">
        <v>0</v>
      </c>
      <c r="I166" s="36">
        <v>0</v>
      </c>
      <c r="J166" s="36">
        <v>0</v>
      </c>
      <c r="K166" s="35">
        <v>0</v>
      </c>
      <c r="L166" s="35">
        <v>0</v>
      </c>
      <c r="M166" s="35">
        <v>5709.802665857932</v>
      </c>
      <c r="N166" s="38">
        <f t="shared" si="26"/>
        <v>5709.802665857932</v>
      </c>
      <c r="O166" s="33"/>
    </row>
    <row r="167" spans="1:15" x14ac:dyDescent="0.3">
      <c r="A167" s="9"/>
      <c r="B167" s="18"/>
      <c r="C167" s="35"/>
      <c r="D167" s="40"/>
      <c r="E167" s="36"/>
      <c r="F167" s="36"/>
      <c r="G167" s="35"/>
      <c r="H167" s="40"/>
      <c r="I167" s="36"/>
      <c r="J167" s="36"/>
      <c r="K167" s="35"/>
      <c r="L167" s="35"/>
      <c r="M167" s="35"/>
      <c r="N167" s="38"/>
      <c r="O167" s="33"/>
    </row>
    <row r="168" spans="1:15" x14ac:dyDescent="0.3">
      <c r="A168" s="19"/>
      <c r="B168" s="12" t="s">
        <v>245</v>
      </c>
      <c r="C168" s="45">
        <f>SUM(C157:C167)</f>
        <v>0</v>
      </c>
      <c r="D168" s="45">
        <f t="shared" ref="D168:N168" si="27">SUM(D157:D167)</f>
        <v>0</v>
      </c>
      <c r="E168" s="45">
        <f t="shared" si="27"/>
        <v>0</v>
      </c>
      <c r="F168" s="45">
        <f t="shared" ref="F168" si="28">SUM(F157:F167)</f>
        <v>0</v>
      </c>
      <c r="G168" s="45">
        <f t="shared" si="27"/>
        <v>0</v>
      </c>
      <c r="H168" s="45">
        <f t="shared" ref="H168:I168" si="29">SUM(H157:H167)</f>
        <v>0</v>
      </c>
      <c r="I168" s="45">
        <f t="shared" si="29"/>
        <v>0</v>
      </c>
      <c r="J168" s="45">
        <f t="shared" ref="J168" si="30">SUM(J157:J167)</f>
        <v>0</v>
      </c>
      <c r="K168" s="45">
        <f t="shared" si="27"/>
        <v>50996.291216412435</v>
      </c>
      <c r="L168" s="45">
        <f t="shared" si="27"/>
        <v>0</v>
      </c>
      <c r="M168" s="45">
        <f t="shared" si="27"/>
        <v>6261.0208399971734</v>
      </c>
      <c r="N168" s="45">
        <f t="shared" si="27"/>
        <v>57257.31205640961</v>
      </c>
      <c r="O168" s="33"/>
    </row>
    <row r="169" spans="1:15" x14ac:dyDescent="0.3">
      <c r="A169" s="19" t="s">
        <v>340</v>
      </c>
      <c r="B169" s="20" t="s">
        <v>275</v>
      </c>
      <c r="C169" s="45">
        <f>+C155+C168+C145</f>
        <v>72979.768507945642</v>
      </c>
      <c r="D169" s="45">
        <f t="shared" ref="D169:N169" si="31">+D155+D168+D145</f>
        <v>10264.937172748123</v>
      </c>
      <c r="E169" s="45">
        <f t="shared" si="31"/>
        <v>48239.003259208199</v>
      </c>
      <c r="F169" s="45">
        <f t="shared" ref="F169" si="32">+F155+F168+F145</f>
        <v>14475.828075989324</v>
      </c>
      <c r="G169" s="45">
        <f t="shared" si="31"/>
        <v>4265.8260437532717</v>
      </c>
      <c r="H169" s="45">
        <f t="shared" ref="H169:I169" si="33">+H155+H168+H145</f>
        <v>1192.0162544258999</v>
      </c>
      <c r="I169" s="45">
        <f t="shared" si="33"/>
        <v>2200.7285754784721</v>
      </c>
      <c r="J169" s="45">
        <f t="shared" ref="J169" si="34">+J155+J168+J145</f>
        <v>873.08121384889989</v>
      </c>
      <c r="K169" s="45">
        <f t="shared" si="31"/>
        <v>52920.198489166578</v>
      </c>
      <c r="L169" s="45">
        <f t="shared" si="31"/>
        <v>1326.9509348142085</v>
      </c>
      <c r="M169" s="45">
        <f t="shared" si="31"/>
        <v>6261.0208399971734</v>
      </c>
      <c r="N169" s="45">
        <f t="shared" si="31"/>
        <v>137753.76481567687</v>
      </c>
      <c r="O169" s="33"/>
    </row>
    <row r="170" spans="1:15" x14ac:dyDescent="0.3">
      <c r="A170" t="s">
        <v>276</v>
      </c>
      <c r="N170" s="27"/>
      <c r="O170" s="33"/>
    </row>
    <row r="171" spans="1:15" x14ac:dyDescent="0.3">
      <c r="A171" s="28"/>
      <c r="O171" s="33"/>
    </row>
    <row r="172" spans="1:15" x14ac:dyDescent="0.3"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33"/>
    </row>
    <row r="173" spans="1:15" x14ac:dyDescent="0.3"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33"/>
    </row>
    <row r="174" spans="1:15" x14ac:dyDescent="0.3"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33"/>
    </row>
    <row r="175" spans="1:15" x14ac:dyDescent="0.3"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33"/>
    </row>
    <row r="176" spans="1:15" x14ac:dyDescent="0.3"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33"/>
    </row>
    <row r="177" spans="3:15" x14ac:dyDescent="0.3"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33"/>
    </row>
    <row r="178" spans="3:15" x14ac:dyDescent="0.3">
      <c r="O178" s="33"/>
    </row>
    <row r="179" spans="3:15" x14ac:dyDescent="0.3">
      <c r="O179" s="33"/>
    </row>
    <row r="180" spans="3:15" x14ac:dyDescent="0.3">
      <c r="O180" s="33"/>
    </row>
    <row r="181" spans="3:15" x14ac:dyDescent="0.3">
      <c r="O181" s="33"/>
    </row>
    <row r="182" spans="3:15" x14ac:dyDescent="0.3">
      <c r="O182" s="33"/>
    </row>
    <row r="183" spans="3:15" x14ac:dyDescent="0.3">
      <c r="O183" s="33"/>
    </row>
    <row r="184" spans="3:15" x14ac:dyDescent="0.3">
      <c r="O184" s="33"/>
    </row>
    <row r="185" spans="3:15" x14ac:dyDescent="0.3">
      <c r="O185" s="33"/>
    </row>
    <row r="186" spans="3:15" x14ac:dyDescent="0.3">
      <c r="O186" s="33"/>
    </row>
    <row r="187" spans="3:15" x14ac:dyDescent="0.3">
      <c r="O187" s="33"/>
    </row>
    <row r="188" spans="3:15" x14ac:dyDescent="0.3">
      <c r="O188" s="33"/>
    </row>
    <row r="189" spans="3:15" x14ac:dyDescent="0.3">
      <c r="O189" s="33"/>
    </row>
    <row r="190" spans="3:15" x14ac:dyDescent="0.3">
      <c r="O190" s="33"/>
    </row>
    <row r="191" spans="3:15" x14ac:dyDescent="0.3">
      <c r="O191" s="33"/>
    </row>
    <row r="192" spans="3:15" x14ac:dyDescent="0.3">
      <c r="O192" s="33"/>
    </row>
    <row r="193" spans="15:15" x14ac:dyDescent="0.3">
      <c r="O193" s="33"/>
    </row>
    <row r="194" spans="15:15" x14ac:dyDescent="0.3">
      <c r="O194" s="33"/>
    </row>
    <row r="195" spans="15:15" x14ac:dyDescent="0.3">
      <c r="O195" s="33"/>
    </row>
    <row r="196" spans="15:15" x14ac:dyDescent="0.3">
      <c r="O196" s="33"/>
    </row>
    <row r="197" spans="15:15" x14ac:dyDescent="0.3">
      <c r="O197" s="33"/>
    </row>
    <row r="198" spans="15:15" x14ac:dyDescent="0.3">
      <c r="O198" s="33"/>
    </row>
    <row r="199" spans="15:15" x14ac:dyDescent="0.3">
      <c r="O199" s="33"/>
    </row>
    <row r="200" spans="15:15" x14ac:dyDescent="0.3">
      <c r="O200" s="33"/>
    </row>
    <row r="201" spans="15:15" x14ac:dyDescent="0.3">
      <c r="O201" s="33"/>
    </row>
    <row r="202" spans="15:15" x14ac:dyDescent="0.3">
      <c r="O202" s="33"/>
    </row>
    <row r="203" spans="15:15" x14ac:dyDescent="0.3">
      <c r="O203" s="33"/>
    </row>
    <row r="204" spans="15:15" x14ac:dyDescent="0.3">
      <c r="O204" s="33"/>
    </row>
    <row r="205" spans="15:15" x14ac:dyDescent="0.3">
      <c r="O205" s="33"/>
    </row>
    <row r="206" spans="15:15" x14ac:dyDescent="0.3">
      <c r="O206" s="33"/>
    </row>
    <row r="207" spans="15:15" x14ac:dyDescent="0.3">
      <c r="O207" s="33"/>
    </row>
    <row r="208" spans="15:15" x14ac:dyDescent="0.3">
      <c r="O208" s="33"/>
    </row>
    <row r="209" spans="15:15" x14ac:dyDescent="0.3">
      <c r="O209" s="33"/>
    </row>
    <row r="210" spans="15:15" x14ac:dyDescent="0.3">
      <c r="O210" s="33"/>
    </row>
    <row r="211" spans="15:15" x14ac:dyDescent="0.3">
      <c r="O211" s="33"/>
    </row>
    <row r="212" spans="15:15" x14ac:dyDescent="0.3">
      <c r="O212" s="33"/>
    </row>
    <row r="213" spans="15:15" x14ac:dyDescent="0.3">
      <c r="O213" s="33"/>
    </row>
    <row r="214" spans="15:15" x14ac:dyDescent="0.3">
      <c r="O214" s="33"/>
    </row>
    <row r="215" spans="15:15" x14ac:dyDescent="0.3">
      <c r="O215" s="33"/>
    </row>
    <row r="216" spans="15:15" x14ac:dyDescent="0.3">
      <c r="O216" s="33"/>
    </row>
    <row r="217" spans="15:15" x14ac:dyDescent="0.3">
      <c r="O217" s="33"/>
    </row>
    <row r="218" spans="15:15" x14ac:dyDescent="0.3">
      <c r="O218" s="33"/>
    </row>
    <row r="219" spans="15:15" x14ac:dyDescent="0.3">
      <c r="O219" s="33"/>
    </row>
    <row r="220" spans="15:15" x14ac:dyDescent="0.3">
      <c r="O220" s="33"/>
    </row>
    <row r="221" spans="15:15" x14ac:dyDescent="0.3">
      <c r="O221" s="33"/>
    </row>
    <row r="222" spans="15:15" x14ac:dyDescent="0.3">
      <c r="O222" s="33"/>
    </row>
    <row r="223" spans="15:15" x14ac:dyDescent="0.3">
      <c r="O223" s="33"/>
    </row>
    <row r="224" spans="15:15" x14ac:dyDescent="0.3">
      <c r="O224" s="33"/>
    </row>
    <row r="225" spans="15:15" x14ac:dyDescent="0.3">
      <c r="O225" s="33"/>
    </row>
    <row r="226" spans="15:15" x14ac:dyDescent="0.3">
      <c r="O226" s="33"/>
    </row>
    <row r="227" spans="15:15" x14ac:dyDescent="0.3">
      <c r="O227" s="33"/>
    </row>
    <row r="228" spans="15:15" x14ac:dyDescent="0.3">
      <c r="O228" s="33"/>
    </row>
    <row r="229" spans="15:15" x14ac:dyDescent="0.3">
      <c r="O229" s="33"/>
    </row>
    <row r="230" spans="15:15" x14ac:dyDescent="0.3">
      <c r="O230" s="33"/>
    </row>
    <row r="231" spans="15:15" x14ac:dyDescent="0.3">
      <c r="O231" s="33"/>
    </row>
    <row r="232" spans="15:15" x14ac:dyDescent="0.3">
      <c r="O232" s="33"/>
    </row>
    <row r="233" spans="15:15" x14ac:dyDescent="0.3">
      <c r="O233" s="33"/>
    </row>
    <row r="234" spans="15:15" x14ac:dyDescent="0.3">
      <c r="O234" s="33"/>
    </row>
    <row r="235" spans="15:15" x14ac:dyDescent="0.3">
      <c r="O235" s="33"/>
    </row>
    <row r="236" spans="15:15" x14ac:dyDescent="0.3">
      <c r="O236" s="33"/>
    </row>
    <row r="237" spans="15:15" x14ac:dyDescent="0.3">
      <c r="O237" s="33"/>
    </row>
    <row r="238" spans="15:15" x14ac:dyDescent="0.3">
      <c r="O238" s="33"/>
    </row>
    <row r="239" spans="15:15" x14ac:dyDescent="0.3">
      <c r="O239" s="33"/>
    </row>
    <row r="240" spans="15:15" x14ac:dyDescent="0.3">
      <c r="O240" s="33"/>
    </row>
    <row r="241" spans="15:15" x14ac:dyDescent="0.3">
      <c r="O241" s="33"/>
    </row>
    <row r="242" spans="15:15" x14ac:dyDescent="0.3">
      <c r="O242" s="33"/>
    </row>
    <row r="243" spans="15:15" x14ac:dyDescent="0.3">
      <c r="O243" s="33"/>
    </row>
    <row r="244" spans="15:15" x14ac:dyDescent="0.3">
      <c r="O244" s="33"/>
    </row>
    <row r="245" spans="15:15" x14ac:dyDescent="0.3">
      <c r="O245" s="33"/>
    </row>
    <row r="246" spans="15:15" x14ac:dyDescent="0.3">
      <c r="O246" s="33"/>
    </row>
    <row r="247" spans="15:15" x14ac:dyDescent="0.3">
      <c r="O247" s="33"/>
    </row>
    <row r="248" spans="15:15" x14ac:dyDescent="0.3">
      <c r="O248" s="33"/>
    </row>
    <row r="249" spans="15:15" x14ac:dyDescent="0.3">
      <c r="O249" s="33"/>
    </row>
    <row r="250" spans="15:15" x14ac:dyDescent="0.3">
      <c r="O250" s="33"/>
    </row>
    <row r="251" spans="15:15" x14ac:dyDescent="0.3">
      <c r="O251" s="33"/>
    </row>
    <row r="252" spans="15:15" x14ac:dyDescent="0.3">
      <c r="O252" s="33"/>
    </row>
    <row r="253" spans="15:15" x14ac:dyDescent="0.3">
      <c r="O253" s="33"/>
    </row>
    <row r="254" spans="15:15" x14ac:dyDescent="0.3">
      <c r="O254" s="33"/>
    </row>
    <row r="255" spans="15:15" x14ac:dyDescent="0.3">
      <c r="O255" s="33"/>
    </row>
    <row r="256" spans="15:15" x14ac:dyDescent="0.3">
      <c r="O256" s="33"/>
    </row>
    <row r="257" spans="15:15" x14ac:dyDescent="0.3">
      <c r="O257" s="33"/>
    </row>
    <row r="258" spans="15:15" x14ac:dyDescent="0.3">
      <c r="O258" s="33"/>
    </row>
    <row r="259" spans="15:15" x14ac:dyDescent="0.3">
      <c r="O259" s="33"/>
    </row>
    <row r="260" spans="15:15" x14ac:dyDescent="0.3">
      <c r="O260" s="33"/>
    </row>
    <row r="261" spans="15:15" x14ac:dyDescent="0.3">
      <c r="O261" s="33"/>
    </row>
    <row r="262" spans="15:15" x14ac:dyDescent="0.3">
      <c r="O262" s="33"/>
    </row>
    <row r="263" spans="15:15" x14ac:dyDescent="0.3">
      <c r="O263" s="33"/>
    </row>
    <row r="264" spans="15:15" x14ac:dyDescent="0.3">
      <c r="O264" s="33"/>
    </row>
    <row r="265" spans="15:15" x14ac:dyDescent="0.3">
      <c r="O265" s="33"/>
    </row>
    <row r="266" spans="15:15" x14ac:dyDescent="0.3">
      <c r="O266" s="33"/>
    </row>
    <row r="267" spans="15:15" x14ac:dyDescent="0.3">
      <c r="O267" s="33"/>
    </row>
    <row r="268" spans="15:15" x14ac:dyDescent="0.3">
      <c r="O268" s="33"/>
    </row>
    <row r="269" spans="15:15" x14ac:dyDescent="0.3">
      <c r="O269" s="33"/>
    </row>
    <row r="270" spans="15:15" x14ac:dyDescent="0.3">
      <c r="O270" s="33"/>
    </row>
    <row r="271" spans="15:15" x14ac:dyDescent="0.3">
      <c r="O271" s="33"/>
    </row>
    <row r="272" spans="15:15" x14ac:dyDescent="0.3">
      <c r="O272" s="33"/>
    </row>
    <row r="273" spans="15:15" x14ac:dyDescent="0.3">
      <c r="O273" s="33"/>
    </row>
    <row r="274" spans="15:15" x14ac:dyDescent="0.3">
      <c r="O274" s="33"/>
    </row>
    <row r="275" spans="15:15" x14ac:dyDescent="0.3">
      <c r="O275" s="33"/>
    </row>
    <row r="276" spans="15:15" x14ac:dyDescent="0.3">
      <c r="O276" s="33"/>
    </row>
    <row r="277" spans="15:15" x14ac:dyDescent="0.3">
      <c r="O277" s="33"/>
    </row>
    <row r="278" spans="15:15" x14ac:dyDescent="0.3">
      <c r="O278" s="33"/>
    </row>
    <row r="279" spans="15:15" x14ac:dyDescent="0.3">
      <c r="O279" s="33"/>
    </row>
    <row r="280" spans="15:15" x14ac:dyDescent="0.3">
      <c r="O280" s="33"/>
    </row>
    <row r="281" spans="15:15" x14ac:dyDescent="0.3">
      <c r="O281" s="33"/>
    </row>
    <row r="282" spans="15:15" x14ac:dyDescent="0.3">
      <c r="O282" s="33"/>
    </row>
    <row r="283" spans="15:15" x14ac:dyDescent="0.3">
      <c r="O283" s="33"/>
    </row>
    <row r="284" spans="15:15" x14ac:dyDescent="0.3">
      <c r="O284" s="33"/>
    </row>
    <row r="285" spans="15:15" x14ac:dyDescent="0.3">
      <c r="O285" s="33"/>
    </row>
    <row r="286" spans="15:15" x14ac:dyDescent="0.3">
      <c r="O286" s="33"/>
    </row>
    <row r="287" spans="15:15" x14ac:dyDescent="0.3">
      <c r="O287" s="33"/>
    </row>
    <row r="288" spans="15:15" x14ac:dyDescent="0.3">
      <c r="O288" s="33"/>
    </row>
    <row r="289" spans="15:15" x14ac:dyDescent="0.3">
      <c r="O289" s="33"/>
    </row>
    <row r="290" spans="15:15" x14ac:dyDescent="0.3">
      <c r="O290" s="33"/>
    </row>
    <row r="291" spans="15:15" x14ac:dyDescent="0.3">
      <c r="O291" s="33"/>
    </row>
    <row r="292" spans="15:15" x14ac:dyDescent="0.3">
      <c r="O292" s="33"/>
    </row>
    <row r="293" spans="15:15" x14ac:dyDescent="0.3">
      <c r="O293" s="33"/>
    </row>
    <row r="294" spans="15:15" x14ac:dyDescent="0.3">
      <c r="O294" s="33"/>
    </row>
    <row r="295" spans="15:15" x14ac:dyDescent="0.3">
      <c r="O295" s="33"/>
    </row>
    <row r="296" spans="15:15" x14ac:dyDescent="0.3">
      <c r="O296" s="33"/>
    </row>
    <row r="297" spans="15:15" x14ac:dyDescent="0.3">
      <c r="O297" s="33"/>
    </row>
    <row r="298" spans="15:15" x14ac:dyDescent="0.3">
      <c r="O298" s="33"/>
    </row>
    <row r="299" spans="15:15" x14ac:dyDescent="0.3">
      <c r="O299" s="33"/>
    </row>
    <row r="300" spans="15:15" x14ac:dyDescent="0.3">
      <c r="O300" s="33"/>
    </row>
    <row r="301" spans="15:15" x14ac:dyDescent="0.3">
      <c r="O301" s="33"/>
    </row>
    <row r="302" spans="15:15" x14ac:dyDescent="0.3">
      <c r="O302" s="33"/>
    </row>
    <row r="303" spans="15:15" x14ac:dyDescent="0.3">
      <c r="O303" s="33"/>
    </row>
    <row r="304" spans="15:15" x14ac:dyDescent="0.3">
      <c r="O304" s="33"/>
    </row>
    <row r="305" spans="15:15" x14ac:dyDescent="0.3">
      <c r="O305" s="33"/>
    </row>
    <row r="306" spans="15:15" x14ac:dyDescent="0.3">
      <c r="O306" s="33"/>
    </row>
    <row r="307" spans="15:15" x14ac:dyDescent="0.3">
      <c r="O307" s="33"/>
    </row>
    <row r="308" spans="15:15" x14ac:dyDescent="0.3">
      <c r="O308" s="33"/>
    </row>
    <row r="309" spans="15:15" x14ac:dyDescent="0.3">
      <c r="O309" s="33"/>
    </row>
    <row r="310" spans="15:15" x14ac:dyDescent="0.3">
      <c r="O310" s="33"/>
    </row>
    <row r="311" spans="15:15" x14ac:dyDescent="0.3">
      <c r="O311" s="33"/>
    </row>
    <row r="312" spans="15:15" x14ac:dyDescent="0.3">
      <c r="O312" s="33"/>
    </row>
    <row r="313" spans="15:15" x14ac:dyDescent="0.3">
      <c r="O313" s="33"/>
    </row>
    <row r="314" spans="15:15" x14ac:dyDescent="0.3">
      <c r="O314" s="33"/>
    </row>
    <row r="315" spans="15:15" x14ac:dyDescent="0.3">
      <c r="O315" s="33"/>
    </row>
    <row r="316" spans="15:15" x14ac:dyDescent="0.3">
      <c r="O316" s="33"/>
    </row>
    <row r="317" spans="15:15" x14ac:dyDescent="0.3">
      <c r="O317" s="33"/>
    </row>
    <row r="318" spans="15:15" x14ac:dyDescent="0.3">
      <c r="O318" s="33"/>
    </row>
    <row r="319" spans="15:15" x14ac:dyDescent="0.3">
      <c r="O319" s="33"/>
    </row>
    <row r="320" spans="15:15" x14ac:dyDescent="0.3">
      <c r="O320" s="33"/>
    </row>
    <row r="321" spans="15:15" x14ac:dyDescent="0.3">
      <c r="O321" s="33"/>
    </row>
    <row r="322" spans="15:15" x14ac:dyDescent="0.3">
      <c r="O322" s="33"/>
    </row>
    <row r="323" spans="15:15" x14ac:dyDescent="0.3">
      <c r="O323" s="33"/>
    </row>
    <row r="324" spans="15:15" x14ac:dyDescent="0.3">
      <c r="O324" s="33"/>
    </row>
    <row r="325" spans="15:15" x14ac:dyDescent="0.3">
      <c r="O325" s="33"/>
    </row>
    <row r="326" spans="15:15" x14ac:dyDescent="0.3">
      <c r="O326" s="33"/>
    </row>
    <row r="327" spans="15:15" x14ac:dyDescent="0.3">
      <c r="O327" s="33"/>
    </row>
    <row r="328" spans="15:15" x14ac:dyDescent="0.3">
      <c r="O328" s="33"/>
    </row>
    <row r="329" spans="15:15" x14ac:dyDescent="0.3">
      <c r="O329" s="33"/>
    </row>
    <row r="330" spans="15:15" x14ac:dyDescent="0.3">
      <c r="O330" s="33"/>
    </row>
    <row r="331" spans="15:15" x14ac:dyDescent="0.3">
      <c r="O331" s="33"/>
    </row>
    <row r="332" spans="15:15" x14ac:dyDescent="0.3">
      <c r="O332" s="33"/>
    </row>
    <row r="333" spans="15:15" x14ac:dyDescent="0.3">
      <c r="O333" s="33"/>
    </row>
    <row r="334" spans="15:15" x14ac:dyDescent="0.3">
      <c r="O334" s="33"/>
    </row>
    <row r="335" spans="15:15" x14ac:dyDescent="0.3">
      <c r="O335" s="33"/>
    </row>
    <row r="336" spans="15:15" x14ac:dyDescent="0.3">
      <c r="O336" s="33"/>
    </row>
    <row r="337" spans="15:15" x14ac:dyDescent="0.3">
      <c r="O337" s="33"/>
    </row>
    <row r="338" spans="15:15" x14ac:dyDescent="0.3">
      <c r="O338" s="33"/>
    </row>
    <row r="339" spans="15:15" x14ac:dyDescent="0.3">
      <c r="O339" s="33"/>
    </row>
    <row r="340" spans="15:15" x14ac:dyDescent="0.3">
      <c r="O340" s="33"/>
    </row>
    <row r="341" spans="15:15" x14ac:dyDescent="0.3">
      <c r="O341" s="33"/>
    </row>
    <row r="342" spans="15:15" x14ac:dyDescent="0.3">
      <c r="O342" s="33"/>
    </row>
    <row r="343" spans="15:15" x14ac:dyDescent="0.3">
      <c r="O343" s="33"/>
    </row>
    <row r="344" spans="15:15" x14ac:dyDescent="0.3">
      <c r="O344" s="33"/>
    </row>
    <row r="345" spans="15:15" x14ac:dyDescent="0.3">
      <c r="O345" s="33"/>
    </row>
    <row r="346" spans="15:15" x14ac:dyDescent="0.3">
      <c r="O346" s="33"/>
    </row>
    <row r="347" spans="15:15" x14ac:dyDescent="0.3">
      <c r="O347" s="33"/>
    </row>
    <row r="348" spans="15:15" x14ac:dyDescent="0.3">
      <c r="O348" s="33"/>
    </row>
    <row r="349" spans="15:15" x14ac:dyDescent="0.3">
      <c r="O349" s="33"/>
    </row>
    <row r="350" spans="15:15" x14ac:dyDescent="0.3">
      <c r="O350" s="33"/>
    </row>
    <row r="351" spans="15:15" x14ac:dyDescent="0.3">
      <c r="O351" s="33"/>
    </row>
    <row r="352" spans="15:15" x14ac:dyDescent="0.3">
      <c r="O352" s="33"/>
    </row>
    <row r="353" spans="15:15" x14ac:dyDescent="0.3">
      <c r="O353" s="33"/>
    </row>
    <row r="354" spans="15:15" x14ac:dyDescent="0.3">
      <c r="O354" s="33"/>
    </row>
    <row r="355" spans="15:15" x14ac:dyDescent="0.3">
      <c r="O355" s="33"/>
    </row>
    <row r="356" spans="15:15" x14ac:dyDescent="0.3">
      <c r="O356" s="33"/>
    </row>
    <row r="357" spans="15:15" x14ac:dyDescent="0.3">
      <c r="O357" s="33"/>
    </row>
    <row r="358" spans="15:15" x14ac:dyDescent="0.3">
      <c r="O358" s="33"/>
    </row>
    <row r="359" spans="15:15" x14ac:dyDescent="0.3">
      <c r="O359" s="33"/>
    </row>
    <row r="360" spans="15:15" x14ac:dyDescent="0.3">
      <c r="O360" s="33"/>
    </row>
    <row r="361" spans="15:15" x14ac:dyDescent="0.3">
      <c r="O361" s="33"/>
    </row>
    <row r="362" spans="15:15" x14ac:dyDescent="0.3">
      <c r="O362" s="33"/>
    </row>
    <row r="363" spans="15:15" x14ac:dyDescent="0.3">
      <c r="O363" s="33"/>
    </row>
    <row r="364" spans="15:15" x14ac:dyDescent="0.3">
      <c r="O364" s="33"/>
    </row>
    <row r="365" spans="15:15" x14ac:dyDescent="0.3">
      <c r="O365" s="33"/>
    </row>
    <row r="366" spans="15:15" x14ac:dyDescent="0.3">
      <c r="O366" s="33"/>
    </row>
    <row r="367" spans="15:15" x14ac:dyDescent="0.3">
      <c r="O367" s="33"/>
    </row>
    <row r="368" spans="15:15" x14ac:dyDescent="0.3">
      <c r="O368" s="33"/>
    </row>
    <row r="369" spans="15:15" x14ac:dyDescent="0.3">
      <c r="O369" s="33"/>
    </row>
    <row r="370" spans="15:15" x14ac:dyDescent="0.3">
      <c r="O370" s="33"/>
    </row>
    <row r="371" spans="15:15" x14ac:dyDescent="0.3">
      <c r="O371" s="33"/>
    </row>
    <row r="372" spans="15:15" x14ac:dyDescent="0.3">
      <c r="O372" s="33"/>
    </row>
    <row r="373" spans="15:15" x14ac:dyDescent="0.3">
      <c r="O373" s="33"/>
    </row>
    <row r="374" spans="15:15" x14ac:dyDescent="0.3">
      <c r="O374" s="33"/>
    </row>
    <row r="375" spans="15:15" x14ac:dyDescent="0.3">
      <c r="O375" s="33"/>
    </row>
    <row r="376" spans="15:15" x14ac:dyDescent="0.3">
      <c r="O376" s="33"/>
    </row>
    <row r="377" spans="15:15" x14ac:dyDescent="0.3">
      <c r="O377" s="33"/>
    </row>
    <row r="378" spans="15:15" x14ac:dyDescent="0.3">
      <c r="O378" s="33"/>
    </row>
    <row r="379" spans="15:15" x14ac:dyDescent="0.3">
      <c r="O379" s="33"/>
    </row>
    <row r="380" spans="15:15" x14ac:dyDescent="0.3">
      <c r="O380" s="33"/>
    </row>
    <row r="381" spans="15:15" x14ac:dyDescent="0.3">
      <c r="O381" s="33"/>
    </row>
    <row r="382" spans="15:15" x14ac:dyDescent="0.3">
      <c r="O382" s="33"/>
    </row>
    <row r="383" spans="15:15" x14ac:dyDescent="0.3">
      <c r="O383" s="33"/>
    </row>
    <row r="384" spans="15:15" x14ac:dyDescent="0.3">
      <c r="O384" s="33"/>
    </row>
    <row r="385" spans="15:15" x14ac:dyDescent="0.3">
      <c r="O385" s="33"/>
    </row>
    <row r="386" spans="15:15" x14ac:dyDescent="0.3">
      <c r="O386" s="33"/>
    </row>
    <row r="387" spans="15:15" x14ac:dyDescent="0.3">
      <c r="O387" s="33"/>
    </row>
    <row r="388" spans="15:15" x14ac:dyDescent="0.3">
      <c r="O388" s="33"/>
    </row>
    <row r="389" spans="15:15" x14ac:dyDescent="0.3">
      <c r="O389" s="33"/>
    </row>
    <row r="390" spans="15:15" x14ac:dyDescent="0.3">
      <c r="O390" s="33"/>
    </row>
    <row r="391" spans="15:15" x14ac:dyDescent="0.3">
      <c r="O391" s="33"/>
    </row>
    <row r="392" spans="15:15" x14ac:dyDescent="0.3">
      <c r="O392" s="33"/>
    </row>
    <row r="393" spans="15:15" x14ac:dyDescent="0.3">
      <c r="O393" s="33"/>
    </row>
    <row r="394" spans="15:15" x14ac:dyDescent="0.3">
      <c r="O394" s="33"/>
    </row>
    <row r="395" spans="15:15" x14ac:dyDescent="0.3">
      <c r="O395" s="33"/>
    </row>
    <row r="396" spans="15:15" x14ac:dyDescent="0.3">
      <c r="O396" s="33"/>
    </row>
    <row r="397" spans="15:15" x14ac:dyDescent="0.3">
      <c r="O397" s="33"/>
    </row>
    <row r="398" spans="15:15" x14ac:dyDescent="0.3">
      <c r="O398" s="33"/>
    </row>
    <row r="399" spans="15:15" x14ac:dyDescent="0.3">
      <c r="O399" s="33"/>
    </row>
    <row r="400" spans="15:15" x14ac:dyDescent="0.3">
      <c r="O400" s="33"/>
    </row>
    <row r="401" spans="15:15" x14ac:dyDescent="0.3">
      <c r="O401" s="33"/>
    </row>
    <row r="402" spans="15:15" x14ac:dyDescent="0.3">
      <c r="O402" s="33"/>
    </row>
    <row r="403" spans="15:15" x14ac:dyDescent="0.3">
      <c r="O403" s="33"/>
    </row>
    <row r="404" spans="15:15" x14ac:dyDescent="0.3">
      <c r="O404" s="33"/>
    </row>
    <row r="405" spans="15:15" x14ac:dyDescent="0.3">
      <c r="O405" s="33"/>
    </row>
    <row r="406" spans="15:15" x14ac:dyDescent="0.3">
      <c r="O406" s="33"/>
    </row>
    <row r="407" spans="15:15" x14ac:dyDescent="0.3">
      <c r="O407" s="33"/>
    </row>
    <row r="408" spans="15:15" x14ac:dyDescent="0.3">
      <c r="O408" s="33"/>
    </row>
    <row r="409" spans="15:15" x14ac:dyDescent="0.3">
      <c r="O409" s="33"/>
    </row>
    <row r="410" spans="15:15" x14ac:dyDescent="0.3">
      <c r="O410" s="33"/>
    </row>
    <row r="411" spans="15:15" x14ac:dyDescent="0.3">
      <c r="O411" s="33"/>
    </row>
    <row r="412" spans="15:15" x14ac:dyDescent="0.3">
      <c r="O412" s="33"/>
    </row>
    <row r="413" spans="15:15" x14ac:dyDescent="0.3">
      <c r="O413" s="33"/>
    </row>
    <row r="414" spans="15:15" x14ac:dyDescent="0.3">
      <c r="O414" s="33"/>
    </row>
    <row r="415" spans="15:15" x14ac:dyDescent="0.3">
      <c r="O415" s="33"/>
    </row>
    <row r="416" spans="15:15" x14ac:dyDescent="0.3">
      <c r="O416" s="33"/>
    </row>
    <row r="417" spans="15:15" x14ac:dyDescent="0.3">
      <c r="O417" s="33"/>
    </row>
    <row r="418" spans="15:15" x14ac:dyDescent="0.3">
      <c r="O418" s="33"/>
    </row>
    <row r="419" spans="15:15" x14ac:dyDescent="0.3">
      <c r="O419" s="33"/>
    </row>
    <row r="420" spans="15:15" x14ac:dyDescent="0.3">
      <c r="O420" s="33"/>
    </row>
    <row r="421" spans="15:15" x14ac:dyDescent="0.3">
      <c r="O421" s="33"/>
    </row>
    <row r="422" spans="15:15" x14ac:dyDescent="0.3">
      <c r="O422" s="33"/>
    </row>
    <row r="423" spans="15:15" x14ac:dyDescent="0.3">
      <c r="O423" s="33"/>
    </row>
    <row r="424" spans="15:15" x14ac:dyDescent="0.3">
      <c r="O424" s="33"/>
    </row>
    <row r="425" spans="15:15" x14ac:dyDescent="0.3">
      <c r="O425" s="33"/>
    </row>
    <row r="426" spans="15:15" x14ac:dyDescent="0.3">
      <c r="O426" s="33"/>
    </row>
    <row r="427" spans="15:15" x14ac:dyDescent="0.3">
      <c r="O427" s="33"/>
    </row>
    <row r="428" spans="15:15" x14ac:dyDescent="0.3">
      <c r="O428" s="33"/>
    </row>
    <row r="429" spans="15:15" x14ac:dyDescent="0.3">
      <c r="O429" s="33"/>
    </row>
    <row r="430" spans="15:15" x14ac:dyDescent="0.3">
      <c r="O430" s="33"/>
    </row>
    <row r="431" spans="15:15" x14ac:dyDescent="0.3">
      <c r="O431" s="33"/>
    </row>
    <row r="432" spans="15:15" x14ac:dyDescent="0.3">
      <c r="O432" s="33"/>
    </row>
    <row r="433" spans="15:15" x14ac:dyDescent="0.3">
      <c r="O433" s="33"/>
    </row>
    <row r="434" spans="15:15" x14ac:dyDescent="0.3">
      <c r="O434" s="33"/>
    </row>
    <row r="435" spans="15:15" x14ac:dyDescent="0.3">
      <c r="O435" s="33"/>
    </row>
    <row r="436" spans="15:15" x14ac:dyDescent="0.3">
      <c r="O436" s="33"/>
    </row>
    <row r="437" spans="15:15" x14ac:dyDescent="0.3">
      <c r="O437" s="33"/>
    </row>
    <row r="438" spans="15:15" x14ac:dyDescent="0.3">
      <c r="O438" s="33"/>
    </row>
    <row r="439" spans="15:15" x14ac:dyDescent="0.3">
      <c r="O439" s="33"/>
    </row>
    <row r="440" spans="15:15" x14ac:dyDescent="0.3">
      <c r="O440" s="33"/>
    </row>
    <row r="441" spans="15:15" x14ac:dyDescent="0.3">
      <c r="O441" s="33"/>
    </row>
    <row r="442" spans="15:15" x14ac:dyDescent="0.3">
      <c r="O442" s="33"/>
    </row>
    <row r="443" spans="15:15" x14ac:dyDescent="0.3">
      <c r="O443" s="33"/>
    </row>
    <row r="444" spans="15:15" x14ac:dyDescent="0.3">
      <c r="O444" s="33"/>
    </row>
    <row r="445" spans="15:15" x14ac:dyDescent="0.3">
      <c r="O445" s="33"/>
    </row>
    <row r="446" spans="15:15" x14ac:dyDescent="0.3">
      <c r="O446" s="33"/>
    </row>
    <row r="447" spans="15:15" x14ac:dyDescent="0.3">
      <c r="O447" s="33"/>
    </row>
    <row r="448" spans="15:15" x14ac:dyDescent="0.3">
      <c r="O448" s="33"/>
    </row>
    <row r="449" spans="15:15" x14ac:dyDescent="0.3">
      <c r="O449" s="33"/>
    </row>
    <row r="450" spans="15:15" x14ac:dyDescent="0.3">
      <c r="O450" s="33"/>
    </row>
    <row r="451" spans="15:15" x14ac:dyDescent="0.3">
      <c r="O451" s="33"/>
    </row>
    <row r="452" spans="15:15" x14ac:dyDescent="0.3">
      <c r="O452" s="33"/>
    </row>
    <row r="453" spans="15:15" x14ac:dyDescent="0.3">
      <c r="O453" s="33"/>
    </row>
    <row r="454" spans="15:15" x14ac:dyDescent="0.3">
      <c r="O454" s="33"/>
    </row>
    <row r="455" spans="15:15" x14ac:dyDescent="0.3">
      <c r="O455" s="33"/>
    </row>
    <row r="456" spans="15:15" x14ac:dyDescent="0.3">
      <c r="O456" s="33"/>
    </row>
    <row r="457" spans="15:15" x14ac:dyDescent="0.3">
      <c r="O457" s="33"/>
    </row>
    <row r="458" spans="15:15" x14ac:dyDescent="0.3">
      <c r="O458" s="33"/>
    </row>
    <row r="459" spans="15:15" x14ac:dyDescent="0.3">
      <c r="O459" s="33"/>
    </row>
    <row r="460" spans="15:15" x14ac:dyDescent="0.3">
      <c r="O460" s="33"/>
    </row>
    <row r="461" spans="15:15" x14ac:dyDescent="0.3">
      <c r="O461" s="33"/>
    </row>
    <row r="462" spans="15:15" x14ac:dyDescent="0.3">
      <c r="O462" s="33"/>
    </row>
    <row r="463" spans="15:15" x14ac:dyDescent="0.3">
      <c r="O463" s="33"/>
    </row>
    <row r="464" spans="15:15" x14ac:dyDescent="0.3">
      <c r="O464" s="33"/>
    </row>
    <row r="465" spans="15:15" x14ac:dyDescent="0.3">
      <c r="O465" s="33"/>
    </row>
    <row r="466" spans="15:15" x14ac:dyDescent="0.3">
      <c r="O466" s="33"/>
    </row>
    <row r="467" spans="15:15" x14ac:dyDescent="0.3">
      <c r="O467" s="33"/>
    </row>
    <row r="468" spans="15:15" x14ac:dyDescent="0.3">
      <c r="O468" s="33"/>
    </row>
    <row r="469" spans="15:15" x14ac:dyDescent="0.3">
      <c r="O469" s="33"/>
    </row>
    <row r="470" spans="15:15" x14ac:dyDescent="0.3">
      <c r="O470" s="33"/>
    </row>
    <row r="471" spans="15:15" x14ac:dyDescent="0.3">
      <c r="O471" s="33"/>
    </row>
    <row r="472" spans="15:15" x14ac:dyDescent="0.3">
      <c r="O472" s="33"/>
    </row>
    <row r="473" spans="15:15" x14ac:dyDescent="0.3">
      <c r="O473" s="33"/>
    </row>
    <row r="474" spans="15:15" x14ac:dyDescent="0.3">
      <c r="O474" s="33"/>
    </row>
    <row r="475" spans="15:15" x14ac:dyDescent="0.3">
      <c r="O475" s="33"/>
    </row>
    <row r="476" spans="15:15" x14ac:dyDescent="0.3">
      <c r="O476" s="33"/>
    </row>
    <row r="477" spans="15:15" x14ac:dyDescent="0.3">
      <c r="O477" s="33"/>
    </row>
    <row r="478" spans="15:15" x14ac:dyDescent="0.3">
      <c r="O478" s="33"/>
    </row>
    <row r="479" spans="15:15" x14ac:dyDescent="0.3">
      <c r="O479" s="33"/>
    </row>
    <row r="480" spans="15:15" x14ac:dyDescent="0.3">
      <c r="O480" s="33"/>
    </row>
    <row r="481" spans="15:15" x14ac:dyDescent="0.3">
      <c r="O481" s="33"/>
    </row>
    <row r="482" spans="15:15" x14ac:dyDescent="0.3">
      <c r="O482" s="33"/>
    </row>
    <row r="483" spans="15:15" x14ac:dyDescent="0.3">
      <c r="O483" s="33"/>
    </row>
    <row r="484" spans="15:15" x14ac:dyDescent="0.3">
      <c r="O484" s="33"/>
    </row>
    <row r="485" spans="15:15" x14ac:dyDescent="0.3">
      <c r="O485" s="33"/>
    </row>
    <row r="486" spans="15:15" x14ac:dyDescent="0.3">
      <c r="O486" s="33"/>
    </row>
    <row r="487" spans="15:15" x14ac:dyDescent="0.3">
      <c r="O487" s="33"/>
    </row>
    <row r="488" spans="15:15" x14ac:dyDescent="0.3">
      <c r="O488" s="33"/>
    </row>
    <row r="489" spans="15:15" x14ac:dyDescent="0.3">
      <c r="O489" s="33"/>
    </row>
    <row r="490" spans="15:15" x14ac:dyDescent="0.3">
      <c r="O490" s="33"/>
    </row>
    <row r="491" spans="15:15" x14ac:dyDescent="0.3">
      <c r="O491" s="33"/>
    </row>
    <row r="492" spans="15:15" x14ac:dyDescent="0.3">
      <c r="O492" s="33"/>
    </row>
    <row r="493" spans="15:15" x14ac:dyDescent="0.3">
      <c r="O493" s="33"/>
    </row>
    <row r="494" spans="15:15" x14ac:dyDescent="0.3">
      <c r="O494" s="33"/>
    </row>
    <row r="495" spans="15:15" x14ac:dyDescent="0.3">
      <c r="O495" s="33"/>
    </row>
    <row r="496" spans="15:15" x14ac:dyDescent="0.3">
      <c r="O496" s="33"/>
    </row>
    <row r="497" spans="15:15" x14ac:dyDescent="0.3">
      <c r="O497" s="33"/>
    </row>
    <row r="498" spans="15:15" x14ac:dyDescent="0.3">
      <c r="O498" s="33"/>
    </row>
    <row r="499" spans="15:15" x14ac:dyDescent="0.3">
      <c r="O499" s="33"/>
    </row>
    <row r="500" spans="15:15" x14ac:dyDescent="0.3">
      <c r="O500" s="33"/>
    </row>
    <row r="501" spans="15:15" x14ac:dyDescent="0.3">
      <c r="O501" s="33"/>
    </row>
    <row r="502" spans="15:15" x14ac:dyDescent="0.3">
      <c r="O502" s="33"/>
    </row>
    <row r="503" spans="15:15" x14ac:dyDescent="0.3">
      <c r="O503" s="33"/>
    </row>
    <row r="504" spans="15:15" x14ac:dyDescent="0.3">
      <c r="O504" s="33"/>
    </row>
    <row r="505" spans="15:15" x14ac:dyDescent="0.3">
      <c r="O505" s="33"/>
    </row>
    <row r="506" spans="15:15" x14ac:dyDescent="0.3">
      <c r="O506" s="33"/>
    </row>
    <row r="507" spans="15:15" x14ac:dyDescent="0.3">
      <c r="O507" s="33"/>
    </row>
    <row r="508" spans="15:15" x14ac:dyDescent="0.3">
      <c r="O508" s="33"/>
    </row>
    <row r="509" spans="15:15" x14ac:dyDescent="0.3">
      <c r="O509" s="33"/>
    </row>
    <row r="510" spans="15:15" x14ac:dyDescent="0.3">
      <c r="O510" s="33"/>
    </row>
    <row r="511" spans="15:15" x14ac:dyDescent="0.3">
      <c r="O511" s="33"/>
    </row>
    <row r="512" spans="15:15" x14ac:dyDescent="0.3">
      <c r="O512" s="33"/>
    </row>
    <row r="513" spans="15:15" x14ac:dyDescent="0.3">
      <c r="O513" s="33"/>
    </row>
    <row r="514" spans="15:15" x14ac:dyDescent="0.3">
      <c r="O514" s="33"/>
    </row>
    <row r="515" spans="15:15" x14ac:dyDescent="0.3">
      <c r="O515" s="33"/>
    </row>
    <row r="516" spans="15:15" x14ac:dyDescent="0.3">
      <c r="O516" s="33"/>
    </row>
    <row r="517" spans="15:15" x14ac:dyDescent="0.3">
      <c r="O517" s="33"/>
    </row>
    <row r="518" spans="15:15" x14ac:dyDescent="0.3">
      <c r="O518" s="33"/>
    </row>
    <row r="519" spans="15:15" x14ac:dyDescent="0.3">
      <c r="O519" s="33"/>
    </row>
    <row r="520" spans="15:15" x14ac:dyDescent="0.3">
      <c r="O520" s="33"/>
    </row>
    <row r="521" spans="15:15" x14ac:dyDescent="0.3">
      <c r="O521" s="33"/>
    </row>
    <row r="522" spans="15:15" x14ac:dyDescent="0.3">
      <c r="O522" s="33"/>
    </row>
    <row r="523" spans="15:15" x14ac:dyDescent="0.3">
      <c r="O523" s="33"/>
    </row>
    <row r="524" spans="15:15" x14ac:dyDescent="0.3">
      <c r="O524" s="33"/>
    </row>
    <row r="525" spans="15:15" x14ac:dyDescent="0.3">
      <c r="O525" s="33"/>
    </row>
    <row r="526" spans="15:15" x14ac:dyDescent="0.3">
      <c r="O526" s="33"/>
    </row>
    <row r="527" spans="15:15" x14ac:dyDescent="0.3">
      <c r="O527" s="33"/>
    </row>
    <row r="528" spans="15:15" x14ac:dyDescent="0.3">
      <c r="O528" s="33"/>
    </row>
    <row r="529" spans="15:15" x14ac:dyDescent="0.3">
      <c r="O529" s="33"/>
    </row>
    <row r="530" spans="15:15" x14ac:dyDescent="0.3">
      <c r="O530" s="33"/>
    </row>
    <row r="531" spans="15:15" x14ac:dyDescent="0.3">
      <c r="O531" s="33"/>
    </row>
    <row r="532" spans="15:15" x14ac:dyDescent="0.3">
      <c r="O532" s="33"/>
    </row>
    <row r="533" spans="15:15" x14ac:dyDescent="0.3">
      <c r="O533" s="33"/>
    </row>
    <row r="534" spans="15:15" x14ac:dyDescent="0.3">
      <c r="O534" s="33"/>
    </row>
    <row r="535" spans="15:15" x14ac:dyDescent="0.3">
      <c r="O535" s="33"/>
    </row>
    <row r="536" spans="15:15" x14ac:dyDescent="0.3">
      <c r="O536" s="33"/>
    </row>
    <row r="537" spans="15:15" x14ac:dyDescent="0.3">
      <c r="O537" s="33"/>
    </row>
    <row r="538" spans="15:15" x14ac:dyDescent="0.3">
      <c r="O538" s="33"/>
    </row>
    <row r="539" spans="15:15" x14ac:dyDescent="0.3">
      <c r="O539" s="33"/>
    </row>
    <row r="540" spans="15:15" x14ac:dyDescent="0.3">
      <c r="O540" s="33"/>
    </row>
    <row r="541" spans="15:15" x14ac:dyDescent="0.3">
      <c r="O541" s="33"/>
    </row>
    <row r="542" spans="15:15" x14ac:dyDescent="0.3">
      <c r="O542" s="33"/>
    </row>
    <row r="543" spans="15:15" x14ac:dyDescent="0.3">
      <c r="O543" s="33"/>
    </row>
    <row r="544" spans="15:15" x14ac:dyDescent="0.3">
      <c r="O544" s="33"/>
    </row>
    <row r="545" spans="15:15" x14ac:dyDescent="0.3">
      <c r="O545" s="33"/>
    </row>
    <row r="546" spans="15:15" x14ac:dyDescent="0.3">
      <c r="O546" s="33"/>
    </row>
    <row r="547" spans="15:15" x14ac:dyDescent="0.3">
      <c r="O547" s="33"/>
    </row>
    <row r="548" spans="15:15" x14ac:dyDescent="0.3">
      <c r="O548" s="33"/>
    </row>
    <row r="549" spans="15:15" x14ac:dyDescent="0.3">
      <c r="O549" s="33"/>
    </row>
    <row r="550" spans="15:15" x14ac:dyDescent="0.3">
      <c r="O550" s="33"/>
    </row>
    <row r="551" spans="15:15" x14ac:dyDescent="0.3">
      <c r="O551" s="33"/>
    </row>
    <row r="552" spans="15:15" x14ac:dyDescent="0.3">
      <c r="O552" s="33"/>
    </row>
    <row r="553" spans="15:15" x14ac:dyDescent="0.3">
      <c r="O553" s="33"/>
    </row>
    <row r="554" spans="15:15" x14ac:dyDescent="0.3">
      <c r="O554" s="33"/>
    </row>
    <row r="555" spans="15:15" x14ac:dyDescent="0.3">
      <c r="O555" s="33"/>
    </row>
    <row r="556" spans="15:15" x14ac:dyDescent="0.3">
      <c r="O556" s="33"/>
    </row>
    <row r="557" spans="15:15" x14ac:dyDescent="0.3">
      <c r="O557" s="33"/>
    </row>
    <row r="558" spans="15:15" x14ac:dyDescent="0.3">
      <c r="O558" s="33"/>
    </row>
    <row r="559" spans="15:15" x14ac:dyDescent="0.3">
      <c r="O559" s="33"/>
    </row>
    <row r="560" spans="15:15" x14ac:dyDescent="0.3">
      <c r="O560" s="33"/>
    </row>
    <row r="561" spans="15:15" x14ac:dyDescent="0.3">
      <c r="O561" s="33"/>
    </row>
    <row r="562" spans="15:15" x14ac:dyDescent="0.3">
      <c r="O562" s="33"/>
    </row>
    <row r="563" spans="15:15" x14ac:dyDescent="0.3">
      <c r="O563" s="33"/>
    </row>
    <row r="564" spans="15:15" x14ac:dyDescent="0.3">
      <c r="O564" s="33"/>
    </row>
    <row r="565" spans="15:15" x14ac:dyDescent="0.3">
      <c r="O565" s="33"/>
    </row>
    <row r="566" spans="15:15" x14ac:dyDescent="0.3">
      <c r="O566" s="33"/>
    </row>
    <row r="567" spans="15:15" x14ac:dyDescent="0.3">
      <c r="O567" s="33"/>
    </row>
    <row r="568" spans="15:15" x14ac:dyDescent="0.3">
      <c r="O568" s="33"/>
    </row>
    <row r="569" spans="15:15" x14ac:dyDescent="0.3">
      <c r="O569" s="33"/>
    </row>
    <row r="570" spans="15:15" x14ac:dyDescent="0.3">
      <c r="O570" s="33"/>
    </row>
    <row r="571" spans="15:15" x14ac:dyDescent="0.3">
      <c r="O571" s="33"/>
    </row>
    <row r="572" spans="15:15" x14ac:dyDescent="0.3">
      <c r="O572" s="33"/>
    </row>
    <row r="573" spans="15:15" x14ac:dyDescent="0.3">
      <c r="O573" s="33"/>
    </row>
    <row r="574" spans="15:15" x14ac:dyDescent="0.3">
      <c r="O574" s="33"/>
    </row>
    <row r="575" spans="15:15" x14ac:dyDescent="0.3">
      <c r="O575" s="33"/>
    </row>
    <row r="576" spans="15:15" x14ac:dyDescent="0.3">
      <c r="O576" s="33"/>
    </row>
    <row r="577" spans="15:15" x14ac:dyDescent="0.3">
      <c r="O577" s="33"/>
    </row>
    <row r="578" spans="15:15" x14ac:dyDescent="0.3">
      <c r="O578" s="33"/>
    </row>
    <row r="579" spans="15:15" x14ac:dyDescent="0.3">
      <c r="O579" s="33"/>
    </row>
    <row r="580" spans="15:15" x14ac:dyDescent="0.3">
      <c r="O580" s="33"/>
    </row>
    <row r="581" spans="15:15" x14ac:dyDescent="0.3">
      <c r="O581" s="33"/>
    </row>
    <row r="582" spans="15:15" x14ac:dyDescent="0.3">
      <c r="O582" s="33"/>
    </row>
    <row r="583" spans="15:15" x14ac:dyDescent="0.3">
      <c r="O583" s="33"/>
    </row>
    <row r="584" spans="15:15" x14ac:dyDescent="0.3">
      <c r="O584" s="33"/>
    </row>
    <row r="585" spans="15:15" x14ac:dyDescent="0.3">
      <c r="O585" s="33"/>
    </row>
    <row r="586" spans="15:15" x14ac:dyDescent="0.3">
      <c r="O586" s="33"/>
    </row>
    <row r="587" spans="15:15" x14ac:dyDescent="0.3">
      <c r="O587" s="33"/>
    </row>
    <row r="588" spans="15:15" x14ac:dyDescent="0.3">
      <c r="O588" s="33"/>
    </row>
    <row r="589" spans="15:15" x14ac:dyDescent="0.3">
      <c r="O589" s="33"/>
    </row>
    <row r="590" spans="15:15" x14ac:dyDescent="0.3">
      <c r="O590" s="33"/>
    </row>
    <row r="591" spans="15:15" x14ac:dyDescent="0.3">
      <c r="O591" s="33"/>
    </row>
    <row r="592" spans="15:15" x14ac:dyDescent="0.3">
      <c r="O592" s="33"/>
    </row>
    <row r="593" spans="15:15" x14ac:dyDescent="0.3">
      <c r="O593" s="33"/>
    </row>
    <row r="594" spans="15:15" x14ac:dyDescent="0.3">
      <c r="O594" s="33"/>
    </row>
    <row r="595" spans="15:15" x14ac:dyDescent="0.3">
      <c r="O595" s="33"/>
    </row>
    <row r="596" spans="15:15" x14ac:dyDescent="0.3">
      <c r="O596" s="33"/>
    </row>
    <row r="597" spans="15:15" x14ac:dyDescent="0.3">
      <c r="O597" s="33"/>
    </row>
    <row r="598" spans="15:15" x14ac:dyDescent="0.3">
      <c r="O598" s="33"/>
    </row>
    <row r="599" spans="15:15" x14ac:dyDescent="0.3">
      <c r="O599" s="33"/>
    </row>
    <row r="600" spans="15:15" x14ac:dyDescent="0.3">
      <c r="O600" s="33"/>
    </row>
    <row r="601" spans="15:15" x14ac:dyDescent="0.3">
      <c r="O601" s="33"/>
    </row>
    <row r="602" spans="15:15" x14ac:dyDescent="0.3">
      <c r="O602" s="33"/>
    </row>
    <row r="603" spans="15:15" x14ac:dyDescent="0.3">
      <c r="O603" s="33"/>
    </row>
    <row r="604" spans="15:15" x14ac:dyDescent="0.3">
      <c r="O604" s="33"/>
    </row>
    <row r="605" spans="15:15" x14ac:dyDescent="0.3">
      <c r="O605" s="33"/>
    </row>
    <row r="606" spans="15:15" x14ac:dyDescent="0.3">
      <c r="O606" s="33"/>
    </row>
    <row r="607" spans="15:15" x14ac:dyDescent="0.3">
      <c r="O607" s="33"/>
    </row>
    <row r="608" spans="15:15" x14ac:dyDescent="0.3">
      <c r="O608" s="33"/>
    </row>
    <row r="609" spans="15:15" x14ac:dyDescent="0.3">
      <c r="O609" s="33"/>
    </row>
    <row r="610" spans="15:15" x14ac:dyDescent="0.3">
      <c r="O610" s="33"/>
    </row>
    <row r="611" spans="15:15" x14ac:dyDescent="0.3">
      <c r="O611" s="33"/>
    </row>
    <row r="612" spans="15:15" x14ac:dyDescent="0.3">
      <c r="O612" s="33"/>
    </row>
    <row r="613" spans="15:15" x14ac:dyDescent="0.3">
      <c r="O613" s="33"/>
    </row>
    <row r="614" spans="15:15" x14ac:dyDescent="0.3">
      <c r="O614" s="33"/>
    </row>
    <row r="615" spans="15:15" x14ac:dyDescent="0.3">
      <c r="O615" s="33"/>
    </row>
    <row r="616" spans="15:15" x14ac:dyDescent="0.3">
      <c r="O616" s="33"/>
    </row>
    <row r="617" spans="15:15" x14ac:dyDescent="0.3">
      <c r="O617" s="33"/>
    </row>
    <row r="618" spans="15:15" x14ac:dyDescent="0.3">
      <c r="O618" s="33"/>
    </row>
    <row r="619" spans="15:15" x14ac:dyDescent="0.3">
      <c r="O619" s="33"/>
    </row>
    <row r="620" spans="15:15" x14ac:dyDescent="0.3">
      <c r="O620" s="33"/>
    </row>
    <row r="621" spans="15:15" x14ac:dyDescent="0.3">
      <c r="O621" s="33"/>
    </row>
    <row r="622" spans="15:15" x14ac:dyDescent="0.3">
      <c r="O622" s="33"/>
    </row>
    <row r="623" spans="15:15" x14ac:dyDescent="0.3">
      <c r="O623" s="33"/>
    </row>
    <row r="624" spans="15:15" x14ac:dyDescent="0.3">
      <c r="O624" s="33"/>
    </row>
    <row r="625" spans="15:15" x14ac:dyDescent="0.3">
      <c r="O625" s="33"/>
    </row>
    <row r="626" spans="15:15" x14ac:dyDescent="0.3">
      <c r="O626" s="33"/>
    </row>
    <row r="627" spans="15:15" x14ac:dyDescent="0.3">
      <c r="O627" s="33"/>
    </row>
    <row r="628" spans="15:15" x14ac:dyDescent="0.3">
      <c r="O628" s="33"/>
    </row>
    <row r="629" spans="15:15" x14ac:dyDescent="0.3">
      <c r="O629" s="33"/>
    </row>
    <row r="630" spans="15:15" x14ac:dyDescent="0.3">
      <c r="O630" s="33"/>
    </row>
    <row r="631" spans="15:15" x14ac:dyDescent="0.3">
      <c r="O631" s="33"/>
    </row>
    <row r="632" spans="15:15" x14ac:dyDescent="0.3">
      <c r="O632" s="33"/>
    </row>
    <row r="633" spans="15:15" x14ac:dyDescent="0.3">
      <c r="O633" s="33"/>
    </row>
    <row r="634" spans="15:15" x14ac:dyDescent="0.3">
      <c r="O634" s="33"/>
    </row>
    <row r="635" spans="15:15" x14ac:dyDescent="0.3">
      <c r="O635" s="33"/>
    </row>
    <row r="636" spans="15:15" x14ac:dyDescent="0.3">
      <c r="O636" s="33"/>
    </row>
    <row r="637" spans="15:15" x14ac:dyDescent="0.3">
      <c r="O637" s="33"/>
    </row>
    <row r="638" spans="15:15" x14ac:dyDescent="0.3">
      <c r="O638" s="33"/>
    </row>
    <row r="639" spans="15:15" x14ac:dyDescent="0.3">
      <c r="O639" s="33"/>
    </row>
    <row r="640" spans="15:15" x14ac:dyDescent="0.3">
      <c r="O640" s="33"/>
    </row>
    <row r="641" spans="15:15" x14ac:dyDescent="0.3">
      <c r="O641" s="33"/>
    </row>
    <row r="642" spans="15:15" x14ac:dyDescent="0.3">
      <c r="O642" s="33"/>
    </row>
    <row r="643" spans="15:15" x14ac:dyDescent="0.3">
      <c r="O643" s="33"/>
    </row>
    <row r="644" spans="15:15" x14ac:dyDescent="0.3">
      <c r="O644" s="33"/>
    </row>
    <row r="645" spans="15:15" x14ac:dyDescent="0.3">
      <c r="O645" s="33"/>
    </row>
    <row r="646" spans="15:15" x14ac:dyDescent="0.3">
      <c r="O646" s="33"/>
    </row>
    <row r="647" spans="15:15" x14ac:dyDescent="0.3">
      <c r="O647" s="33"/>
    </row>
    <row r="648" spans="15:15" x14ac:dyDescent="0.3">
      <c r="O648" s="33"/>
    </row>
    <row r="649" spans="15:15" x14ac:dyDescent="0.3">
      <c r="O649" s="33"/>
    </row>
    <row r="650" spans="15:15" x14ac:dyDescent="0.3">
      <c r="O650" s="33"/>
    </row>
    <row r="651" spans="15:15" x14ac:dyDescent="0.3">
      <c r="O651" s="33"/>
    </row>
    <row r="652" spans="15:15" x14ac:dyDescent="0.3">
      <c r="O652" s="33"/>
    </row>
    <row r="653" spans="15:15" x14ac:dyDescent="0.3">
      <c r="O653" s="33"/>
    </row>
    <row r="654" spans="15:15" x14ac:dyDescent="0.3">
      <c r="O654" s="33"/>
    </row>
    <row r="655" spans="15:15" x14ac:dyDescent="0.3">
      <c r="O655" s="33"/>
    </row>
    <row r="656" spans="15:15" x14ac:dyDescent="0.3">
      <c r="O656" s="33"/>
    </row>
    <row r="657" spans="15:15" x14ac:dyDescent="0.3">
      <c r="O657" s="33"/>
    </row>
    <row r="658" spans="15:15" x14ac:dyDescent="0.3">
      <c r="O658" s="33"/>
    </row>
    <row r="659" spans="15:15" x14ac:dyDescent="0.3">
      <c r="O659" s="33"/>
    </row>
    <row r="660" spans="15:15" x14ac:dyDescent="0.3">
      <c r="O660" s="33"/>
    </row>
    <row r="661" spans="15:15" x14ac:dyDescent="0.3">
      <c r="O661" s="33"/>
    </row>
    <row r="662" spans="15:15" x14ac:dyDescent="0.3">
      <c r="O662" s="33"/>
    </row>
    <row r="663" spans="15:15" x14ac:dyDescent="0.3">
      <c r="O663" s="33"/>
    </row>
    <row r="664" spans="15:15" x14ac:dyDescent="0.3">
      <c r="O664" s="33"/>
    </row>
    <row r="665" spans="15:15" x14ac:dyDescent="0.3">
      <c r="O665" s="33"/>
    </row>
    <row r="666" spans="15:15" x14ac:dyDescent="0.3">
      <c r="O666" s="33"/>
    </row>
    <row r="667" spans="15:15" x14ac:dyDescent="0.3">
      <c r="O667" s="33"/>
    </row>
    <row r="668" spans="15:15" x14ac:dyDescent="0.3">
      <c r="O668" s="33"/>
    </row>
    <row r="669" spans="15:15" x14ac:dyDescent="0.3">
      <c r="O669" s="33"/>
    </row>
    <row r="670" spans="15:15" x14ac:dyDescent="0.3">
      <c r="O670" s="33"/>
    </row>
    <row r="671" spans="15:15" x14ac:dyDescent="0.3">
      <c r="O671" s="33"/>
    </row>
    <row r="672" spans="15:15" x14ac:dyDescent="0.3">
      <c r="O672" s="33"/>
    </row>
    <row r="673" spans="15:15" x14ac:dyDescent="0.3">
      <c r="O673" s="33"/>
    </row>
    <row r="674" spans="15:15" x14ac:dyDescent="0.3">
      <c r="O674" s="33"/>
    </row>
    <row r="675" spans="15:15" x14ac:dyDescent="0.3">
      <c r="O675" s="33"/>
    </row>
    <row r="676" spans="15:15" x14ac:dyDescent="0.3">
      <c r="O676" s="33"/>
    </row>
    <row r="677" spans="15:15" x14ac:dyDescent="0.3">
      <c r="O677" s="33"/>
    </row>
    <row r="678" spans="15:15" x14ac:dyDescent="0.3">
      <c r="O678" s="33"/>
    </row>
    <row r="679" spans="15:15" x14ac:dyDescent="0.3">
      <c r="O679" s="33"/>
    </row>
    <row r="680" spans="15:15" x14ac:dyDescent="0.3">
      <c r="O680" s="33"/>
    </row>
    <row r="681" spans="15:15" x14ac:dyDescent="0.3">
      <c r="O681" s="33"/>
    </row>
    <row r="682" spans="15:15" x14ac:dyDescent="0.3">
      <c r="O682" s="33"/>
    </row>
    <row r="683" spans="15:15" x14ac:dyDescent="0.3">
      <c r="O683" s="33"/>
    </row>
    <row r="684" spans="15:15" x14ac:dyDescent="0.3">
      <c r="O684" s="33"/>
    </row>
    <row r="685" spans="15:15" x14ac:dyDescent="0.3">
      <c r="O685" s="33"/>
    </row>
    <row r="686" spans="15:15" x14ac:dyDescent="0.3">
      <c r="O686" s="33"/>
    </row>
    <row r="687" spans="15:15" x14ac:dyDescent="0.3">
      <c r="O687" s="33"/>
    </row>
    <row r="688" spans="15:15" x14ac:dyDescent="0.3">
      <c r="O688" s="33"/>
    </row>
    <row r="689" spans="15:15" x14ac:dyDescent="0.3">
      <c r="O689" s="33"/>
    </row>
    <row r="690" spans="15:15" x14ac:dyDescent="0.3">
      <c r="O690" s="33"/>
    </row>
    <row r="691" spans="15:15" x14ac:dyDescent="0.3">
      <c r="O691" s="33"/>
    </row>
    <row r="692" spans="15:15" x14ac:dyDescent="0.3">
      <c r="O692" s="33"/>
    </row>
    <row r="693" spans="15:15" x14ac:dyDescent="0.3">
      <c r="O693" s="33"/>
    </row>
    <row r="694" spans="15:15" x14ac:dyDescent="0.3">
      <c r="O694" s="33"/>
    </row>
    <row r="695" spans="15:15" x14ac:dyDescent="0.3">
      <c r="O695" s="33"/>
    </row>
    <row r="696" spans="15:15" x14ac:dyDescent="0.3">
      <c r="O696" s="33"/>
    </row>
    <row r="697" spans="15:15" x14ac:dyDescent="0.3">
      <c r="O697" s="33"/>
    </row>
    <row r="698" spans="15:15" x14ac:dyDescent="0.3">
      <c r="O698" s="33"/>
    </row>
    <row r="699" spans="15:15" x14ac:dyDescent="0.3">
      <c r="O699" s="33"/>
    </row>
    <row r="700" spans="15:15" x14ac:dyDescent="0.3">
      <c r="O700" s="33"/>
    </row>
    <row r="701" spans="15:15" x14ac:dyDescent="0.3">
      <c r="O701" s="33"/>
    </row>
    <row r="702" spans="15:15" x14ac:dyDescent="0.3">
      <c r="O702" s="33"/>
    </row>
    <row r="703" spans="15:15" x14ac:dyDescent="0.3">
      <c r="O703" s="33"/>
    </row>
    <row r="704" spans="15:15" x14ac:dyDescent="0.3">
      <c r="O704" s="33"/>
    </row>
    <row r="705" spans="15:15" x14ac:dyDescent="0.3">
      <c r="O705" s="33"/>
    </row>
    <row r="706" spans="15:15" x14ac:dyDescent="0.3">
      <c r="O706" s="33"/>
    </row>
    <row r="707" spans="15:15" x14ac:dyDescent="0.3">
      <c r="O707" s="33"/>
    </row>
    <row r="708" spans="15:15" x14ac:dyDescent="0.3">
      <c r="O708" s="33"/>
    </row>
    <row r="709" spans="15:15" x14ac:dyDescent="0.3">
      <c r="O709" s="33"/>
    </row>
  </sheetData>
  <mergeCells count="4">
    <mergeCell ref="B2:N2"/>
    <mergeCell ref="B3:N3"/>
    <mergeCell ref="B4:N4"/>
    <mergeCell ref="B5:N5"/>
  </mergeCells>
  <conditionalFormatting sqref="E157:E167">
    <cfRule type="cellIs" dxfId="29" priority="7" stopIfTrue="1" operator="lessThan">
      <formula>0</formula>
    </cfRule>
  </conditionalFormatting>
  <conditionalFormatting sqref="E147:E154">
    <cfRule type="cellIs" dxfId="28" priority="8" stopIfTrue="1" operator="lessThan">
      <formula>0</formula>
    </cfRule>
  </conditionalFormatting>
  <conditionalFormatting sqref="F157:F167">
    <cfRule type="cellIs" dxfId="27" priority="5" stopIfTrue="1" operator="lessThan">
      <formula>0</formula>
    </cfRule>
  </conditionalFormatting>
  <conditionalFormatting sqref="F147:F154">
    <cfRule type="cellIs" dxfId="26" priority="6" stopIfTrue="1" operator="lessThan">
      <formula>0</formula>
    </cfRule>
  </conditionalFormatting>
  <conditionalFormatting sqref="I157:I167">
    <cfRule type="cellIs" dxfId="25" priority="3" stopIfTrue="1" operator="lessThan">
      <formula>0</formula>
    </cfRule>
  </conditionalFormatting>
  <conditionalFormatting sqref="I147:I154">
    <cfRule type="cellIs" dxfId="24" priority="4" stopIfTrue="1" operator="lessThan">
      <formula>0</formula>
    </cfRule>
  </conditionalFormatting>
  <conditionalFormatting sqref="J157:J167">
    <cfRule type="cellIs" dxfId="23" priority="1" stopIfTrue="1" operator="lessThan">
      <formula>0</formula>
    </cfRule>
  </conditionalFormatting>
  <conditionalFormatting sqref="J147:J154">
    <cfRule type="cellIs" dxfId="22" priority="2" stopIfTrue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79998168889431442"/>
  </sheetPr>
  <dimension ref="A2:P177"/>
  <sheetViews>
    <sheetView showGridLines="0" zoomScale="70" zoomScaleNormal="70" workbookViewId="0">
      <pane xSplit="2" ySplit="10" topLeftCell="F11" activePane="bottomRight" state="frozen"/>
      <selection pane="topRight" activeCell="C1" sqref="C1"/>
      <selection pane="bottomLeft" activeCell="A11" sqref="A11"/>
      <selection pane="bottomRight" activeCell="P9" sqref="P9"/>
    </sheetView>
  </sheetViews>
  <sheetFormatPr baseColWidth="10" defaultRowHeight="14.4" outlineLevelCol="1" x14ac:dyDescent="0.3"/>
  <cols>
    <col min="1" max="1" width="23.6640625" customWidth="1"/>
    <col min="2" max="2" width="55.6640625" customWidth="1"/>
    <col min="3" max="3" width="15.6640625" customWidth="1"/>
    <col min="4" max="6" width="15.6640625" customWidth="1" outlineLevel="1"/>
    <col min="7" max="7" width="15.6640625" customWidth="1"/>
    <col min="8" max="10" width="15.6640625" customWidth="1" outlineLevel="1"/>
    <col min="11" max="14" width="15.6640625" customWidth="1"/>
    <col min="16" max="16" width="12.6640625" bestFit="1" customWidth="1"/>
  </cols>
  <sheetData>
    <row r="2" spans="1:16" ht="18" x14ac:dyDescent="0.35">
      <c r="B2" s="108" t="s">
        <v>0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6" ht="18" x14ac:dyDescent="0.35">
      <c r="B3" s="108" t="s">
        <v>262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6" ht="15.6" x14ac:dyDescent="0.3">
      <c r="B4" s="109" t="s">
        <v>573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</row>
    <row r="5" spans="1:16" ht="15.6" x14ac:dyDescent="0.3">
      <c r="B5" s="109" t="s">
        <v>1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</row>
    <row r="6" spans="1:16" x14ac:dyDescent="0.3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6" x14ac:dyDescent="0.3">
      <c r="A7" s="29" t="s">
        <v>261</v>
      </c>
      <c r="E7" s="27"/>
      <c r="F7" s="27"/>
    </row>
    <row r="8" spans="1:16" ht="15.6" x14ac:dyDescent="0.3">
      <c r="A8" s="2"/>
      <c r="B8" s="3"/>
      <c r="C8" s="4" t="s">
        <v>2</v>
      </c>
      <c r="D8" s="5" t="s">
        <v>3</v>
      </c>
      <c r="E8" s="5" t="s">
        <v>377</v>
      </c>
      <c r="F8" s="5" t="s">
        <v>378</v>
      </c>
      <c r="G8" s="5" t="s">
        <v>4</v>
      </c>
      <c r="H8" s="86" t="s">
        <v>382</v>
      </c>
      <c r="I8" s="86" t="s">
        <v>383</v>
      </c>
      <c r="J8" s="86" t="s">
        <v>384</v>
      </c>
      <c r="K8" s="5" t="s">
        <v>5</v>
      </c>
      <c r="L8" s="5" t="s">
        <v>6</v>
      </c>
      <c r="M8" s="5" t="s">
        <v>7</v>
      </c>
      <c r="N8" s="5" t="s">
        <v>18</v>
      </c>
    </row>
    <row r="9" spans="1:16" ht="95.4" x14ac:dyDescent="0.3">
      <c r="A9" s="6" t="s">
        <v>8</v>
      </c>
      <c r="B9" s="7" t="s">
        <v>9</v>
      </c>
      <c r="C9" s="7" t="s">
        <v>10</v>
      </c>
      <c r="D9" s="6" t="s">
        <v>11</v>
      </c>
      <c r="E9" s="6" t="s">
        <v>379</v>
      </c>
      <c r="F9" s="6" t="s">
        <v>380</v>
      </c>
      <c r="G9" s="6" t="s">
        <v>12</v>
      </c>
      <c r="H9" s="87" t="s">
        <v>385</v>
      </c>
      <c r="I9" s="87" t="s">
        <v>386</v>
      </c>
      <c r="J9" s="87" t="s">
        <v>387</v>
      </c>
      <c r="K9" s="6" t="s">
        <v>13</v>
      </c>
      <c r="L9" s="8" t="s">
        <v>14</v>
      </c>
      <c r="M9" s="6" t="s">
        <v>15</v>
      </c>
      <c r="N9" s="6" t="s">
        <v>19</v>
      </c>
    </row>
    <row r="10" spans="1:16" ht="29.25" customHeight="1" x14ac:dyDescent="0.3">
      <c r="A10" s="1" t="s">
        <v>16</v>
      </c>
      <c r="B10" s="1" t="s">
        <v>17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6" x14ac:dyDescent="0.3">
      <c r="A11" s="9" t="s">
        <v>20</v>
      </c>
      <c r="B11" s="10" t="s">
        <v>21</v>
      </c>
      <c r="C11" s="35">
        <v>0.72364390353857844</v>
      </c>
      <c r="D11" s="36">
        <v>0</v>
      </c>
      <c r="E11" s="37">
        <v>0.72364390353857844</v>
      </c>
      <c r="F11" s="36">
        <v>0</v>
      </c>
      <c r="G11" s="35">
        <v>0</v>
      </c>
      <c r="H11" s="36">
        <v>0</v>
      </c>
      <c r="I11" s="37">
        <v>0</v>
      </c>
      <c r="J11" s="36">
        <v>0</v>
      </c>
      <c r="K11" s="35">
        <v>0</v>
      </c>
      <c r="L11" s="35">
        <v>144.10588594234773</v>
      </c>
      <c r="M11" s="35">
        <v>0</v>
      </c>
      <c r="N11" s="38">
        <f t="shared" ref="N11:N34" si="0">+C11+G11+K11+L11+M11</f>
        <v>144.8295298458863</v>
      </c>
      <c r="O11" s="33"/>
      <c r="P11" s="33"/>
    </row>
    <row r="12" spans="1:16" x14ac:dyDescent="0.3">
      <c r="A12" s="9" t="s">
        <v>22</v>
      </c>
      <c r="B12" s="10" t="s">
        <v>23</v>
      </c>
      <c r="C12" s="35">
        <v>1.9505992033466537</v>
      </c>
      <c r="D12" s="36">
        <v>0</v>
      </c>
      <c r="E12" s="37">
        <v>1.9505992033466537</v>
      </c>
      <c r="F12" s="36">
        <v>0</v>
      </c>
      <c r="G12" s="35">
        <v>0</v>
      </c>
      <c r="H12" s="36">
        <v>0</v>
      </c>
      <c r="I12" s="37">
        <v>0</v>
      </c>
      <c r="J12" s="36">
        <v>0</v>
      </c>
      <c r="K12" s="35">
        <v>0</v>
      </c>
      <c r="L12" s="35">
        <v>14.712796926700859</v>
      </c>
      <c r="M12" s="35">
        <v>0</v>
      </c>
      <c r="N12" s="38">
        <f t="shared" si="0"/>
        <v>16.663396130047513</v>
      </c>
      <c r="O12" s="33"/>
      <c r="P12" s="33"/>
    </row>
    <row r="13" spans="1:16" x14ac:dyDescent="0.3">
      <c r="A13" s="9" t="s">
        <v>24</v>
      </c>
      <c r="B13" s="10" t="s">
        <v>25</v>
      </c>
      <c r="C13" s="35">
        <v>14.625518665411521</v>
      </c>
      <c r="D13" s="36">
        <v>0</v>
      </c>
      <c r="E13" s="37">
        <v>14.625518665411521</v>
      </c>
      <c r="F13" s="36">
        <v>0</v>
      </c>
      <c r="G13" s="35">
        <v>0</v>
      </c>
      <c r="H13" s="36">
        <v>0</v>
      </c>
      <c r="I13" s="37">
        <v>0</v>
      </c>
      <c r="J13" s="36">
        <v>0</v>
      </c>
      <c r="K13" s="35">
        <v>0</v>
      </c>
      <c r="L13" s="35">
        <v>1.2349072459597203</v>
      </c>
      <c r="M13" s="35">
        <v>0</v>
      </c>
      <c r="N13" s="38">
        <f t="shared" si="0"/>
        <v>15.860425911371241</v>
      </c>
      <c r="O13" s="33"/>
      <c r="P13" s="33"/>
    </row>
    <row r="14" spans="1:16" x14ac:dyDescent="0.3">
      <c r="A14" s="9" t="s">
        <v>26</v>
      </c>
      <c r="B14" s="10" t="s">
        <v>27</v>
      </c>
      <c r="C14" s="35">
        <v>221.72323197506327</v>
      </c>
      <c r="D14" s="36">
        <v>0</v>
      </c>
      <c r="E14" s="37">
        <v>221.72323197506327</v>
      </c>
      <c r="F14" s="36">
        <v>0</v>
      </c>
      <c r="G14" s="35">
        <v>0</v>
      </c>
      <c r="H14" s="36">
        <v>0</v>
      </c>
      <c r="I14" s="37">
        <v>0</v>
      </c>
      <c r="J14" s="36">
        <v>0</v>
      </c>
      <c r="K14" s="35">
        <v>0</v>
      </c>
      <c r="L14" s="35">
        <v>118.66886724861055</v>
      </c>
      <c r="M14" s="35">
        <v>0</v>
      </c>
      <c r="N14" s="38">
        <f t="shared" si="0"/>
        <v>340.39209922367382</v>
      </c>
      <c r="O14" s="33"/>
      <c r="P14" s="33"/>
    </row>
    <row r="15" spans="1:16" x14ac:dyDescent="0.3">
      <c r="A15" s="9" t="s">
        <v>28</v>
      </c>
      <c r="B15" s="10" t="s">
        <v>30</v>
      </c>
      <c r="C15" s="35">
        <v>360.86469169033023</v>
      </c>
      <c r="D15" s="36">
        <v>0</v>
      </c>
      <c r="E15" s="37">
        <v>209.52961302768335</v>
      </c>
      <c r="F15" s="36">
        <v>151.33507866264685</v>
      </c>
      <c r="G15" s="35">
        <v>0</v>
      </c>
      <c r="H15" s="36">
        <v>0</v>
      </c>
      <c r="I15" s="37">
        <v>0</v>
      </c>
      <c r="J15" s="36">
        <v>0</v>
      </c>
      <c r="K15" s="35">
        <v>0</v>
      </c>
      <c r="L15" s="35">
        <v>3.9851945228089676</v>
      </c>
      <c r="M15" s="35">
        <v>0</v>
      </c>
      <c r="N15" s="38">
        <f t="shared" si="0"/>
        <v>364.8498862131392</v>
      </c>
      <c r="O15" s="33"/>
      <c r="P15" s="33"/>
    </row>
    <row r="16" spans="1:16" x14ac:dyDescent="0.3">
      <c r="A16" s="9" t="s">
        <v>29</v>
      </c>
      <c r="B16" s="10" t="s">
        <v>32</v>
      </c>
      <c r="C16" s="35">
        <v>19.833641864121262</v>
      </c>
      <c r="D16" s="36">
        <v>0</v>
      </c>
      <c r="E16" s="37">
        <v>19.833641864121262</v>
      </c>
      <c r="F16" s="36">
        <v>0</v>
      </c>
      <c r="G16" s="35">
        <v>0</v>
      </c>
      <c r="H16" s="36">
        <v>0</v>
      </c>
      <c r="I16" s="37">
        <v>0</v>
      </c>
      <c r="J16" s="36">
        <v>0</v>
      </c>
      <c r="K16" s="35">
        <v>0</v>
      </c>
      <c r="L16" s="35">
        <v>236.17961482428876</v>
      </c>
      <c r="M16" s="35">
        <v>0</v>
      </c>
      <c r="N16" s="38">
        <f t="shared" si="0"/>
        <v>256.01325668841002</v>
      </c>
      <c r="O16" s="33"/>
      <c r="P16" s="33"/>
    </row>
    <row r="17" spans="1:16" x14ac:dyDescent="0.3">
      <c r="A17" s="9" t="s">
        <v>31</v>
      </c>
      <c r="B17" s="10" t="s">
        <v>34</v>
      </c>
      <c r="C17" s="35">
        <v>204.34437028240467</v>
      </c>
      <c r="D17" s="36">
        <v>0</v>
      </c>
      <c r="E17" s="37">
        <v>204.34437028240467</v>
      </c>
      <c r="F17" s="36">
        <v>0</v>
      </c>
      <c r="G17" s="35">
        <v>0</v>
      </c>
      <c r="H17" s="36">
        <v>0</v>
      </c>
      <c r="I17" s="37">
        <v>0</v>
      </c>
      <c r="J17" s="36">
        <v>0</v>
      </c>
      <c r="K17" s="35">
        <v>0</v>
      </c>
      <c r="L17" s="35">
        <v>62.648963826277637</v>
      </c>
      <c r="M17" s="35">
        <v>0</v>
      </c>
      <c r="N17" s="38">
        <f t="shared" si="0"/>
        <v>266.99333410868229</v>
      </c>
      <c r="O17" s="33"/>
      <c r="P17" s="33"/>
    </row>
    <row r="18" spans="1:16" x14ac:dyDescent="0.3">
      <c r="A18" s="9" t="s">
        <v>33</v>
      </c>
      <c r="B18" s="10" t="s">
        <v>36</v>
      </c>
      <c r="C18" s="35">
        <v>64.546095564920208</v>
      </c>
      <c r="D18" s="36">
        <v>0</v>
      </c>
      <c r="E18" s="37">
        <v>64.546095564920208</v>
      </c>
      <c r="F18" s="36">
        <v>0</v>
      </c>
      <c r="G18" s="35">
        <v>0</v>
      </c>
      <c r="H18" s="36">
        <v>0</v>
      </c>
      <c r="I18" s="37">
        <v>0</v>
      </c>
      <c r="J18" s="36">
        <v>0</v>
      </c>
      <c r="K18" s="35">
        <v>0</v>
      </c>
      <c r="L18" s="35">
        <v>309.11951193659104</v>
      </c>
      <c r="M18" s="35">
        <v>0</v>
      </c>
      <c r="N18" s="38">
        <f t="shared" si="0"/>
        <v>373.66560750151126</v>
      </c>
      <c r="O18" s="33"/>
      <c r="P18" s="33"/>
    </row>
    <row r="19" spans="1:16" x14ac:dyDescent="0.3">
      <c r="A19" s="9" t="s">
        <v>35</v>
      </c>
      <c r="B19" s="10" t="s">
        <v>277</v>
      </c>
      <c r="C19" s="35">
        <v>91.390624649238561</v>
      </c>
      <c r="D19" s="36">
        <v>0</v>
      </c>
      <c r="E19" s="37">
        <v>91.390624649238561</v>
      </c>
      <c r="F19" s="36">
        <v>0</v>
      </c>
      <c r="G19" s="35">
        <v>0</v>
      </c>
      <c r="H19" s="36">
        <v>0</v>
      </c>
      <c r="I19" s="37">
        <v>0</v>
      </c>
      <c r="J19" s="36">
        <v>0</v>
      </c>
      <c r="K19" s="35">
        <v>0</v>
      </c>
      <c r="L19" s="35">
        <v>517.85472934932636</v>
      </c>
      <c r="M19" s="35">
        <v>0</v>
      </c>
      <c r="N19" s="38">
        <f t="shared" si="0"/>
        <v>609.24535399856495</v>
      </c>
      <c r="O19" s="33"/>
      <c r="P19" s="33"/>
    </row>
    <row r="20" spans="1:16" x14ac:dyDescent="0.3">
      <c r="A20" s="9" t="s">
        <v>37</v>
      </c>
      <c r="B20" s="10" t="s">
        <v>278</v>
      </c>
      <c r="C20" s="35">
        <v>244.08391111620176</v>
      </c>
      <c r="D20" s="36">
        <v>0</v>
      </c>
      <c r="E20" s="37">
        <v>244.08391111620176</v>
      </c>
      <c r="F20" s="36">
        <v>0</v>
      </c>
      <c r="G20" s="35">
        <v>0</v>
      </c>
      <c r="H20" s="36">
        <v>0</v>
      </c>
      <c r="I20" s="37">
        <v>0</v>
      </c>
      <c r="J20" s="36">
        <v>0</v>
      </c>
      <c r="K20" s="35">
        <v>0</v>
      </c>
      <c r="L20" s="35">
        <v>271.11887296331014</v>
      </c>
      <c r="M20" s="35">
        <v>0</v>
      </c>
      <c r="N20" s="38">
        <f t="shared" si="0"/>
        <v>515.20278407951196</v>
      </c>
      <c r="O20" s="33"/>
      <c r="P20" s="33"/>
    </row>
    <row r="21" spans="1:16" x14ac:dyDescent="0.3">
      <c r="A21" s="9" t="s">
        <v>38</v>
      </c>
      <c r="B21" s="10" t="s">
        <v>39</v>
      </c>
      <c r="C21" s="35">
        <v>2312.8548688890505</v>
      </c>
      <c r="D21" s="36">
        <v>0</v>
      </c>
      <c r="E21" s="37">
        <v>2312.8548688890505</v>
      </c>
      <c r="F21" s="36">
        <v>0</v>
      </c>
      <c r="G21" s="35">
        <v>0</v>
      </c>
      <c r="H21" s="36">
        <v>0</v>
      </c>
      <c r="I21" s="37">
        <v>0</v>
      </c>
      <c r="J21" s="36">
        <v>0</v>
      </c>
      <c r="K21" s="35">
        <v>0</v>
      </c>
      <c r="L21" s="35">
        <v>501.64560533779445</v>
      </c>
      <c r="M21" s="35">
        <v>0</v>
      </c>
      <c r="N21" s="38">
        <f t="shared" si="0"/>
        <v>2814.5004742268447</v>
      </c>
      <c r="O21" s="33"/>
      <c r="P21" s="33"/>
    </row>
    <row r="22" spans="1:16" x14ac:dyDescent="0.3">
      <c r="A22" s="9" t="s">
        <v>40</v>
      </c>
      <c r="B22" s="10" t="s">
        <v>41</v>
      </c>
      <c r="C22" s="35">
        <v>463.07218588433352</v>
      </c>
      <c r="D22" s="36">
        <v>0</v>
      </c>
      <c r="E22" s="37">
        <v>390.4614314274977</v>
      </c>
      <c r="F22" s="36">
        <v>72.610754456835821</v>
      </c>
      <c r="G22" s="35">
        <v>0</v>
      </c>
      <c r="H22" s="36">
        <v>0</v>
      </c>
      <c r="I22" s="37">
        <v>0</v>
      </c>
      <c r="J22" s="36">
        <v>0</v>
      </c>
      <c r="K22" s="35">
        <v>0</v>
      </c>
      <c r="L22" s="35">
        <v>148.47657513190413</v>
      </c>
      <c r="M22" s="35">
        <v>0</v>
      </c>
      <c r="N22" s="38">
        <f t="shared" si="0"/>
        <v>611.54876101623768</v>
      </c>
      <c r="O22" s="33"/>
      <c r="P22" s="33"/>
    </row>
    <row r="23" spans="1:16" x14ac:dyDescent="0.3">
      <c r="A23" s="9" t="s">
        <v>42</v>
      </c>
      <c r="B23" s="10" t="s">
        <v>43</v>
      </c>
      <c r="C23" s="35">
        <v>541.04136964629527</v>
      </c>
      <c r="D23" s="36">
        <v>0</v>
      </c>
      <c r="E23" s="37">
        <v>419.57838701976402</v>
      </c>
      <c r="F23" s="36">
        <v>121.46298262653126</v>
      </c>
      <c r="G23" s="35">
        <v>0</v>
      </c>
      <c r="H23" s="36">
        <v>0</v>
      </c>
      <c r="I23" s="37">
        <v>0</v>
      </c>
      <c r="J23" s="36">
        <v>0</v>
      </c>
      <c r="K23" s="35">
        <v>0</v>
      </c>
      <c r="L23" s="35">
        <v>232.64804288511397</v>
      </c>
      <c r="M23" s="35">
        <v>0</v>
      </c>
      <c r="N23" s="38">
        <f t="shared" si="0"/>
        <v>773.68941253140929</v>
      </c>
      <c r="O23" s="33"/>
      <c r="P23" s="33"/>
    </row>
    <row r="24" spans="1:16" x14ac:dyDescent="0.3">
      <c r="A24" s="9" t="s">
        <v>44</v>
      </c>
      <c r="B24" s="10" t="s">
        <v>45</v>
      </c>
      <c r="C24" s="35">
        <v>13894.384597840044</v>
      </c>
      <c r="D24" s="36">
        <v>0</v>
      </c>
      <c r="E24" s="37">
        <v>5985.9394678476147</v>
      </c>
      <c r="F24" s="36">
        <v>7908.4451299924294</v>
      </c>
      <c r="G24" s="35">
        <v>0</v>
      </c>
      <c r="H24" s="36">
        <v>0</v>
      </c>
      <c r="I24" s="37">
        <v>0</v>
      </c>
      <c r="J24" s="36">
        <v>0</v>
      </c>
      <c r="K24" s="35">
        <v>0</v>
      </c>
      <c r="L24" s="35">
        <v>224.10349676304554</v>
      </c>
      <c r="M24" s="35">
        <v>0</v>
      </c>
      <c r="N24" s="38">
        <f t="shared" si="0"/>
        <v>14118.48809460309</v>
      </c>
      <c r="O24" s="33"/>
      <c r="P24" s="33"/>
    </row>
    <row r="25" spans="1:16" x14ac:dyDescent="0.3">
      <c r="A25" s="9" t="s">
        <v>46</v>
      </c>
      <c r="B25" s="10" t="s">
        <v>47</v>
      </c>
      <c r="C25" s="35">
        <v>26.239564128974273</v>
      </c>
      <c r="D25" s="36">
        <v>0</v>
      </c>
      <c r="E25" s="37">
        <v>26.239564128974273</v>
      </c>
      <c r="F25" s="36">
        <v>0</v>
      </c>
      <c r="G25" s="35">
        <v>0</v>
      </c>
      <c r="H25" s="36">
        <v>0</v>
      </c>
      <c r="I25" s="37">
        <v>0</v>
      </c>
      <c r="J25" s="36">
        <v>0</v>
      </c>
      <c r="K25" s="35">
        <v>0</v>
      </c>
      <c r="L25" s="35">
        <v>129.48683242301081</v>
      </c>
      <c r="M25" s="35">
        <v>0</v>
      </c>
      <c r="N25" s="38">
        <f t="shared" si="0"/>
        <v>155.72639655198509</v>
      </c>
      <c r="O25" s="33"/>
      <c r="P25" s="33"/>
    </row>
    <row r="26" spans="1:16" x14ac:dyDescent="0.3">
      <c r="A26" s="9" t="s">
        <v>48</v>
      </c>
      <c r="B26" s="10" t="s">
        <v>49</v>
      </c>
      <c r="C26" s="35">
        <v>7737.2332990370978</v>
      </c>
      <c r="D26" s="36">
        <v>0</v>
      </c>
      <c r="E26" s="37">
        <v>3795.8103854482811</v>
      </c>
      <c r="F26" s="36">
        <v>3941.4229135888163</v>
      </c>
      <c r="G26" s="35">
        <v>0</v>
      </c>
      <c r="H26" s="36">
        <v>0</v>
      </c>
      <c r="I26" s="37">
        <v>0</v>
      </c>
      <c r="J26" s="36">
        <v>0</v>
      </c>
      <c r="K26" s="35">
        <v>0</v>
      </c>
      <c r="L26" s="35">
        <v>1014.7853520967108</v>
      </c>
      <c r="M26" s="35">
        <v>0</v>
      </c>
      <c r="N26" s="38">
        <f t="shared" si="0"/>
        <v>8752.0186511338088</v>
      </c>
      <c r="O26" s="33"/>
      <c r="P26" s="33"/>
    </row>
    <row r="27" spans="1:16" x14ac:dyDescent="0.3">
      <c r="A27" s="9" t="s">
        <v>50</v>
      </c>
      <c r="B27" s="10" t="s">
        <v>51</v>
      </c>
      <c r="C27" s="35">
        <v>906.50808027580388</v>
      </c>
      <c r="D27" s="36">
        <v>0</v>
      </c>
      <c r="E27" s="37">
        <v>906.50808027580388</v>
      </c>
      <c r="F27" s="36">
        <v>0</v>
      </c>
      <c r="G27" s="35">
        <v>0</v>
      </c>
      <c r="H27" s="36">
        <v>0</v>
      </c>
      <c r="I27" s="37">
        <v>0</v>
      </c>
      <c r="J27" s="36">
        <v>0</v>
      </c>
      <c r="K27" s="35">
        <v>0</v>
      </c>
      <c r="L27" s="35">
        <v>541.15077483078653</v>
      </c>
      <c r="M27" s="35">
        <v>0</v>
      </c>
      <c r="N27" s="38">
        <f t="shared" si="0"/>
        <v>1447.6588551065904</v>
      </c>
      <c r="O27" s="33"/>
      <c r="P27" s="33"/>
    </row>
    <row r="28" spans="1:16" x14ac:dyDescent="0.3">
      <c r="A28" s="9" t="s">
        <v>52</v>
      </c>
      <c r="B28" s="10" t="s">
        <v>53</v>
      </c>
      <c r="C28" s="35">
        <v>972.15978629265578</v>
      </c>
      <c r="D28" s="36">
        <v>0</v>
      </c>
      <c r="E28" s="37">
        <v>972.15978629265578</v>
      </c>
      <c r="F28" s="36">
        <v>0</v>
      </c>
      <c r="G28" s="35">
        <v>0</v>
      </c>
      <c r="H28" s="36">
        <v>0</v>
      </c>
      <c r="I28" s="37">
        <v>0</v>
      </c>
      <c r="J28" s="36">
        <v>0</v>
      </c>
      <c r="K28" s="35">
        <v>0</v>
      </c>
      <c r="L28" s="35">
        <v>1488.1686230852108</v>
      </c>
      <c r="M28" s="35">
        <v>0</v>
      </c>
      <c r="N28" s="38">
        <f t="shared" si="0"/>
        <v>2460.3284093778666</v>
      </c>
      <c r="O28" s="33"/>
      <c r="P28" s="33"/>
    </row>
    <row r="29" spans="1:16" x14ac:dyDescent="0.3">
      <c r="A29" s="9" t="s">
        <v>54</v>
      </c>
      <c r="B29" s="10" t="s">
        <v>55</v>
      </c>
      <c r="C29" s="35">
        <v>721.81644880547913</v>
      </c>
      <c r="D29" s="36">
        <v>0</v>
      </c>
      <c r="E29" s="37">
        <v>647.97809876774636</v>
      </c>
      <c r="F29" s="36">
        <v>73.838350037732738</v>
      </c>
      <c r="G29" s="35">
        <v>0</v>
      </c>
      <c r="H29" s="36">
        <v>0</v>
      </c>
      <c r="I29" s="37">
        <v>0</v>
      </c>
      <c r="J29" s="36">
        <v>0</v>
      </c>
      <c r="K29" s="35">
        <v>0</v>
      </c>
      <c r="L29" s="35">
        <v>876.99194009292387</v>
      </c>
      <c r="M29" s="35">
        <v>0</v>
      </c>
      <c r="N29" s="38">
        <f t="shared" si="0"/>
        <v>1598.8083888984029</v>
      </c>
      <c r="O29" s="33"/>
      <c r="P29" s="33"/>
    </row>
    <row r="30" spans="1:16" x14ac:dyDescent="0.3">
      <c r="A30" s="9" t="s">
        <v>56</v>
      </c>
      <c r="B30" s="10" t="s">
        <v>57</v>
      </c>
      <c r="C30" s="35">
        <v>42.118080217126412</v>
      </c>
      <c r="D30" s="36">
        <v>0</v>
      </c>
      <c r="E30" s="37">
        <v>42.118080217126412</v>
      </c>
      <c r="F30" s="36">
        <v>0</v>
      </c>
      <c r="G30" s="35">
        <v>0</v>
      </c>
      <c r="H30" s="36">
        <v>0</v>
      </c>
      <c r="I30" s="37">
        <v>0</v>
      </c>
      <c r="J30" s="36">
        <v>0</v>
      </c>
      <c r="K30" s="35">
        <v>0</v>
      </c>
      <c r="L30" s="35">
        <v>109.19604617460415</v>
      </c>
      <c r="M30" s="35">
        <v>0</v>
      </c>
      <c r="N30" s="38">
        <f t="shared" si="0"/>
        <v>151.31412639173055</v>
      </c>
      <c r="O30" s="33"/>
      <c r="P30" s="33"/>
    </row>
    <row r="31" spans="1:16" x14ac:dyDescent="0.3">
      <c r="A31" s="9" t="s">
        <v>58</v>
      </c>
      <c r="B31" s="10" t="s">
        <v>59</v>
      </c>
      <c r="C31" s="35">
        <v>863.02933804151485</v>
      </c>
      <c r="D31" s="36">
        <v>0</v>
      </c>
      <c r="E31" s="37">
        <v>580.05030661788714</v>
      </c>
      <c r="F31" s="36">
        <v>282.9790314236277</v>
      </c>
      <c r="G31" s="35">
        <v>0</v>
      </c>
      <c r="H31" s="36">
        <v>0</v>
      </c>
      <c r="I31" s="37">
        <v>0</v>
      </c>
      <c r="J31" s="36">
        <v>0</v>
      </c>
      <c r="K31" s="35">
        <v>0</v>
      </c>
      <c r="L31" s="35">
        <v>361.03470167159617</v>
      </c>
      <c r="M31" s="35">
        <v>0</v>
      </c>
      <c r="N31" s="38">
        <f t="shared" si="0"/>
        <v>1224.064039713111</v>
      </c>
      <c r="O31" s="33"/>
      <c r="P31" s="33"/>
    </row>
    <row r="32" spans="1:16" x14ac:dyDescent="0.3">
      <c r="A32" s="9" t="s">
        <v>60</v>
      </c>
      <c r="B32" s="10" t="s">
        <v>61</v>
      </c>
      <c r="C32" s="35">
        <v>4389.8835274256999</v>
      </c>
      <c r="D32" s="36">
        <v>0</v>
      </c>
      <c r="E32" s="37">
        <v>4389.8835274256999</v>
      </c>
      <c r="F32" s="36">
        <v>0</v>
      </c>
      <c r="G32" s="35">
        <v>0</v>
      </c>
      <c r="H32" s="36">
        <v>0</v>
      </c>
      <c r="I32" s="37">
        <v>0</v>
      </c>
      <c r="J32" s="36">
        <v>0</v>
      </c>
      <c r="K32" s="35">
        <v>0</v>
      </c>
      <c r="L32" s="35">
        <v>1758.3001412486374</v>
      </c>
      <c r="M32" s="35">
        <v>0</v>
      </c>
      <c r="N32" s="38">
        <f t="shared" si="0"/>
        <v>6148.1836686743372</v>
      </c>
      <c r="O32" s="33"/>
      <c r="P32" s="33"/>
    </row>
    <row r="33" spans="1:16" x14ac:dyDescent="0.3">
      <c r="A33" s="9" t="s">
        <v>62</v>
      </c>
      <c r="B33" s="10" t="s">
        <v>63</v>
      </c>
      <c r="C33" s="35">
        <v>196.31241142605313</v>
      </c>
      <c r="D33" s="36">
        <v>0</v>
      </c>
      <c r="E33" s="37">
        <v>196.31241142605313</v>
      </c>
      <c r="F33" s="36">
        <v>0</v>
      </c>
      <c r="G33" s="35">
        <v>0</v>
      </c>
      <c r="H33" s="36">
        <v>0</v>
      </c>
      <c r="I33" s="37">
        <v>0</v>
      </c>
      <c r="J33" s="36">
        <v>0</v>
      </c>
      <c r="K33" s="35">
        <v>0</v>
      </c>
      <c r="L33" s="35">
        <v>204.8443170049822</v>
      </c>
      <c r="M33" s="35">
        <v>0</v>
      </c>
      <c r="N33" s="38">
        <f t="shared" si="0"/>
        <v>401.15672843103533</v>
      </c>
      <c r="O33" s="33"/>
      <c r="P33" s="33"/>
    </row>
    <row r="34" spans="1:16" x14ac:dyDescent="0.3">
      <c r="A34" s="9" t="s">
        <v>64</v>
      </c>
      <c r="B34" s="10" t="s">
        <v>65</v>
      </c>
      <c r="C34" s="35">
        <v>762.28970350931331</v>
      </c>
      <c r="D34" s="36">
        <v>0</v>
      </c>
      <c r="E34" s="37">
        <v>762.28970350931331</v>
      </c>
      <c r="F34" s="36">
        <v>0</v>
      </c>
      <c r="G34" s="35">
        <v>0</v>
      </c>
      <c r="H34" s="36">
        <v>0</v>
      </c>
      <c r="I34" s="37">
        <v>0</v>
      </c>
      <c r="J34" s="36">
        <v>0</v>
      </c>
      <c r="K34" s="35">
        <v>0</v>
      </c>
      <c r="L34" s="35">
        <v>545.07363816410032</v>
      </c>
      <c r="M34" s="35">
        <v>0</v>
      </c>
      <c r="N34" s="38">
        <f t="shared" si="0"/>
        <v>1307.3633416734137</v>
      </c>
      <c r="O34" s="33"/>
      <c r="P34" s="33"/>
    </row>
    <row r="35" spans="1:16" x14ac:dyDescent="0.3">
      <c r="A35" s="9" t="s">
        <v>66</v>
      </c>
      <c r="B35" s="10" t="s">
        <v>67</v>
      </c>
      <c r="C35" s="35">
        <v>176.01977879261202</v>
      </c>
      <c r="D35" s="36">
        <v>0</v>
      </c>
      <c r="E35" s="37">
        <v>176.01977879261202</v>
      </c>
      <c r="F35" s="36">
        <v>0</v>
      </c>
      <c r="G35" s="35">
        <v>0</v>
      </c>
      <c r="H35" s="36">
        <v>0</v>
      </c>
      <c r="I35" s="37">
        <v>0</v>
      </c>
      <c r="J35" s="36">
        <v>0</v>
      </c>
      <c r="K35" s="35">
        <v>0</v>
      </c>
      <c r="L35" s="35">
        <v>254.67031089075888</v>
      </c>
      <c r="M35" s="35">
        <v>0</v>
      </c>
      <c r="N35" s="38">
        <f t="shared" ref="N35:N42" si="1">+C35+G35+K35+L35+M35</f>
        <v>430.6900896833709</v>
      </c>
      <c r="O35" s="33"/>
      <c r="P35" s="33"/>
    </row>
    <row r="36" spans="1:16" ht="28.8" x14ac:dyDescent="0.3">
      <c r="A36" s="9" t="s">
        <v>68</v>
      </c>
      <c r="B36" s="10" t="s">
        <v>69</v>
      </c>
      <c r="C36" s="35">
        <v>1491.1422030929273</v>
      </c>
      <c r="D36" s="36">
        <v>0</v>
      </c>
      <c r="E36" s="37">
        <v>1491.1422030929273</v>
      </c>
      <c r="F36" s="36">
        <v>0</v>
      </c>
      <c r="G36" s="35">
        <v>0</v>
      </c>
      <c r="H36" s="36">
        <v>0</v>
      </c>
      <c r="I36" s="37">
        <v>0</v>
      </c>
      <c r="J36" s="36">
        <v>0</v>
      </c>
      <c r="K36" s="35">
        <v>0</v>
      </c>
      <c r="L36" s="35">
        <v>246.83464070270171</v>
      </c>
      <c r="M36" s="35">
        <v>0</v>
      </c>
      <c r="N36" s="38">
        <f t="shared" si="1"/>
        <v>1737.9768437956291</v>
      </c>
      <c r="O36" s="33"/>
      <c r="P36" s="33"/>
    </row>
    <row r="37" spans="1:16" x14ac:dyDescent="0.3">
      <c r="A37" s="9" t="s">
        <v>70</v>
      </c>
      <c r="B37" s="10" t="s">
        <v>71</v>
      </c>
      <c r="C37" s="35">
        <v>627.77084487185516</v>
      </c>
      <c r="D37" s="36">
        <v>0</v>
      </c>
      <c r="E37" s="37">
        <v>627.77084487185516</v>
      </c>
      <c r="F37" s="36">
        <v>0</v>
      </c>
      <c r="G37" s="35">
        <v>0</v>
      </c>
      <c r="H37" s="36">
        <v>0</v>
      </c>
      <c r="I37" s="37">
        <v>0</v>
      </c>
      <c r="J37" s="36">
        <v>0</v>
      </c>
      <c r="K37" s="35">
        <v>0</v>
      </c>
      <c r="L37" s="35">
        <v>744.36528225119844</v>
      </c>
      <c r="M37" s="35">
        <v>0</v>
      </c>
      <c r="N37" s="38">
        <f t="shared" si="1"/>
        <v>1372.1361271230535</v>
      </c>
      <c r="O37" s="33"/>
      <c r="P37" s="33"/>
    </row>
    <row r="38" spans="1:16" x14ac:dyDescent="0.3">
      <c r="A38" s="9" t="s">
        <v>72</v>
      </c>
      <c r="B38" s="10" t="s">
        <v>73</v>
      </c>
      <c r="C38" s="35">
        <v>89.445341026752132</v>
      </c>
      <c r="D38" s="36">
        <v>0</v>
      </c>
      <c r="E38" s="37">
        <v>89.445341026752132</v>
      </c>
      <c r="F38" s="36">
        <v>0</v>
      </c>
      <c r="G38" s="35">
        <v>0</v>
      </c>
      <c r="H38" s="36">
        <v>0</v>
      </c>
      <c r="I38" s="37">
        <v>0</v>
      </c>
      <c r="J38" s="36">
        <v>0</v>
      </c>
      <c r="K38" s="35">
        <v>0</v>
      </c>
      <c r="L38" s="35">
        <v>151.25483266006634</v>
      </c>
      <c r="M38" s="35">
        <v>0</v>
      </c>
      <c r="N38" s="38">
        <f t="shared" si="1"/>
        <v>240.70017368681846</v>
      </c>
      <c r="O38" s="33"/>
      <c r="P38" s="33"/>
    </row>
    <row r="39" spans="1:16" x14ac:dyDescent="0.3">
      <c r="A39" s="9" t="s">
        <v>74</v>
      </c>
      <c r="B39" s="10" t="s">
        <v>75</v>
      </c>
      <c r="C39" s="35">
        <v>291.5524270608596</v>
      </c>
      <c r="D39" s="36">
        <v>0</v>
      </c>
      <c r="E39" s="37">
        <v>291.5524270608596</v>
      </c>
      <c r="F39" s="36">
        <v>0</v>
      </c>
      <c r="G39" s="35">
        <v>0</v>
      </c>
      <c r="H39" s="36">
        <v>0</v>
      </c>
      <c r="I39" s="37">
        <v>0</v>
      </c>
      <c r="J39" s="36">
        <v>0</v>
      </c>
      <c r="K39" s="35">
        <v>0</v>
      </c>
      <c r="L39" s="35">
        <v>229.83582268274927</v>
      </c>
      <c r="M39" s="35">
        <v>0</v>
      </c>
      <c r="N39" s="38">
        <f t="shared" si="1"/>
        <v>521.38824974360887</v>
      </c>
      <c r="O39" s="33"/>
      <c r="P39" s="33"/>
    </row>
    <row r="40" spans="1:16" x14ac:dyDescent="0.3">
      <c r="A40" s="9" t="s">
        <v>76</v>
      </c>
      <c r="B40" s="10" t="s">
        <v>77</v>
      </c>
      <c r="C40" s="35">
        <v>939.79874975735424</v>
      </c>
      <c r="D40" s="36">
        <v>0</v>
      </c>
      <c r="E40" s="37">
        <v>895.31335337605424</v>
      </c>
      <c r="F40" s="36">
        <v>44.485396381299999</v>
      </c>
      <c r="G40" s="35">
        <v>0</v>
      </c>
      <c r="H40" s="36">
        <v>0</v>
      </c>
      <c r="I40" s="37">
        <v>0</v>
      </c>
      <c r="J40" s="36">
        <v>0</v>
      </c>
      <c r="K40" s="35">
        <v>0</v>
      </c>
      <c r="L40" s="35">
        <v>747.02213840699642</v>
      </c>
      <c r="M40" s="35">
        <v>0</v>
      </c>
      <c r="N40" s="38">
        <f t="shared" si="1"/>
        <v>1686.8208881643507</v>
      </c>
      <c r="O40" s="33"/>
      <c r="P40" s="33"/>
    </row>
    <row r="41" spans="1:16" x14ac:dyDescent="0.3">
      <c r="A41" s="9" t="s">
        <v>78</v>
      </c>
      <c r="B41" s="10" t="s">
        <v>79</v>
      </c>
      <c r="C41" s="35">
        <v>0</v>
      </c>
      <c r="D41" s="36">
        <v>0</v>
      </c>
      <c r="E41" s="37">
        <v>0</v>
      </c>
      <c r="F41" s="36">
        <v>0</v>
      </c>
      <c r="G41" s="35">
        <v>0</v>
      </c>
      <c r="H41" s="36">
        <v>0</v>
      </c>
      <c r="I41" s="37">
        <v>0</v>
      </c>
      <c r="J41" s="36">
        <v>0</v>
      </c>
      <c r="K41" s="35">
        <v>0</v>
      </c>
      <c r="L41" s="35">
        <v>5.1066123710789579</v>
      </c>
      <c r="M41" s="35">
        <v>0</v>
      </c>
      <c r="N41" s="38">
        <f t="shared" si="1"/>
        <v>5.1066123710789579</v>
      </c>
      <c r="O41" s="33"/>
      <c r="P41" s="33"/>
    </row>
    <row r="42" spans="1:16" x14ac:dyDescent="0.3">
      <c r="A42" s="9" t="s">
        <v>80</v>
      </c>
      <c r="B42" s="10" t="s">
        <v>81</v>
      </c>
      <c r="C42" s="35">
        <v>51.01993926081893</v>
      </c>
      <c r="D42" s="36">
        <v>0</v>
      </c>
      <c r="E42" s="37">
        <v>29.125907409453497</v>
      </c>
      <c r="F42" s="36">
        <v>21.894031851365433</v>
      </c>
      <c r="G42" s="35">
        <v>0</v>
      </c>
      <c r="H42" s="36">
        <v>0</v>
      </c>
      <c r="I42" s="37">
        <v>0</v>
      </c>
      <c r="J42" s="36">
        <v>0</v>
      </c>
      <c r="K42" s="35">
        <v>0</v>
      </c>
      <c r="L42" s="35">
        <v>0</v>
      </c>
      <c r="M42" s="35">
        <v>0</v>
      </c>
      <c r="N42" s="38">
        <f t="shared" si="1"/>
        <v>51.01993926081893</v>
      </c>
      <c r="O42" s="33"/>
      <c r="P42" s="33"/>
    </row>
    <row r="43" spans="1:16" ht="43.2" x14ac:dyDescent="0.3">
      <c r="A43" s="9" t="s">
        <v>347</v>
      </c>
      <c r="B43" s="10" t="s">
        <v>348</v>
      </c>
      <c r="C43" s="35">
        <v>7540.5398972207422</v>
      </c>
      <c r="D43" s="36">
        <v>0</v>
      </c>
      <c r="E43" s="37">
        <v>3466.4181400401981</v>
      </c>
      <c r="F43" s="36">
        <v>4074.1217571805437</v>
      </c>
      <c r="G43" s="35">
        <v>0</v>
      </c>
      <c r="H43" s="36">
        <v>0</v>
      </c>
      <c r="I43" s="37">
        <v>0</v>
      </c>
      <c r="J43" s="36">
        <v>0</v>
      </c>
      <c r="K43" s="35">
        <v>0</v>
      </c>
      <c r="L43" s="35">
        <v>242.90450143109967</v>
      </c>
      <c r="M43" s="35">
        <v>0</v>
      </c>
      <c r="N43" s="38">
        <f t="shared" ref="N43" si="2">+C43+G43+K43+L43+M43</f>
        <v>7783.4443986518418</v>
      </c>
      <c r="O43" s="33"/>
      <c r="P43" s="33"/>
    </row>
    <row r="44" spans="1:16" ht="28.8" x14ac:dyDescent="0.3">
      <c r="A44" s="9" t="s">
        <v>82</v>
      </c>
      <c r="B44" s="10" t="s">
        <v>83</v>
      </c>
      <c r="C44" s="35">
        <v>1052.1816361117367</v>
      </c>
      <c r="D44" s="36">
        <v>0</v>
      </c>
      <c r="E44" s="37">
        <v>544.37095650173671</v>
      </c>
      <c r="F44" s="36">
        <v>507.81067960999997</v>
      </c>
      <c r="G44" s="35">
        <v>0</v>
      </c>
      <c r="H44" s="36">
        <v>0</v>
      </c>
      <c r="I44" s="37">
        <v>0</v>
      </c>
      <c r="J44" s="36">
        <v>0</v>
      </c>
      <c r="K44" s="35">
        <v>0</v>
      </c>
      <c r="L44" s="35">
        <v>0</v>
      </c>
      <c r="M44" s="35">
        <v>0</v>
      </c>
      <c r="N44" s="38">
        <f t="shared" ref="N44:N58" si="3">+C44+G44+K44+L44+M44</f>
        <v>1052.1816361117367</v>
      </c>
      <c r="O44" s="33"/>
      <c r="P44" s="33"/>
    </row>
    <row r="45" spans="1:16" x14ac:dyDescent="0.3">
      <c r="A45" s="9" t="s">
        <v>84</v>
      </c>
      <c r="B45" s="10" t="s">
        <v>85</v>
      </c>
      <c r="C45" s="35">
        <v>4231.1559528602465</v>
      </c>
      <c r="D45" s="36">
        <v>0</v>
      </c>
      <c r="E45" s="37">
        <v>1474.1612302390522</v>
      </c>
      <c r="F45" s="36">
        <v>2756.9947226211943</v>
      </c>
      <c r="G45" s="35">
        <v>0</v>
      </c>
      <c r="H45" s="36">
        <v>0</v>
      </c>
      <c r="I45" s="37">
        <v>0</v>
      </c>
      <c r="J45" s="36">
        <v>0</v>
      </c>
      <c r="K45" s="35">
        <v>0</v>
      </c>
      <c r="L45" s="35">
        <v>154.71550782642743</v>
      </c>
      <c r="M45" s="35">
        <v>0</v>
      </c>
      <c r="N45" s="38">
        <f t="shared" ref="N45:N48" si="4">+C45+G45+K45+L45+M45</f>
        <v>4385.8714606866743</v>
      </c>
      <c r="O45" s="33"/>
      <c r="P45" s="33"/>
    </row>
    <row r="46" spans="1:16" x14ac:dyDescent="0.3">
      <c r="A46" s="9" t="s">
        <v>86</v>
      </c>
      <c r="B46" s="10" t="s">
        <v>87</v>
      </c>
      <c r="C46" s="35">
        <v>1633.72718708093</v>
      </c>
      <c r="D46" s="36">
        <v>0</v>
      </c>
      <c r="E46" s="37">
        <v>541.15293486207418</v>
      </c>
      <c r="F46" s="36">
        <v>1092.5742522188557</v>
      </c>
      <c r="G46" s="35">
        <v>0</v>
      </c>
      <c r="H46" s="36">
        <v>0</v>
      </c>
      <c r="I46" s="37">
        <v>0</v>
      </c>
      <c r="J46" s="36">
        <v>0</v>
      </c>
      <c r="K46" s="35">
        <v>0</v>
      </c>
      <c r="L46" s="35">
        <v>0</v>
      </c>
      <c r="M46" s="35">
        <v>0</v>
      </c>
      <c r="N46" s="38">
        <f t="shared" si="4"/>
        <v>1633.72718708093</v>
      </c>
      <c r="O46" s="33"/>
      <c r="P46" s="33"/>
    </row>
    <row r="47" spans="1:16" x14ac:dyDescent="0.3">
      <c r="A47" s="9" t="s">
        <v>88</v>
      </c>
      <c r="B47" s="10" t="s">
        <v>89</v>
      </c>
      <c r="C47" s="35">
        <v>3309.8248805022649</v>
      </c>
      <c r="D47" s="36">
        <v>0</v>
      </c>
      <c r="E47" s="37">
        <v>2495.9993710814738</v>
      </c>
      <c r="F47" s="36">
        <v>813.82550942079138</v>
      </c>
      <c r="G47" s="35">
        <v>0</v>
      </c>
      <c r="H47" s="36">
        <v>0</v>
      </c>
      <c r="I47" s="37">
        <v>0</v>
      </c>
      <c r="J47" s="36">
        <v>0</v>
      </c>
      <c r="K47" s="35">
        <v>0</v>
      </c>
      <c r="L47" s="35">
        <v>44.30878179843414</v>
      </c>
      <c r="M47" s="35">
        <v>0</v>
      </c>
      <c r="N47" s="38">
        <f t="shared" si="4"/>
        <v>3354.1336623006991</v>
      </c>
      <c r="O47" s="33"/>
      <c r="P47" s="33"/>
    </row>
    <row r="48" spans="1:16" x14ac:dyDescent="0.3">
      <c r="A48" s="9" t="s">
        <v>90</v>
      </c>
      <c r="B48" s="34" t="s">
        <v>91</v>
      </c>
      <c r="C48" s="35">
        <v>596.34049958078458</v>
      </c>
      <c r="D48" s="36">
        <v>0</v>
      </c>
      <c r="E48" s="37">
        <v>509.52687674154402</v>
      </c>
      <c r="F48" s="36">
        <v>86.813622839240622</v>
      </c>
      <c r="G48" s="35">
        <v>0</v>
      </c>
      <c r="H48" s="36">
        <v>0</v>
      </c>
      <c r="I48" s="37">
        <v>0</v>
      </c>
      <c r="J48" s="36">
        <v>0</v>
      </c>
      <c r="K48" s="35">
        <v>0</v>
      </c>
      <c r="L48" s="35">
        <v>0</v>
      </c>
      <c r="M48" s="35">
        <v>0</v>
      </c>
      <c r="N48" s="38">
        <f t="shared" si="4"/>
        <v>596.34049958078458</v>
      </c>
      <c r="O48" s="33"/>
      <c r="P48" s="33"/>
    </row>
    <row r="49" spans="1:16" ht="43.2" x14ac:dyDescent="0.3">
      <c r="A49" s="9" t="s">
        <v>350</v>
      </c>
      <c r="B49" s="10" t="s">
        <v>349</v>
      </c>
      <c r="C49" s="35">
        <v>2875.3498053230705</v>
      </c>
      <c r="D49" s="36">
        <v>0</v>
      </c>
      <c r="E49" s="37">
        <v>2338.3350537374818</v>
      </c>
      <c r="F49" s="36">
        <v>537.01475158558856</v>
      </c>
      <c r="G49" s="35">
        <v>0</v>
      </c>
      <c r="H49" s="36">
        <v>0</v>
      </c>
      <c r="I49" s="37">
        <v>0</v>
      </c>
      <c r="J49" s="36">
        <v>0</v>
      </c>
      <c r="K49" s="35">
        <v>0</v>
      </c>
      <c r="L49" s="35">
        <v>0</v>
      </c>
      <c r="M49" s="35">
        <v>0</v>
      </c>
      <c r="N49" s="38">
        <f t="shared" ref="N49:N52" si="5">+C49+G49+K49+L49+M49</f>
        <v>2875.3498053230705</v>
      </c>
      <c r="O49" s="33"/>
      <c r="P49" s="33"/>
    </row>
    <row r="50" spans="1:16" x14ac:dyDescent="0.3">
      <c r="A50" s="9" t="s">
        <v>92</v>
      </c>
      <c r="B50" s="10" t="s">
        <v>93</v>
      </c>
      <c r="C50" s="35">
        <v>4332.7605355516835</v>
      </c>
      <c r="D50" s="36">
        <v>0</v>
      </c>
      <c r="E50" s="37">
        <v>2416.3829845544783</v>
      </c>
      <c r="F50" s="36">
        <v>1916.3775509972054</v>
      </c>
      <c r="G50" s="35">
        <v>0</v>
      </c>
      <c r="H50" s="36">
        <v>0</v>
      </c>
      <c r="I50" s="37">
        <v>0</v>
      </c>
      <c r="J50" s="36">
        <v>0</v>
      </c>
      <c r="K50" s="35">
        <v>0</v>
      </c>
      <c r="L50" s="35">
        <v>99.432582657957298</v>
      </c>
      <c r="M50" s="35">
        <v>0</v>
      </c>
      <c r="N50" s="38">
        <f t="shared" si="5"/>
        <v>4432.1931182096405</v>
      </c>
      <c r="O50" s="33"/>
      <c r="P50" s="33"/>
    </row>
    <row r="51" spans="1:16" x14ac:dyDescent="0.3">
      <c r="A51" s="9" t="s">
        <v>94</v>
      </c>
      <c r="B51" s="10" t="s">
        <v>95</v>
      </c>
      <c r="C51" s="35">
        <v>2935.3744841541488</v>
      </c>
      <c r="D51" s="36">
        <v>0</v>
      </c>
      <c r="E51" s="37">
        <v>1846.8760993412934</v>
      </c>
      <c r="F51" s="36">
        <v>1088.4983848128554</v>
      </c>
      <c r="G51" s="35">
        <v>0</v>
      </c>
      <c r="H51" s="36">
        <v>0</v>
      </c>
      <c r="I51" s="37">
        <v>0</v>
      </c>
      <c r="J51" s="36">
        <v>0</v>
      </c>
      <c r="K51" s="35">
        <v>0</v>
      </c>
      <c r="L51" s="35">
        <v>0</v>
      </c>
      <c r="M51" s="35">
        <v>0</v>
      </c>
      <c r="N51" s="38">
        <f t="shared" si="5"/>
        <v>2935.3744841541488</v>
      </c>
      <c r="O51" s="33"/>
      <c r="P51" s="33"/>
    </row>
    <row r="52" spans="1:16" x14ac:dyDescent="0.3">
      <c r="A52" s="9" t="s">
        <v>96</v>
      </c>
      <c r="B52" s="10" t="s">
        <v>97</v>
      </c>
      <c r="C52" s="35">
        <v>327.57282928116081</v>
      </c>
      <c r="D52" s="36">
        <v>0</v>
      </c>
      <c r="E52" s="37">
        <v>59.27726442411435</v>
      </c>
      <c r="F52" s="36">
        <v>268.29556485704649</v>
      </c>
      <c r="G52" s="35">
        <v>0</v>
      </c>
      <c r="H52" s="36">
        <v>0</v>
      </c>
      <c r="I52" s="37">
        <v>0</v>
      </c>
      <c r="J52" s="36">
        <v>0</v>
      </c>
      <c r="K52" s="35">
        <v>0</v>
      </c>
      <c r="L52" s="35">
        <v>17.459848738732173</v>
      </c>
      <c r="M52" s="35">
        <v>0</v>
      </c>
      <c r="N52" s="38">
        <f t="shared" si="5"/>
        <v>345.03267801989296</v>
      </c>
      <c r="O52" s="33"/>
      <c r="P52" s="33"/>
    </row>
    <row r="53" spans="1:16" x14ac:dyDescent="0.3">
      <c r="A53" s="9" t="s">
        <v>98</v>
      </c>
      <c r="B53" s="10" t="s">
        <v>99</v>
      </c>
      <c r="C53" s="35">
        <v>1482.6922487737411</v>
      </c>
      <c r="D53" s="36">
        <v>0</v>
      </c>
      <c r="E53" s="37">
        <v>1248.5341387224262</v>
      </c>
      <c r="F53" s="36">
        <v>234.15811005131496</v>
      </c>
      <c r="G53" s="35">
        <v>0</v>
      </c>
      <c r="H53" s="36">
        <v>0</v>
      </c>
      <c r="I53" s="37">
        <v>0</v>
      </c>
      <c r="J53" s="36">
        <v>0</v>
      </c>
      <c r="K53" s="35">
        <v>0</v>
      </c>
      <c r="L53" s="35">
        <v>0</v>
      </c>
      <c r="M53" s="35">
        <v>0</v>
      </c>
      <c r="N53" s="38">
        <f t="shared" ref="N53" si="6">+C53+G53+K53+L53+M53</f>
        <v>1482.6922487737411</v>
      </c>
      <c r="O53" s="33"/>
      <c r="P53" s="33"/>
    </row>
    <row r="54" spans="1:16" x14ac:dyDescent="0.3">
      <c r="A54" s="9" t="s">
        <v>100</v>
      </c>
      <c r="B54" s="10" t="s">
        <v>101</v>
      </c>
      <c r="C54" s="35">
        <v>367.27141106683473</v>
      </c>
      <c r="D54" s="36">
        <v>0</v>
      </c>
      <c r="E54" s="37">
        <v>126.44969532173077</v>
      </c>
      <c r="F54" s="36">
        <v>240.82171574510397</v>
      </c>
      <c r="G54" s="35">
        <v>0</v>
      </c>
      <c r="H54" s="36">
        <v>0</v>
      </c>
      <c r="I54" s="37">
        <v>0</v>
      </c>
      <c r="J54" s="36">
        <v>0</v>
      </c>
      <c r="K54" s="35">
        <v>0</v>
      </c>
      <c r="L54" s="35">
        <v>0</v>
      </c>
      <c r="M54" s="35">
        <v>0</v>
      </c>
      <c r="N54" s="38">
        <f t="shared" ref="N54:N56" si="7">+C54+G54+K54+L54+M54</f>
        <v>367.27141106683473</v>
      </c>
      <c r="O54" s="33"/>
      <c r="P54" s="33"/>
    </row>
    <row r="55" spans="1:16" ht="28.8" x14ac:dyDescent="0.3">
      <c r="A55" s="9" t="s">
        <v>102</v>
      </c>
      <c r="B55" s="34" t="s">
        <v>103</v>
      </c>
      <c r="C55" s="35">
        <v>3262.5123762638077</v>
      </c>
      <c r="D55" s="36">
        <v>0</v>
      </c>
      <c r="E55" s="37">
        <v>1555.1693065701349</v>
      </c>
      <c r="F55" s="36">
        <v>1707.3430696936725</v>
      </c>
      <c r="G55" s="35">
        <v>0</v>
      </c>
      <c r="H55" s="36">
        <v>0</v>
      </c>
      <c r="I55" s="37">
        <v>0</v>
      </c>
      <c r="J55" s="36">
        <v>0</v>
      </c>
      <c r="K55" s="35">
        <v>0</v>
      </c>
      <c r="L55" s="35">
        <v>8.75170618670575</v>
      </c>
      <c r="M55" s="35">
        <v>0</v>
      </c>
      <c r="N55" s="38">
        <f t="shared" si="7"/>
        <v>3271.2640824505133</v>
      </c>
      <c r="O55" s="33"/>
      <c r="P55" s="33"/>
    </row>
    <row r="56" spans="1:16" x14ac:dyDescent="0.3">
      <c r="A56" s="9" t="s">
        <v>104</v>
      </c>
      <c r="B56" s="10" t="s">
        <v>105</v>
      </c>
      <c r="C56" s="35">
        <v>1465.7662924222639</v>
      </c>
      <c r="D56" s="36">
        <v>0</v>
      </c>
      <c r="E56" s="37">
        <v>1389.4861750724399</v>
      </c>
      <c r="F56" s="36">
        <v>76.280117349823954</v>
      </c>
      <c r="G56" s="35">
        <v>0</v>
      </c>
      <c r="H56" s="36">
        <v>0</v>
      </c>
      <c r="I56" s="37">
        <v>0</v>
      </c>
      <c r="J56" s="36">
        <v>0</v>
      </c>
      <c r="K56" s="35">
        <v>0</v>
      </c>
      <c r="L56" s="35">
        <v>0</v>
      </c>
      <c r="M56" s="35">
        <v>0</v>
      </c>
      <c r="N56" s="38">
        <f t="shared" si="7"/>
        <v>1465.7662924222639</v>
      </c>
      <c r="O56" s="33"/>
      <c r="P56" s="33"/>
    </row>
    <row r="57" spans="1:16" ht="57.6" x14ac:dyDescent="0.3">
      <c r="A57" s="9" t="s">
        <v>351</v>
      </c>
      <c r="B57" s="10" t="s">
        <v>352</v>
      </c>
      <c r="C57" s="35">
        <v>3223.2749743697505</v>
      </c>
      <c r="D57" s="36">
        <v>86.499151479999995</v>
      </c>
      <c r="E57" s="37">
        <v>946.32352876386346</v>
      </c>
      <c r="F57" s="36">
        <v>2190.452294125887</v>
      </c>
      <c r="G57" s="35">
        <v>0</v>
      </c>
      <c r="H57" s="36">
        <v>0</v>
      </c>
      <c r="I57" s="37">
        <v>0</v>
      </c>
      <c r="J57" s="36">
        <v>0</v>
      </c>
      <c r="K57" s="35">
        <v>0</v>
      </c>
      <c r="L57" s="35">
        <v>0</v>
      </c>
      <c r="M57" s="35">
        <v>0</v>
      </c>
      <c r="N57" s="38">
        <f t="shared" ref="N57" si="8">+C57+G57+K57+L57+M57</f>
        <v>3223.2749743697505</v>
      </c>
      <c r="O57" s="33"/>
      <c r="P57" s="33"/>
    </row>
    <row r="58" spans="1:16" x14ac:dyDescent="0.3">
      <c r="A58" s="9" t="s">
        <v>106</v>
      </c>
      <c r="B58" s="10" t="s">
        <v>107</v>
      </c>
      <c r="C58" s="35">
        <v>758.95743649502674</v>
      </c>
      <c r="D58" s="36">
        <v>0</v>
      </c>
      <c r="E58" s="37">
        <v>559.32854233502667</v>
      </c>
      <c r="F58" s="36">
        <v>199.62889416000002</v>
      </c>
      <c r="G58" s="35">
        <v>0</v>
      </c>
      <c r="H58" s="36">
        <v>0</v>
      </c>
      <c r="I58" s="37">
        <v>0</v>
      </c>
      <c r="J58" s="36">
        <v>0</v>
      </c>
      <c r="K58" s="35">
        <v>0</v>
      </c>
      <c r="L58" s="35">
        <v>218.68150757182781</v>
      </c>
      <c r="M58" s="35">
        <v>0</v>
      </c>
      <c r="N58" s="38">
        <f t="shared" si="3"/>
        <v>977.63894406685449</v>
      </c>
      <c r="O58" s="33"/>
      <c r="P58" s="33"/>
    </row>
    <row r="59" spans="1:16" x14ac:dyDescent="0.3">
      <c r="A59" s="9" t="s">
        <v>108</v>
      </c>
      <c r="B59" s="10" t="s">
        <v>109</v>
      </c>
      <c r="C59" s="35">
        <v>1288.7424682554461</v>
      </c>
      <c r="D59" s="36">
        <v>0</v>
      </c>
      <c r="E59" s="37">
        <v>992.97285787753754</v>
      </c>
      <c r="F59" s="36">
        <v>295.76961037790852</v>
      </c>
      <c r="G59" s="35">
        <v>0</v>
      </c>
      <c r="H59" s="36">
        <v>0</v>
      </c>
      <c r="I59" s="37">
        <v>0</v>
      </c>
      <c r="J59" s="36">
        <v>0</v>
      </c>
      <c r="K59" s="35">
        <v>0</v>
      </c>
      <c r="L59" s="35">
        <v>206.06970592203692</v>
      </c>
      <c r="M59" s="35">
        <v>0</v>
      </c>
      <c r="N59" s="38">
        <f t="shared" ref="N59:N66" si="9">+C59+G59+K59+L59+M59</f>
        <v>1494.812174177483</v>
      </c>
      <c r="O59" s="33"/>
      <c r="P59" s="33"/>
    </row>
    <row r="60" spans="1:16" x14ac:dyDescent="0.3">
      <c r="A60" s="9" t="s">
        <v>110</v>
      </c>
      <c r="B60" s="10" t="s">
        <v>111</v>
      </c>
      <c r="C60" s="35">
        <v>112.25404340736955</v>
      </c>
      <c r="D60" s="36">
        <v>0</v>
      </c>
      <c r="E60" s="37">
        <v>35.984680922383781</v>
      </c>
      <c r="F60" s="36">
        <v>76.269362484985763</v>
      </c>
      <c r="G60" s="35">
        <v>0</v>
      </c>
      <c r="H60" s="36">
        <v>0</v>
      </c>
      <c r="I60" s="37">
        <v>0</v>
      </c>
      <c r="J60" s="36">
        <v>0</v>
      </c>
      <c r="K60" s="35">
        <v>0</v>
      </c>
      <c r="L60" s="35">
        <v>4.2599646778561544</v>
      </c>
      <c r="M60" s="35">
        <v>0</v>
      </c>
      <c r="N60" s="38">
        <f t="shared" si="9"/>
        <v>116.51400808522571</v>
      </c>
      <c r="O60" s="33"/>
      <c r="P60" s="33"/>
    </row>
    <row r="61" spans="1:16" x14ac:dyDescent="0.3">
      <c r="A61" s="9" t="s">
        <v>112</v>
      </c>
      <c r="B61" s="34" t="s">
        <v>113</v>
      </c>
      <c r="C61" s="35">
        <v>63.885264530857818</v>
      </c>
      <c r="D61" s="36">
        <v>0</v>
      </c>
      <c r="E61" s="37">
        <v>63.885264530857818</v>
      </c>
      <c r="F61" s="36">
        <v>0</v>
      </c>
      <c r="G61" s="35">
        <v>0</v>
      </c>
      <c r="H61" s="36">
        <v>0</v>
      </c>
      <c r="I61" s="37">
        <v>0</v>
      </c>
      <c r="J61" s="36">
        <v>0</v>
      </c>
      <c r="K61" s="35">
        <v>0</v>
      </c>
      <c r="L61" s="35">
        <v>6.977306311364706</v>
      </c>
      <c r="M61" s="35">
        <v>0</v>
      </c>
      <c r="N61" s="38">
        <f t="shared" si="9"/>
        <v>70.862570842222524</v>
      </c>
      <c r="O61" s="33"/>
      <c r="P61" s="33"/>
    </row>
    <row r="62" spans="1:16" ht="43.2" x14ac:dyDescent="0.3">
      <c r="A62" s="9" t="s">
        <v>114</v>
      </c>
      <c r="B62" s="34" t="s">
        <v>115</v>
      </c>
      <c r="C62" s="35">
        <v>1410.7435418701011</v>
      </c>
      <c r="D62" s="36">
        <v>0</v>
      </c>
      <c r="E62" s="37">
        <v>1248.1159978378901</v>
      </c>
      <c r="F62" s="36">
        <v>162.62754403221098</v>
      </c>
      <c r="G62" s="35">
        <v>0</v>
      </c>
      <c r="H62" s="36">
        <v>0</v>
      </c>
      <c r="I62" s="37">
        <v>0</v>
      </c>
      <c r="J62" s="36">
        <v>0</v>
      </c>
      <c r="K62" s="35">
        <v>0</v>
      </c>
      <c r="L62" s="35">
        <v>10.026205902017971</v>
      </c>
      <c r="M62" s="35">
        <v>0</v>
      </c>
      <c r="N62" s="38">
        <f t="shared" si="9"/>
        <v>1420.769747772119</v>
      </c>
      <c r="O62" s="33"/>
      <c r="P62" s="33"/>
    </row>
    <row r="63" spans="1:16" x14ac:dyDescent="0.3">
      <c r="A63" s="9" t="s">
        <v>116</v>
      </c>
      <c r="B63" s="10" t="s">
        <v>117</v>
      </c>
      <c r="C63" s="35">
        <v>3169.815080968714</v>
      </c>
      <c r="D63" s="36">
        <v>0</v>
      </c>
      <c r="E63" s="37">
        <v>2099.2813009045153</v>
      </c>
      <c r="F63" s="36">
        <v>1070.5337800641987</v>
      </c>
      <c r="G63" s="35">
        <v>0</v>
      </c>
      <c r="H63" s="36">
        <v>0</v>
      </c>
      <c r="I63" s="37">
        <v>0</v>
      </c>
      <c r="J63" s="36">
        <v>0</v>
      </c>
      <c r="K63" s="35">
        <v>0</v>
      </c>
      <c r="L63" s="35">
        <v>9.7855555335448798</v>
      </c>
      <c r="M63" s="35">
        <v>0</v>
      </c>
      <c r="N63" s="38">
        <f t="shared" si="9"/>
        <v>3179.600636502259</v>
      </c>
      <c r="O63" s="33"/>
      <c r="P63" s="33"/>
    </row>
    <row r="64" spans="1:16" ht="28.8" x14ac:dyDescent="0.3">
      <c r="A64" s="9" t="s">
        <v>118</v>
      </c>
      <c r="B64" s="10" t="s">
        <v>119</v>
      </c>
      <c r="C64" s="35">
        <v>1819.566347730256</v>
      </c>
      <c r="D64" s="36">
        <v>0</v>
      </c>
      <c r="E64" s="37">
        <v>1711.0019634366581</v>
      </c>
      <c r="F64" s="36">
        <v>108.56438429359781</v>
      </c>
      <c r="G64" s="35">
        <v>0</v>
      </c>
      <c r="H64" s="36">
        <v>0</v>
      </c>
      <c r="I64" s="37">
        <v>0</v>
      </c>
      <c r="J64" s="36">
        <v>0</v>
      </c>
      <c r="K64" s="35">
        <v>0</v>
      </c>
      <c r="L64" s="35">
        <v>319.9932367489306</v>
      </c>
      <c r="M64" s="35">
        <v>0</v>
      </c>
      <c r="N64" s="38">
        <f t="shared" si="9"/>
        <v>2139.5595844791865</v>
      </c>
      <c r="O64" s="33"/>
      <c r="P64" s="33"/>
    </row>
    <row r="65" spans="1:16" ht="28.8" x14ac:dyDescent="0.3">
      <c r="A65" s="9" t="s">
        <v>303</v>
      </c>
      <c r="B65" s="10" t="s">
        <v>280</v>
      </c>
      <c r="C65" s="35">
        <v>0</v>
      </c>
      <c r="D65" s="36">
        <v>0</v>
      </c>
      <c r="E65" s="37">
        <v>0</v>
      </c>
      <c r="F65" s="36">
        <v>0</v>
      </c>
      <c r="G65" s="35">
        <v>0</v>
      </c>
      <c r="H65" s="36">
        <v>0</v>
      </c>
      <c r="I65" s="37">
        <v>0</v>
      </c>
      <c r="J65" s="36">
        <v>0</v>
      </c>
      <c r="K65" s="35">
        <v>0</v>
      </c>
      <c r="L65" s="35">
        <v>0</v>
      </c>
      <c r="M65" s="35">
        <v>0</v>
      </c>
      <c r="N65" s="38">
        <f t="shared" si="9"/>
        <v>0</v>
      </c>
      <c r="O65" s="33"/>
      <c r="P65" s="33"/>
    </row>
    <row r="66" spans="1:16" ht="43.2" x14ac:dyDescent="0.3">
      <c r="A66" s="9" t="s">
        <v>304</v>
      </c>
      <c r="B66" s="10" t="s">
        <v>281</v>
      </c>
      <c r="C66" s="35">
        <v>2239.8822097046223</v>
      </c>
      <c r="D66" s="36">
        <v>0</v>
      </c>
      <c r="E66" s="37">
        <v>877.06509788545247</v>
      </c>
      <c r="F66" s="36">
        <v>1362.8171118191699</v>
      </c>
      <c r="G66" s="35">
        <v>0</v>
      </c>
      <c r="H66" s="36">
        <v>0</v>
      </c>
      <c r="I66" s="37">
        <v>0</v>
      </c>
      <c r="J66" s="36">
        <v>0</v>
      </c>
      <c r="K66" s="35">
        <v>0</v>
      </c>
      <c r="L66" s="35">
        <v>0</v>
      </c>
      <c r="M66" s="35">
        <v>0</v>
      </c>
      <c r="N66" s="38">
        <f t="shared" si="9"/>
        <v>2239.8822097046223</v>
      </c>
      <c r="O66" s="33"/>
      <c r="P66" s="33"/>
    </row>
    <row r="67" spans="1:16" ht="28.8" x14ac:dyDescent="0.3">
      <c r="A67" s="9" t="s">
        <v>353</v>
      </c>
      <c r="B67" s="10" t="s">
        <v>354</v>
      </c>
      <c r="C67" s="35">
        <v>4570.70611585603</v>
      </c>
      <c r="D67" s="36">
        <v>0</v>
      </c>
      <c r="E67" s="37">
        <v>2186.4161840934403</v>
      </c>
      <c r="F67" s="36">
        <v>2384.2899317625893</v>
      </c>
      <c r="G67" s="35">
        <v>0</v>
      </c>
      <c r="H67" s="36">
        <v>0</v>
      </c>
      <c r="I67" s="37">
        <v>0</v>
      </c>
      <c r="J67" s="36">
        <v>0</v>
      </c>
      <c r="K67" s="35">
        <v>0</v>
      </c>
      <c r="L67" s="35">
        <v>0</v>
      </c>
      <c r="M67" s="35">
        <v>0</v>
      </c>
      <c r="N67" s="38">
        <f t="shared" ref="N67:N124" si="10">+C67+G67+K67+L67+M67</f>
        <v>4570.70611585603</v>
      </c>
      <c r="O67" s="33"/>
      <c r="P67" s="33"/>
    </row>
    <row r="68" spans="1:16" ht="28.8" x14ac:dyDescent="0.3">
      <c r="A68" s="9" t="s">
        <v>120</v>
      </c>
      <c r="B68" s="10" t="s">
        <v>122</v>
      </c>
      <c r="C68" s="35">
        <v>1720.6159258864877</v>
      </c>
      <c r="D68" s="36">
        <v>0</v>
      </c>
      <c r="E68" s="37">
        <v>1445.5545275210152</v>
      </c>
      <c r="F68" s="36">
        <v>275.06139836547243</v>
      </c>
      <c r="G68" s="35">
        <v>0</v>
      </c>
      <c r="H68" s="36">
        <v>0</v>
      </c>
      <c r="I68" s="37">
        <v>0</v>
      </c>
      <c r="J68" s="36">
        <v>0</v>
      </c>
      <c r="K68" s="35">
        <v>0</v>
      </c>
      <c r="L68" s="35">
        <v>0</v>
      </c>
      <c r="M68" s="35">
        <v>0</v>
      </c>
      <c r="N68" s="38">
        <f t="shared" si="10"/>
        <v>1720.6159258864877</v>
      </c>
      <c r="O68" s="33"/>
      <c r="P68" s="33"/>
    </row>
    <row r="69" spans="1:16" ht="28.8" x14ac:dyDescent="0.3">
      <c r="A69" s="9" t="s">
        <v>121</v>
      </c>
      <c r="B69" s="10" t="s">
        <v>124</v>
      </c>
      <c r="C69" s="35">
        <v>2114.5808054857712</v>
      </c>
      <c r="D69" s="36">
        <v>0</v>
      </c>
      <c r="E69" s="37">
        <v>1809.5724476266869</v>
      </c>
      <c r="F69" s="36">
        <v>305.0083578590843</v>
      </c>
      <c r="G69" s="35">
        <v>0</v>
      </c>
      <c r="H69" s="36">
        <v>0</v>
      </c>
      <c r="I69" s="37">
        <v>0</v>
      </c>
      <c r="J69" s="36">
        <v>0</v>
      </c>
      <c r="K69" s="35">
        <v>0</v>
      </c>
      <c r="L69" s="35">
        <v>30.082652362496859</v>
      </c>
      <c r="M69" s="35">
        <v>0</v>
      </c>
      <c r="N69" s="38">
        <f t="shared" ref="N69:N72" si="11">+C69+G69+K69+L69+M69</f>
        <v>2144.6634578482681</v>
      </c>
      <c r="O69" s="33"/>
      <c r="P69" s="33"/>
    </row>
    <row r="70" spans="1:16" ht="28.8" x14ac:dyDescent="0.3">
      <c r="A70" s="9" t="s">
        <v>123</v>
      </c>
      <c r="B70" s="10" t="s">
        <v>282</v>
      </c>
      <c r="C70" s="35">
        <v>229.11401640101141</v>
      </c>
      <c r="D70" s="36">
        <v>0</v>
      </c>
      <c r="E70" s="37">
        <v>112.86939519289213</v>
      </c>
      <c r="F70" s="36">
        <v>116.24462120811928</v>
      </c>
      <c r="G70" s="35">
        <v>0</v>
      </c>
      <c r="H70" s="36">
        <v>0</v>
      </c>
      <c r="I70" s="37">
        <v>0</v>
      </c>
      <c r="J70" s="36">
        <v>0</v>
      </c>
      <c r="K70" s="35">
        <v>0</v>
      </c>
      <c r="L70" s="35">
        <v>0</v>
      </c>
      <c r="M70" s="35">
        <v>0</v>
      </c>
      <c r="N70" s="38">
        <f t="shared" si="11"/>
        <v>229.11401640101141</v>
      </c>
      <c r="O70" s="33"/>
      <c r="P70" s="33"/>
    </row>
    <row r="71" spans="1:16" ht="28.8" x14ac:dyDescent="0.3">
      <c r="A71" s="9" t="s">
        <v>305</v>
      </c>
      <c r="B71" s="10" t="s">
        <v>126</v>
      </c>
      <c r="C71" s="35">
        <v>1601.4693611845346</v>
      </c>
      <c r="D71" s="36">
        <v>0</v>
      </c>
      <c r="E71" s="37">
        <v>1331.1237278654478</v>
      </c>
      <c r="F71" s="36">
        <v>270.34563331908686</v>
      </c>
      <c r="G71" s="35">
        <v>0</v>
      </c>
      <c r="H71" s="36">
        <v>0</v>
      </c>
      <c r="I71" s="37">
        <v>0</v>
      </c>
      <c r="J71" s="36">
        <v>0</v>
      </c>
      <c r="K71" s="35">
        <v>0</v>
      </c>
      <c r="L71" s="35">
        <v>0</v>
      </c>
      <c r="M71" s="35">
        <v>0</v>
      </c>
      <c r="N71" s="38">
        <f t="shared" si="11"/>
        <v>1601.4693611845346</v>
      </c>
      <c r="O71" s="33"/>
      <c r="P71" s="33"/>
    </row>
    <row r="72" spans="1:16" x14ac:dyDescent="0.3">
      <c r="A72" s="9" t="s">
        <v>125</v>
      </c>
      <c r="B72" s="10" t="s">
        <v>127</v>
      </c>
      <c r="C72" s="35">
        <v>1939.963095300534</v>
      </c>
      <c r="D72" s="36">
        <v>0</v>
      </c>
      <c r="E72" s="37">
        <v>76.278819300987251</v>
      </c>
      <c r="F72" s="36">
        <v>1863.6842759995468</v>
      </c>
      <c r="G72" s="35">
        <v>0</v>
      </c>
      <c r="H72" s="36">
        <v>0</v>
      </c>
      <c r="I72" s="37">
        <v>0</v>
      </c>
      <c r="J72" s="36">
        <v>0</v>
      </c>
      <c r="K72" s="35">
        <v>0</v>
      </c>
      <c r="L72" s="35">
        <v>4.1024161444581155</v>
      </c>
      <c r="M72" s="35">
        <v>0</v>
      </c>
      <c r="N72" s="38">
        <f t="shared" si="11"/>
        <v>1944.0655114449921</v>
      </c>
      <c r="O72" s="33"/>
      <c r="P72" s="33"/>
    </row>
    <row r="73" spans="1:16" x14ac:dyDescent="0.3">
      <c r="A73" s="9" t="s">
        <v>306</v>
      </c>
      <c r="B73" s="10" t="s">
        <v>129</v>
      </c>
      <c r="C73" s="35">
        <v>715.12459563898915</v>
      </c>
      <c r="D73" s="36">
        <v>0</v>
      </c>
      <c r="E73" s="37">
        <v>16.711329069804712</v>
      </c>
      <c r="F73" s="36">
        <v>698.41326656918443</v>
      </c>
      <c r="G73" s="35">
        <v>0</v>
      </c>
      <c r="H73" s="36">
        <v>0</v>
      </c>
      <c r="I73" s="37">
        <v>0</v>
      </c>
      <c r="J73" s="36">
        <v>0</v>
      </c>
      <c r="K73" s="35">
        <v>0</v>
      </c>
      <c r="L73" s="35">
        <v>0</v>
      </c>
      <c r="M73" s="35">
        <v>0</v>
      </c>
      <c r="N73" s="38">
        <f t="shared" ref="N73" si="12">+C73+G73+K73+L73+M73</f>
        <v>715.12459563898915</v>
      </c>
      <c r="O73" s="33"/>
      <c r="P73" s="33"/>
    </row>
    <row r="74" spans="1:16" ht="28.8" x14ac:dyDescent="0.3">
      <c r="A74" s="9" t="s">
        <v>128</v>
      </c>
      <c r="B74" s="10" t="s">
        <v>131</v>
      </c>
      <c r="C74" s="35">
        <v>239.96831459003755</v>
      </c>
      <c r="D74" s="36">
        <v>0</v>
      </c>
      <c r="E74" s="37">
        <v>239.96831459003755</v>
      </c>
      <c r="F74" s="36">
        <v>0</v>
      </c>
      <c r="G74" s="35">
        <v>0</v>
      </c>
      <c r="H74" s="36">
        <v>0</v>
      </c>
      <c r="I74" s="37">
        <v>0</v>
      </c>
      <c r="J74" s="36">
        <v>0</v>
      </c>
      <c r="K74" s="35">
        <v>0</v>
      </c>
      <c r="L74" s="35">
        <v>6.27612713477179</v>
      </c>
      <c r="M74" s="35">
        <v>0</v>
      </c>
      <c r="N74" s="38">
        <f t="shared" si="10"/>
        <v>246.24444172480935</v>
      </c>
      <c r="O74" s="33"/>
      <c r="P74" s="33"/>
    </row>
    <row r="75" spans="1:16" ht="28.8" x14ac:dyDescent="0.3">
      <c r="A75" s="9" t="s">
        <v>130</v>
      </c>
      <c r="B75" s="10" t="s">
        <v>133</v>
      </c>
      <c r="C75" s="35">
        <v>2182.7993456523991</v>
      </c>
      <c r="D75" s="36">
        <v>0</v>
      </c>
      <c r="E75" s="37">
        <v>994.42779097901052</v>
      </c>
      <c r="F75" s="36">
        <v>1188.3715546733888</v>
      </c>
      <c r="G75" s="35">
        <v>0</v>
      </c>
      <c r="H75" s="36">
        <v>0</v>
      </c>
      <c r="I75" s="37">
        <v>0</v>
      </c>
      <c r="J75" s="36">
        <v>0</v>
      </c>
      <c r="K75" s="35">
        <v>0</v>
      </c>
      <c r="L75" s="35">
        <v>1.6157794970155936</v>
      </c>
      <c r="M75" s="35">
        <v>0</v>
      </c>
      <c r="N75" s="38">
        <f t="shared" si="10"/>
        <v>2184.4151251494145</v>
      </c>
      <c r="O75" s="33"/>
      <c r="P75" s="33"/>
    </row>
    <row r="76" spans="1:16" x14ac:dyDescent="0.3">
      <c r="A76" s="9" t="s">
        <v>132</v>
      </c>
      <c r="B76" s="10" t="s">
        <v>135</v>
      </c>
      <c r="C76" s="35">
        <v>2109.0316422041078</v>
      </c>
      <c r="D76" s="36">
        <v>0</v>
      </c>
      <c r="E76" s="37">
        <v>632.3678601490368</v>
      </c>
      <c r="F76" s="36">
        <v>1476.6637820550709</v>
      </c>
      <c r="G76" s="35">
        <v>0</v>
      </c>
      <c r="H76" s="36">
        <v>0</v>
      </c>
      <c r="I76" s="37">
        <v>0</v>
      </c>
      <c r="J76" s="36">
        <v>0</v>
      </c>
      <c r="K76" s="35">
        <v>0</v>
      </c>
      <c r="L76" s="35">
        <v>0</v>
      </c>
      <c r="M76" s="35">
        <v>0</v>
      </c>
      <c r="N76" s="38">
        <f t="shared" si="10"/>
        <v>2109.0316422041078</v>
      </c>
      <c r="O76" s="33"/>
      <c r="P76" s="33"/>
    </row>
    <row r="77" spans="1:16" ht="28.8" x14ac:dyDescent="0.3">
      <c r="A77" s="9" t="s">
        <v>134</v>
      </c>
      <c r="B77" s="10" t="s">
        <v>137</v>
      </c>
      <c r="C77" s="35">
        <v>3671.9132227603086</v>
      </c>
      <c r="D77" s="36">
        <v>0</v>
      </c>
      <c r="E77" s="37">
        <v>2385.4229111499089</v>
      </c>
      <c r="F77" s="36">
        <v>1286.4903116103997</v>
      </c>
      <c r="G77" s="35">
        <v>0</v>
      </c>
      <c r="H77" s="36">
        <v>0</v>
      </c>
      <c r="I77" s="37">
        <v>0</v>
      </c>
      <c r="J77" s="36">
        <v>0</v>
      </c>
      <c r="K77" s="35">
        <v>0</v>
      </c>
      <c r="L77" s="35">
        <v>441.26345054863737</v>
      </c>
      <c r="M77" s="35">
        <v>0</v>
      </c>
      <c r="N77" s="38">
        <f t="shared" si="10"/>
        <v>4113.1766733089462</v>
      </c>
      <c r="O77" s="33"/>
      <c r="P77" s="33"/>
    </row>
    <row r="78" spans="1:16" ht="28.8" x14ac:dyDescent="0.3">
      <c r="A78" s="9" t="s">
        <v>136</v>
      </c>
      <c r="B78" s="10" t="s">
        <v>139</v>
      </c>
      <c r="C78" s="35">
        <v>348.13841444930119</v>
      </c>
      <c r="D78" s="36">
        <v>0</v>
      </c>
      <c r="E78" s="37">
        <v>93.201779399301159</v>
      </c>
      <c r="F78" s="36">
        <v>254.93663505000001</v>
      </c>
      <c r="G78" s="35">
        <v>0</v>
      </c>
      <c r="H78" s="36">
        <v>0</v>
      </c>
      <c r="I78" s="37">
        <v>0</v>
      </c>
      <c r="J78" s="36">
        <v>0</v>
      </c>
      <c r="K78" s="35">
        <v>0</v>
      </c>
      <c r="L78" s="35">
        <v>0</v>
      </c>
      <c r="M78" s="35">
        <v>0</v>
      </c>
      <c r="N78" s="38">
        <f t="shared" si="10"/>
        <v>348.13841444930119</v>
      </c>
      <c r="O78" s="33"/>
      <c r="P78" s="33"/>
    </row>
    <row r="79" spans="1:16" x14ac:dyDescent="0.3">
      <c r="A79" s="9" t="s">
        <v>138</v>
      </c>
      <c r="B79" s="10" t="s">
        <v>141</v>
      </c>
      <c r="C79" s="35">
        <v>875.78646522293968</v>
      </c>
      <c r="D79" s="36">
        <v>0</v>
      </c>
      <c r="E79" s="37">
        <v>62.354594232939661</v>
      </c>
      <c r="F79" s="36">
        <v>813.43187098999999</v>
      </c>
      <c r="G79" s="35">
        <v>0</v>
      </c>
      <c r="H79" s="36">
        <v>0</v>
      </c>
      <c r="I79" s="37">
        <v>0</v>
      </c>
      <c r="J79" s="36">
        <v>0</v>
      </c>
      <c r="K79" s="35">
        <v>0</v>
      </c>
      <c r="L79" s="35">
        <v>0</v>
      </c>
      <c r="M79" s="35">
        <v>0</v>
      </c>
      <c r="N79" s="38">
        <f t="shared" si="10"/>
        <v>875.78646522293968</v>
      </c>
      <c r="O79" s="33"/>
      <c r="P79" s="33"/>
    </row>
    <row r="80" spans="1:16" x14ac:dyDescent="0.3">
      <c r="A80" s="9" t="s">
        <v>140</v>
      </c>
      <c r="B80" s="10" t="s">
        <v>142</v>
      </c>
      <c r="C80" s="35">
        <v>4476.6873937179225</v>
      </c>
      <c r="D80" s="36">
        <v>0</v>
      </c>
      <c r="E80" s="37">
        <v>699.58363902885026</v>
      </c>
      <c r="F80" s="36">
        <v>3777.1037546890725</v>
      </c>
      <c r="G80" s="35">
        <v>0</v>
      </c>
      <c r="H80" s="36">
        <v>0</v>
      </c>
      <c r="I80" s="37">
        <v>0</v>
      </c>
      <c r="J80" s="36">
        <v>0</v>
      </c>
      <c r="K80" s="35">
        <v>0</v>
      </c>
      <c r="L80" s="35">
        <v>0</v>
      </c>
      <c r="M80" s="35">
        <v>0</v>
      </c>
      <c r="N80" s="38">
        <f t="shared" si="10"/>
        <v>4476.6873937179225</v>
      </c>
      <c r="O80" s="33"/>
      <c r="P80" s="33"/>
    </row>
    <row r="81" spans="1:16" ht="43.2" x14ac:dyDescent="0.3">
      <c r="A81" s="9" t="s">
        <v>355</v>
      </c>
      <c r="B81" s="10" t="s">
        <v>356</v>
      </c>
      <c r="C81" s="35">
        <v>626.38095343788234</v>
      </c>
      <c r="D81" s="36">
        <v>0</v>
      </c>
      <c r="E81" s="37">
        <v>190.50991433371618</v>
      </c>
      <c r="F81" s="36">
        <v>435.87103910416619</v>
      </c>
      <c r="G81" s="35">
        <v>0</v>
      </c>
      <c r="H81" s="36">
        <v>0</v>
      </c>
      <c r="I81" s="37">
        <v>0</v>
      </c>
      <c r="J81" s="36">
        <v>0</v>
      </c>
      <c r="K81" s="35">
        <v>0</v>
      </c>
      <c r="L81" s="35">
        <v>0</v>
      </c>
      <c r="M81" s="35">
        <v>0</v>
      </c>
      <c r="N81" s="38">
        <f t="shared" si="10"/>
        <v>626.38095343788234</v>
      </c>
      <c r="O81" s="33"/>
      <c r="P81" s="33"/>
    </row>
    <row r="82" spans="1:16" x14ac:dyDescent="0.3">
      <c r="A82" s="9" t="s">
        <v>307</v>
      </c>
      <c r="B82" s="10" t="s">
        <v>144</v>
      </c>
      <c r="C82" s="35">
        <v>1436.2807451653991</v>
      </c>
      <c r="D82" s="36">
        <v>0</v>
      </c>
      <c r="E82" s="37">
        <v>1286.270722035566</v>
      </c>
      <c r="F82" s="36">
        <v>150.0100231298332</v>
      </c>
      <c r="G82" s="35">
        <v>0</v>
      </c>
      <c r="H82" s="36">
        <v>0</v>
      </c>
      <c r="I82" s="37">
        <v>0</v>
      </c>
      <c r="J82" s="36">
        <v>0</v>
      </c>
      <c r="K82" s="35">
        <v>0</v>
      </c>
      <c r="L82" s="35">
        <v>638.6731410100424</v>
      </c>
      <c r="M82" s="35">
        <v>0</v>
      </c>
      <c r="N82" s="38">
        <f t="shared" ref="N82:N84" si="13">+C82+G82+K82+L82+M82</f>
        <v>2074.9538861754418</v>
      </c>
      <c r="O82" s="33"/>
      <c r="P82" s="33"/>
    </row>
    <row r="83" spans="1:16" x14ac:dyDescent="0.3">
      <c r="A83" s="9" t="s">
        <v>143</v>
      </c>
      <c r="B83" s="10" t="s">
        <v>146</v>
      </c>
      <c r="C83" s="35">
        <v>17536.1542627452</v>
      </c>
      <c r="D83" s="36">
        <v>0</v>
      </c>
      <c r="E83" s="37">
        <v>1610.5234083154157</v>
      </c>
      <c r="F83" s="36">
        <v>15925.630854429783</v>
      </c>
      <c r="G83" s="35">
        <v>0</v>
      </c>
      <c r="H83" s="36">
        <v>0</v>
      </c>
      <c r="I83" s="37">
        <v>0</v>
      </c>
      <c r="J83" s="36">
        <v>0</v>
      </c>
      <c r="K83" s="35">
        <v>0</v>
      </c>
      <c r="L83" s="35">
        <v>0</v>
      </c>
      <c r="M83" s="35">
        <v>0</v>
      </c>
      <c r="N83" s="38">
        <f t="shared" si="13"/>
        <v>17536.1542627452</v>
      </c>
      <c r="O83" s="33"/>
      <c r="P83" s="33"/>
    </row>
    <row r="84" spans="1:16" x14ac:dyDescent="0.3">
      <c r="A84" s="9" t="s">
        <v>145</v>
      </c>
      <c r="B84" s="10" t="s">
        <v>148</v>
      </c>
      <c r="C84" s="35">
        <v>1259.0830974091004</v>
      </c>
      <c r="D84" s="36">
        <v>0</v>
      </c>
      <c r="E84" s="37">
        <v>926.71736042691623</v>
      </c>
      <c r="F84" s="36">
        <v>332.3657369821841</v>
      </c>
      <c r="G84" s="35">
        <v>0</v>
      </c>
      <c r="H84" s="36">
        <v>0</v>
      </c>
      <c r="I84" s="37">
        <v>0</v>
      </c>
      <c r="J84" s="36">
        <v>0</v>
      </c>
      <c r="K84" s="35">
        <v>0</v>
      </c>
      <c r="L84" s="35">
        <v>1108.1604172902148</v>
      </c>
      <c r="M84" s="35">
        <v>0</v>
      </c>
      <c r="N84" s="38">
        <f t="shared" si="13"/>
        <v>2367.2435146993153</v>
      </c>
      <c r="O84" s="33"/>
      <c r="P84" s="33"/>
    </row>
    <row r="85" spans="1:16" x14ac:dyDescent="0.3">
      <c r="A85" s="9" t="s">
        <v>147</v>
      </c>
      <c r="B85" s="10" t="s">
        <v>150</v>
      </c>
      <c r="C85" s="35">
        <v>3669.9149046537364</v>
      </c>
      <c r="D85" s="36">
        <v>0</v>
      </c>
      <c r="E85" s="37">
        <v>3635.1203307961378</v>
      </c>
      <c r="F85" s="36">
        <v>34.794573857598493</v>
      </c>
      <c r="G85" s="35">
        <v>0</v>
      </c>
      <c r="H85" s="36">
        <v>0</v>
      </c>
      <c r="I85" s="37">
        <v>0</v>
      </c>
      <c r="J85" s="36">
        <v>0</v>
      </c>
      <c r="K85" s="35">
        <v>0</v>
      </c>
      <c r="L85" s="35">
        <v>206.78649123297023</v>
      </c>
      <c r="M85" s="35">
        <v>0</v>
      </c>
      <c r="N85" s="38">
        <f t="shared" si="10"/>
        <v>3876.7013958867065</v>
      </c>
      <c r="O85" s="33"/>
      <c r="P85" s="33"/>
    </row>
    <row r="86" spans="1:16" x14ac:dyDescent="0.3">
      <c r="A86" s="9" t="s">
        <v>149</v>
      </c>
      <c r="B86" s="10" t="s">
        <v>152</v>
      </c>
      <c r="C86" s="35">
        <v>25424.429047843012</v>
      </c>
      <c r="D86" s="36">
        <v>20664.555013444831</v>
      </c>
      <c r="E86" s="37">
        <v>3185.5289948278687</v>
      </c>
      <c r="F86" s="36">
        <v>1574.345039570311</v>
      </c>
      <c r="G86" s="35">
        <v>0</v>
      </c>
      <c r="H86" s="36">
        <v>0</v>
      </c>
      <c r="I86" s="37">
        <v>0</v>
      </c>
      <c r="J86" s="36">
        <v>0</v>
      </c>
      <c r="K86" s="35">
        <v>0</v>
      </c>
      <c r="L86" s="35">
        <v>0</v>
      </c>
      <c r="M86" s="35">
        <v>0</v>
      </c>
      <c r="N86" s="38">
        <f t="shared" si="10"/>
        <v>25424.429047843012</v>
      </c>
      <c r="O86" s="33"/>
      <c r="P86" s="33"/>
    </row>
    <row r="87" spans="1:16" x14ac:dyDescent="0.3">
      <c r="A87" s="9" t="s">
        <v>151</v>
      </c>
      <c r="B87" s="10" t="s">
        <v>283</v>
      </c>
      <c r="C87" s="35">
        <v>4861.5434067587566</v>
      </c>
      <c r="D87" s="36">
        <v>4344.6578896519386</v>
      </c>
      <c r="E87" s="37">
        <v>516.88551710681793</v>
      </c>
      <c r="F87" s="36">
        <v>0</v>
      </c>
      <c r="G87" s="35">
        <v>0</v>
      </c>
      <c r="H87" s="36">
        <v>0</v>
      </c>
      <c r="I87" s="37">
        <v>0</v>
      </c>
      <c r="J87" s="36">
        <v>0</v>
      </c>
      <c r="K87" s="35">
        <v>0</v>
      </c>
      <c r="L87" s="35">
        <v>0</v>
      </c>
      <c r="M87" s="35">
        <v>0</v>
      </c>
      <c r="N87" s="38">
        <f t="shared" si="10"/>
        <v>4861.5434067587566</v>
      </c>
      <c r="O87" s="33"/>
      <c r="P87" s="33"/>
    </row>
    <row r="88" spans="1:16" x14ac:dyDescent="0.3">
      <c r="A88" s="9" t="s">
        <v>153</v>
      </c>
      <c r="B88" s="10" t="s">
        <v>284</v>
      </c>
      <c r="C88" s="35">
        <v>417.71890393746855</v>
      </c>
      <c r="D88" s="36">
        <v>394.54974773464858</v>
      </c>
      <c r="E88" s="37">
        <v>23.169156202819973</v>
      </c>
      <c r="F88" s="36">
        <v>0</v>
      </c>
      <c r="G88" s="35">
        <v>0</v>
      </c>
      <c r="H88" s="36">
        <v>0</v>
      </c>
      <c r="I88" s="37">
        <v>0</v>
      </c>
      <c r="J88" s="36">
        <v>0</v>
      </c>
      <c r="K88" s="35">
        <v>0</v>
      </c>
      <c r="L88" s="35">
        <v>59.536229570101796</v>
      </c>
      <c r="M88" s="35">
        <v>0</v>
      </c>
      <c r="N88" s="38">
        <f t="shared" si="10"/>
        <v>477.25513350757035</v>
      </c>
      <c r="O88" s="33"/>
      <c r="P88" s="33"/>
    </row>
    <row r="89" spans="1:16" x14ac:dyDescent="0.3">
      <c r="A89" s="9" t="s">
        <v>154</v>
      </c>
      <c r="B89" s="10" t="s">
        <v>285</v>
      </c>
      <c r="C89" s="35">
        <v>1315.1693030314752</v>
      </c>
      <c r="D89" s="36">
        <v>5.8858780696539377</v>
      </c>
      <c r="E89" s="37">
        <v>1284.188978340459</v>
      </c>
      <c r="F89" s="36">
        <v>25.09444662136222</v>
      </c>
      <c r="G89" s="35">
        <v>0</v>
      </c>
      <c r="H89" s="36">
        <v>0</v>
      </c>
      <c r="I89" s="37">
        <v>0</v>
      </c>
      <c r="J89" s="36">
        <v>0</v>
      </c>
      <c r="K89" s="35">
        <v>0</v>
      </c>
      <c r="L89" s="35">
        <v>0</v>
      </c>
      <c r="M89" s="35">
        <v>0</v>
      </c>
      <c r="N89" s="38">
        <f t="shared" si="10"/>
        <v>1315.1693030314752</v>
      </c>
      <c r="O89" s="33"/>
      <c r="P89" s="33"/>
    </row>
    <row r="90" spans="1:16" x14ac:dyDescent="0.3">
      <c r="A90" s="9" t="s">
        <v>155</v>
      </c>
      <c r="B90" s="10" t="s">
        <v>286</v>
      </c>
      <c r="C90" s="35">
        <v>17798.823485795318</v>
      </c>
      <c r="D90" s="36">
        <v>0</v>
      </c>
      <c r="E90" s="37">
        <v>17798.823485795318</v>
      </c>
      <c r="F90" s="36">
        <v>0</v>
      </c>
      <c r="G90" s="35">
        <v>0</v>
      </c>
      <c r="H90" s="36">
        <v>0</v>
      </c>
      <c r="I90" s="37">
        <v>0</v>
      </c>
      <c r="J90" s="36">
        <v>0</v>
      </c>
      <c r="K90" s="35">
        <v>0</v>
      </c>
      <c r="L90" s="35">
        <v>3537.7654073245476</v>
      </c>
      <c r="M90" s="35">
        <v>0</v>
      </c>
      <c r="N90" s="38">
        <f t="shared" si="10"/>
        <v>21336.588893119864</v>
      </c>
      <c r="O90" s="33"/>
      <c r="P90" s="33"/>
    </row>
    <row r="91" spans="1:16" x14ac:dyDescent="0.3">
      <c r="A91" s="9" t="s">
        <v>156</v>
      </c>
      <c r="B91" s="10" t="s">
        <v>287</v>
      </c>
      <c r="C91" s="35">
        <v>8288.2944080061479</v>
      </c>
      <c r="D91" s="36">
        <v>0</v>
      </c>
      <c r="E91" s="37">
        <v>8288.2944080061479</v>
      </c>
      <c r="F91" s="36">
        <v>0</v>
      </c>
      <c r="G91" s="35">
        <v>0</v>
      </c>
      <c r="H91" s="36">
        <v>0</v>
      </c>
      <c r="I91" s="37">
        <v>0</v>
      </c>
      <c r="J91" s="36">
        <v>0</v>
      </c>
      <c r="K91" s="35">
        <v>0</v>
      </c>
      <c r="L91" s="35">
        <v>0</v>
      </c>
      <c r="M91" s="35">
        <v>0</v>
      </c>
      <c r="N91" s="38">
        <f t="shared" si="10"/>
        <v>8288.2944080061479</v>
      </c>
      <c r="O91" s="33"/>
      <c r="P91" s="33"/>
    </row>
    <row r="92" spans="1:16" x14ac:dyDescent="0.3">
      <c r="A92" s="9" t="s">
        <v>158</v>
      </c>
      <c r="B92" s="10" t="s">
        <v>157</v>
      </c>
      <c r="C92" s="35">
        <v>1157.4802707536576</v>
      </c>
      <c r="D92" s="36">
        <v>0</v>
      </c>
      <c r="E92" s="37">
        <v>1157.4802707536576</v>
      </c>
      <c r="F92" s="36">
        <v>0</v>
      </c>
      <c r="G92" s="35">
        <v>0</v>
      </c>
      <c r="H92" s="36">
        <v>0</v>
      </c>
      <c r="I92" s="37">
        <v>0</v>
      </c>
      <c r="J92" s="36">
        <v>0</v>
      </c>
      <c r="K92" s="35">
        <v>0</v>
      </c>
      <c r="L92" s="35">
        <v>0</v>
      </c>
      <c r="M92" s="35">
        <v>0</v>
      </c>
      <c r="N92" s="38">
        <f t="shared" si="10"/>
        <v>1157.4802707536576</v>
      </c>
      <c r="O92" s="33"/>
      <c r="P92" s="33"/>
    </row>
    <row r="93" spans="1:16" ht="28.8" x14ac:dyDescent="0.3">
      <c r="A93" s="9" t="s">
        <v>308</v>
      </c>
      <c r="B93" s="10" t="s">
        <v>159</v>
      </c>
      <c r="C93" s="35">
        <v>2930.3184099385016</v>
      </c>
      <c r="D93" s="36">
        <v>0</v>
      </c>
      <c r="E93" s="37">
        <v>2375.5856410201068</v>
      </c>
      <c r="F93" s="36">
        <v>554.7327689183951</v>
      </c>
      <c r="G93" s="35">
        <v>0</v>
      </c>
      <c r="H93" s="36">
        <v>0</v>
      </c>
      <c r="I93" s="37">
        <v>0</v>
      </c>
      <c r="J93" s="36">
        <v>0</v>
      </c>
      <c r="K93" s="35">
        <v>0</v>
      </c>
      <c r="L93" s="35">
        <v>0</v>
      </c>
      <c r="M93" s="35">
        <v>0</v>
      </c>
      <c r="N93" s="38">
        <f t="shared" si="10"/>
        <v>2930.3184099385016</v>
      </c>
      <c r="O93" s="33"/>
      <c r="P93" s="33"/>
    </row>
    <row r="94" spans="1:16" x14ac:dyDescent="0.3">
      <c r="A94" s="9" t="s">
        <v>161</v>
      </c>
      <c r="B94" s="10" t="s">
        <v>160</v>
      </c>
      <c r="C94" s="35">
        <v>15200.945066179904</v>
      </c>
      <c r="D94" s="36">
        <v>0</v>
      </c>
      <c r="E94" s="37">
        <v>14953.161759109147</v>
      </c>
      <c r="F94" s="36">
        <v>247.78330707075577</v>
      </c>
      <c r="G94" s="35">
        <v>0</v>
      </c>
      <c r="H94" s="36">
        <v>0</v>
      </c>
      <c r="I94" s="37">
        <v>0</v>
      </c>
      <c r="J94" s="36">
        <v>0</v>
      </c>
      <c r="K94" s="35">
        <v>7.0864274799999993</v>
      </c>
      <c r="L94" s="35">
        <v>635.45169082728387</v>
      </c>
      <c r="M94" s="35">
        <v>0</v>
      </c>
      <c r="N94" s="38">
        <f t="shared" si="10"/>
        <v>15843.483184487188</v>
      </c>
      <c r="O94" s="33"/>
      <c r="P94" s="33"/>
    </row>
    <row r="95" spans="1:16" x14ac:dyDescent="0.3">
      <c r="A95" s="9" t="s">
        <v>163</v>
      </c>
      <c r="B95" s="10" t="s">
        <v>162</v>
      </c>
      <c r="C95" s="35">
        <v>192154.64865679381</v>
      </c>
      <c r="D95" s="36">
        <v>2802.6955504200005</v>
      </c>
      <c r="E95" s="37">
        <v>154072.92415294767</v>
      </c>
      <c r="F95" s="36">
        <v>35279.028953426139</v>
      </c>
      <c r="G95" s="35">
        <v>0</v>
      </c>
      <c r="H95" s="36">
        <v>0</v>
      </c>
      <c r="I95" s="37">
        <v>0</v>
      </c>
      <c r="J95" s="36">
        <v>0</v>
      </c>
      <c r="K95" s="35">
        <v>0</v>
      </c>
      <c r="L95" s="35">
        <v>7269.5420625831493</v>
      </c>
      <c r="M95" s="35">
        <v>0</v>
      </c>
      <c r="N95" s="38">
        <f t="shared" si="10"/>
        <v>199424.19071937696</v>
      </c>
      <c r="O95" s="33"/>
      <c r="P95" s="33"/>
    </row>
    <row r="96" spans="1:16" x14ac:dyDescent="0.3">
      <c r="A96" s="9" t="s">
        <v>165</v>
      </c>
      <c r="B96" s="10" t="s">
        <v>164</v>
      </c>
      <c r="C96" s="35">
        <v>3530.394755802361</v>
      </c>
      <c r="D96" s="36">
        <v>0</v>
      </c>
      <c r="E96" s="37">
        <v>3507.3947298411981</v>
      </c>
      <c r="F96" s="36">
        <v>23.000025961162788</v>
      </c>
      <c r="G96" s="35">
        <v>0</v>
      </c>
      <c r="H96" s="36">
        <v>0</v>
      </c>
      <c r="I96" s="37">
        <v>0</v>
      </c>
      <c r="J96" s="36">
        <v>0</v>
      </c>
      <c r="K96" s="35">
        <v>0</v>
      </c>
      <c r="L96" s="35">
        <v>2568.7568860096112</v>
      </c>
      <c r="M96" s="35">
        <v>0</v>
      </c>
      <c r="N96" s="38">
        <f t="shared" si="10"/>
        <v>6099.1516418119718</v>
      </c>
      <c r="O96" s="33"/>
      <c r="P96" s="33"/>
    </row>
    <row r="97" spans="1:16" x14ac:dyDescent="0.3">
      <c r="A97" s="9" t="s">
        <v>168</v>
      </c>
      <c r="B97" s="10" t="s">
        <v>167</v>
      </c>
      <c r="C97" s="35">
        <v>8077.2557273546618</v>
      </c>
      <c r="D97" s="36">
        <v>0</v>
      </c>
      <c r="E97" s="37">
        <v>8077.2557273546618</v>
      </c>
      <c r="F97" s="36">
        <v>0</v>
      </c>
      <c r="G97" s="35">
        <v>0</v>
      </c>
      <c r="H97" s="36">
        <v>0</v>
      </c>
      <c r="I97" s="37">
        <v>0</v>
      </c>
      <c r="J97" s="36">
        <v>0</v>
      </c>
      <c r="K97" s="35">
        <v>0</v>
      </c>
      <c r="L97" s="35">
        <v>2066.0454785702941</v>
      </c>
      <c r="M97" s="35">
        <v>0</v>
      </c>
      <c r="N97" s="38">
        <f t="shared" si="10"/>
        <v>10143.301205924956</v>
      </c>
      <c r="O97" s="33"/>
      <c r="P97" s="33"/>
    </row>
    <row r="98" spans="1:16" x14ac:dyDescent="0.3">
      <c r="A98" s="9" t="s">
        <v>170</v>
      </c>
      <c r="B98" s="10" t="s">
        <v>169</v>
      </c>
      <c r="C98" s="35">
        <v>5.2297170959628927</v>
      </c>
      <c r="D98" s="36">
        <v>0</v>
      </c>
      <c r="E98" s="37">
        <v>5.2297170959628927</v>
      </c>
      <c r="F98" s="36">
        <v>0</v>
      </c>
      <c r="G98" s="35">
        <v>0</v>
      </c>
      <c r="H98" s="36">
        <v>0</v>
      </c>
      <c r="I98" s="37">
        <v>0</v>
      </c>
      <c r="J98" s="36">
        <v>0</v>
      </c>
      <c r="K98" s="35">
        <v>0</v>
      </c>
      <c r="L98" s="35">
        <v>18891.057385300788</v>
      </c>
      <c r="M98" s="35">
        <v>0</v>
      </c>
      <c r="N98" s="38">
        <f t="shared" si="10"/>
        <v>18896.287102396753</v>
      </c>
      <c r="O98" s="33"/>
      <c r="P98" s="33"/>
    </row>
    <row r="99" spans="1:16" x14ac:dyDescent="0.3">
      <c r="A99" s="9" t="s">
        <v>171</v>
      </c>
      <c r="B99" s="10" t="s">
        <v>288</v>
      </c>
      <c r="C99" s="35">
        <v>6806.0374745218905</v>
      </c>
      <c r="D99" s="36">
        <v>0</v>
      </c>
      <c r="E99" s="37">
        <v>6030.4513072225654</v>
      </c>
      <c r="F99" s="36">
        <v>775.58616729932476</v>
      </c>
      <c r="G99" s="35">
        <v>0</v>
      </c>
      <c r="H99" s="36">
        <v>0</v>
      </c>
      <c r="I99" s="37">
        <v>0</v>
      </c>
      <c r="J99" s="36">
        <v>0</v>
      </c>
      <c r="K99" s="35">
        <v>0</v>
      </c>
      <c r="L99" s="35">
        <v>1127.6631892503065</v>
      </c>
      <c r="M99" s="35">
        <v>0</v>
      </c>
      <c r="N99" s="38">
        <f t="shared" si="10"/>
        <v>7933.700663772197</v>
      </c>
      <c r="O99" s="33"/>
      <c r="P99" s="33"/>
    </row>
    <row r="100" spans="1:16" x14ac:dyDescent="0.3">
      <c r="A100" s="9" t="s">
        <v>173</v>
      </c>
      <c r="B100" s="10" t="s">
        <v>289</v>
      </c>
      <c r="C100" s="35">
        <v>1154.2189642884491</v>
      </c>
      <c r="D100" s="36">
        <v>0</v>
      </c>
      <c r="E100" s="37">
        <v>911.16067697111873</v>
      </c>
      <c r="F100" s="36">
        <v>243.05828731733033</v>
      </c>
      <c r="G100" s="35">
        <v>0</v>
      </c>
      <c r="H100" s="36">
        <v>0</v>
      </c>
      <c r="I100" s="37">
        <v>0</v>
      </c>
      <c r="J100" s="36">
        <v>0</v>
      </c>
      <c r="K100" s="35">
        <v>0</v>
      </c>
      <c r="L100" s="35">
        <v>24.438987727907769</v>
      </c>
      <c r="M100" s="35">
        <v>0</v>
      </c>
      <c r="N100" s="38">
        <f t="shared" si="10"/>
        <v>1178.6579520163568</v>
      </c>
      <c r="O100" s="33"/>
      <c r="P100" s="33"/>
    </row>
    <row r="101" spans="1:16" x14ac:dyDescent="0.3">
      <c r="A101" s="9" t="s">
        <v>174</v>
      </c>
      <c r="B101" s="10" t="s">
        <v>172</v>
      </c>
      <c r="C101" s="35">
        <v>1851.1091386867092</v>
      </c>
      <c r="D101" s="36">
        <v>0</v>
      </c>
      <c r="E101" s="37">
        <v>1294.3462225968988</v>
      </c>
      <c r="F101" s="36">
        <v>556.76291608981046</v>
      </c>
      <c r="G101" s="35">
        <v>0</v>
      </c>
      <c r="H101" s="36">
        <v>0</v>
      </c>
      <c r="I101" s="37">
        <v>0</v>
      </c>
      <c r="J101" s="36">
        <v>0</v>
      </c>
      <c r="K101" s="35">
        <v>0</v>
      </c>
      <c r="L101" s="35">
        <v>0</v>
      </c>
      <c r="M101" s="35">
        <v>0</v>
      </c>
      <c r="N101" s="38">
        <f t="shared" si="10"/>
        <v>1851.1091386867092</v>
      </c>
      <c r="O101" s="33"/>
      <c r="P101" s="33"/>
    </row>
    <row r="102" spans="1:16" x14ac:dyDescent="0.3">
      <c r="A102" s="9" t="s">
        <v>175</v>
      </c>
      <c r="B102" s="10" t="s">
        <v>290</v>
      </c>
      <c r="C102" s="35">
        <v>30205.098553381471</v>
      </c>
      <c r="D102" s="36">
        <v>1910.13255367035</v>
      </c>
      <c r="E102" s="37">
        <v>10425.833375051221</v>
      </c>
      <c r="F102" s="36">
        <v>17869.132624659898</v>
      </c>
      <c r="G102" s="35">
        <v>0</v>
      </c>
      <c r="H102" s="36">
        <v>0</v>
      </c>
      <c r="I102" s="37">
        <v>0</v>
      </c>
      <c r="J102" s="36">
        <v>0</v>
      </c>
      <c r="K102" s="35">
        <v>0</v>
      </c>
      <c r="L102" s="35">
        <v>12.417767463702734</v>
      </c>
      <c r="M102" s="35">
        <v>0</v>
      </c>
      <c r="N102" s="38">
        <f t="shared" si="10"/>
        <v>30217.516320845174</v>
      </c>
      <c r="O102" s="33"/>
      <c r="P102" s="33"/>
    </row>
    <row r="103" spans="1:16" x14ac:dyDescent="0.3">
      <c r="A103" s="9" t="s">
        <v>177</v>
      </c>
      <c r="B103" s="10" t="s">
        <v>176</v>
      </c>
      <c r="C103" s="35">
        <v>2812.0579880755504</v>
      </c>
      <c r="D103" s="36">
        <v>892.84464066032285</v>
      </c>
      <c r="E103" s="37">
        <v>1376.7486604451728</v>
      </c>
      <c r="F103" s="36">
        <v>542.46468697005457</v>
      </c>
      <c r="G103" s="35">
        <v>0</v>
      </c>
      <c r="H103" s="36">
        <v>0</v>
      </c>
      <c r="I103" s="37">
        <v>0</v>
      </c>
      <c r="J103" s="36">
        <v>0</v>
      </c>
      <c r="K103" s="35">
        <v>0</v>
      </c>
      <c r="L103" s="35">
        <v>215.14741771950838</v>
      </c>
      <c r="M103" s="35">
        <v>0</v>
      </c>
      <c r="N103" s="38">
        <f t="shared" si="10"/>
        <v>3027.2054057950586</v>
      </c>
      <c r="O103" s="33"/>
      <c r="P103" s="33"/>
    </row>
    <row r="104" spans="1:16" x14ac:dyDescent="0.3">
      <c r="A104" s="9" t="s">
        <v>179</v>
      </c>
      <c r="B104" s="10" t="s">
        <v>178</v>
      </c>
      <c r="C104" s="35">
        <v>17622.793380877727</v>
      </c>
      <c r="D104" s="36">
        <v>0</v>
      </c>
      <c r="E104" s="37">
        <v>9490.8454683774289</v>
      </c>
      <c r="F104" s="36">
        <v>8131.947912500299</v>
      </c>
      <c r="G104" s="35">
        <v>0</v>
      </c>
      <c r="H104" s="36">
        <v>0</v>
      </c>
      <c r="I104" s="37">
        <v>0</v>
      </c>
      <c r="J104" s="36">
        <v>0</v>
      </c>
      <c r="K104" s="35">
        <v>0</v>
      </c>
      <c r="L104" s="35">
        <v>1081.3274643979335</v>
      </c>
      <c r="M104" s="35">
        <v>0</v>
      </c>
      <c r="N104" s="38">
        <f t="shared" si="10"/>
        <v>18704.120845275662</v>
      </c>
      <c r="O104" s="33"/>
      <c r="P104" s="33"/>
    </row>
    <row r="105" spans="1:16" x14ac:dyDescent="0.3">
      <c r="A105" s="9" t="s">
        <v>181</v>
      </c>
      <c r="B105" s="10" t="s">
        <v>180</v>
      </c>
      <c r="C105" s="35">
        <v>12863.342146760517</v>
      </c>
      <c r="D105" s="36">
        <v>0</v>
      </c>
      <c r="E105" s="37">
        <v>10987.078116635452</v>
      </c>
      <c r="F105" s="36">
        <v>1876.2640301250642</v>
      </c>
      <c r="G105" s="35">
        <v>0</v>
      </c>
      <c r="H105" s="36">
        <v>0</v>
      </c>
      <c r="I105" s="37">
        <v>0</v>
      </c>
      <c r="J105" s="36">
        <v>0</v>
      </c>
      <c r="K105" s="35">
        <v>0</v>
      </c>
      <c r="L105" s="35">
        <v>5338.4717467414384</v>
      </c>
      <c r="M105" s="35">
        <v>0</v>
      </c>
      <c r="N105" s="38">
        <f t="shared" si="10"/>
        <v>18201.813893501956</v>
      </c>
      <c r="O105" s="33"/>
      <c r="P105" s="33"/>
    </row>
    <row r="106" spans="1:16" ht="43.2" x14ac:dyDescent="0.3">
      <c r="A106" s="9" t="s">
        <v>183</v>
      </c>
      <c r="B106" s="10" t="s">
        <v>182</v>
      </c>
      <c r="C106" s="35">
        <v>6025.3004634593362</v>
      </c>
      <c r="D106" s="36">
        <v>0</v>
      </c>
      <c r="E106" s="37">
        <v>4550.4988240105195</v>
      </c>
      <c r="F106" s="36">
        <v>1474.8016394488168</v>
      </c>
      <c r="G106" s="35">
        <v>0</v>
      </c>
      <c r="H106" s="36">
        <v>0</v>
      </c>
      <c r="I106" s="37">
        <v>0</v>
      </c>
      <c r="J106" s="36">
        <v>0</v>
      </c>
      <c r="K106" s="35">
        <v>0</v>
      </c>
      <c r="L106" s="35">
        <v>8.0471807219103262</v>
      </c>
      <c r="M106" s="35">
        <v>0</v>
      </c>
      <c r="N106" s="38">
        <f t="shared" si="10"/>
        <v>6033.3476441812463</v>
      </c>
      <c r="O106" s="33"/>
      <c r="P106" s="33"/>
    </row>
    <row r="107" spans="1:16" x14ac:dyDescent="0.3">
      <c r="A107" s="9" t="s">
        <v>185</v>
      </c>
      <c r="B107" s="10" t="s">
        <v>184</v>
      </c>
      <c r="C107" s="35">
        <v>31605.708589209054</v>
      </c>
      <c r="D107" s="36">
        <v>18953.41</v>
      </c>
      <c r="E107" s="37">
        <v>3616.2955142537367</v>
      </c>
      <c r="F107" s="36">
        <v>9036.0030749553189</v>
      </c>
      <c r="G107" s="35">
        <v>0</v>
      </c>
      <c r="H107" s="36">
        <v>0</v>
      </c>
      <c r="I107" s="37">
        <v>0</v>
      </c>
      <c r="J107" s="36">
        <v>0</v>
      </c>
      <c r="K107" s="35">
        <v>0</v>
      </c>
      <c r="L107" s="35">
        <v>0</v>
      </c>
      <c r="M107" s="35">
        <v>0</v>
      </c>
      <c r="N107" s="38">
        <f t="shared" si="10"/>
        <v>31605.708589209054</v>
      </c>
      <c r="O107" s="33"/>
      <c r="P107" s="33"/>
    </row>
    <row r="108" spans="1:16" ht="28.8" x14ac:dyDescent="0.3">
      <c r="A108" s="9" t="s">
        <v>187</v>
      </c>
      <c r="B108" s="10" t="s">
        <v>186</v>
      </c>
      <c r="C108" s="35">
        <v>27847.23736978852</v>
      </c>
      <c r="D108" s="36">
        <v>0</v>
      </c>
      <c r="E108" s="37">
        <v>11183.033838032825</v>
      </c>
      <c r="F108" s="36">
        <v>16664.203531755695</v>
      </c>
      <c r="G108" s="35">
        <v>0</v>
      </c>
      <c r="H108" s="36">
        <v>0</v>
      </c>
      <c r="I108" s="37">
        <v>0</v>
      </c>
      <c r="J108" s="36">
        <v>0</v>
      </c>
      <c r="K108" s="35">
        <v>0</v>
      </c>
      <c r="L108" s="35">
        <v>1023.5511916812113</v>
      </c>
      <c r="M108" s="35">
        <v>0</v>
      </c>
      <c r="N108" s="38">
        <f t="shared" si="10"/>
        <v>28870.78856146973</v>
      </c>
      <c r="O108" s="33"/>
      <c r="P108" s="33"/>
    </row>
    <row r="109" spans="1:16" x14ac:dyDescent="0.3">
      <c r="A109" s="9" t="s">
        <v>188</v>
      </c>
      <c r="B109" s="10" t="s">
        <v>291</v>
      </c>
      <c r="C109" s="35">
        <v>0</v>
      </c>
      <c r="D109" s="36">
        <v>0</v>
      </c>
      <c r="E109" s="37">
        <v>0</v>
      </c>
      <c r="F109" s="36">
        <v>0</v>
      </c>
      <c r="G109" s="35">
        <v>1895.0310018876023</v>
      </c>
      <c r="H109" s="36">
        <v>1895.0310018876023</v>
      </c>
      <c r="I109" s="37">
        <v>0</v>
      </c>
      <c r="J109" s="36">
        <v>0</v>
      </c>
      <c r="K109" s="35">
        <v>0</v>
      </c>
      <c r="L109" s="35">
        <v>0</v>
      </c>
      <c r="M109" s="35">
        <v>0</v>
      </c>
      <c r="N109" s="38">
        <f t="shared" si="10"/>
        <v>1895.0310018876023</v>
      </c>
      <c r="O109" s="33"/>
      <c r="P109" s="33"/>
    </row>
    <row r="110" spans="1:16" x14ac:dyDescent="0.3">
      <c r="A110" s="9" t="s">
        <v>190</v>
      </c>
      <c r="B110" s="10" t="s">
        <v>292</v>
      </c>
      <c r="C110" s="35">
        <v>0</v>
      </c>
      <c r="D110" s="36">
        <v>0</v>
      </c>
      <c r="E110" s="37">
        <v>0</v>
      </c>
      <c r="F110" s="36">
        <v>0</v>
      </c>
      <c r="G110" s="35">
        <v>39920.07783878826</v>
      </c>
      <c r="H110" s="36">
        <v>18169.704136600136</v>
      </c>
      <c r="I110" s="37">
        <v>8900.4075559605189</v>
      </c>
      <c r="J110" s="36">
        <v>12849.966146227605</v>
      </c>
      <c r="K110" s="35">
        <v>0</v>
      </c>
      <c r="L110" s="35">
        <v>0</v>
      </c>
      <c r="M110" s="35">
        <v>0</v>
      </c>
      <c r="N110" s="38">
        <f t="shared" si="10"/>
        <v>39920.07783878826</v>
      </c>
      <c r="O110" s="33"/>
      <c r="P110" s="33"/>
    </row>
    <row r="111" spans="1:16" ht="28.8" x14ac:dyDescent="0.3">
      <c r="A111" s="9" t="s">
        <v>192</v>
      </c>
      <c r="B111" s="10" t="s">
        <v>189</v>
      </c>
      <c r="C111" s="35">
        <v>0</v>
      </c>
      <c r="D111" s="36">
        <v>0</v>
      </c>
      <c r="E111" s="37">
        <v>0</v>
      </c>
      <c r="F111" s="36">
        <v>0</v>
      </c>
      <c r="G111" s="35">
        <v>6330.5683774039171</v>
      </c>
      <c r="H111" s="36">
        <v>188.23655460186887</v>
      </c>
      <c r="I111" s="37">
        <v>2643.8162543062012</v>
      </c>
      <c r="J111" s="36">
        <v>3498.5155684958468</v>
      </c>
      <c r="K111" s="35">
        <v>0</v>
      </c>
      <c r="L111" s="35">
        <v>0</v>
      </c>
      <c r="M111" s="35">
        <v>44.445698812099963</v>
      </c>
      <c r="N111" s="38">
        <f t="shared" si="10"/>
        <v>6375.0140762160172</v>
      </c>
      <c r="O111" s="33"/>
      <c r="P111" s="33"/>
    </row>
    <row r="112" spans="1:16" ht="28.8" x14ac:dyDescent="0.3">
      <c r="A112" s="9" t="s">
        <v>309</v>
      </c>
      <c r="B112" s="10" t="s">
        <v>191</v>
      </c>
      <c r="C112" s="35">
        <v>0</v>
      </c>
      <c r="D112" s="36">
        <v>0</v>
      </c>
      <c r="E112" s="37">
        <v>0</v>
      </c>
      <c r="F112" s="36">
        <v>0</v>
      </c>
      <c r="G112" s="35">
        <v>12698.297842395228</v>
      </c>
      <c r="H112" s="36">
        <v>10237.494783907807</v>
      </c>
      <c r="I112" s="37">
        <v>192.34728557068792</v>
      </c>
      <c r="J112" s="36">
        <v>2268.4557729167336</v>
      </c>
      <c r="K112" s="35">
        <v>0</v>
      </c>
      <c r="L112" s="35">
        <v>0</v>
      </c>
      <c r="M112" s="35">
        <v>0</v>
      </c>
      <c r="N112" s="38">
        <f t="shared" si="10"/>
        <v>12698.297842395228</v>
      </c>
      <c r="O112" s="33"/>
      <c r="P112" s="33"/>
    </row>
    <row r="113" spans="1:16" ht="28.8" x14ac:dyDescent="0.3">
      <c r="A113" s="9" t="s">
        <v>194</v>
      </c>
      <c r="B113" s="10" t="s">
        <v>193</v>
      </c>
      <c r="C113" s="35">
        <v>0</v>
      </c>
      <c r="D113" s="36">
        <v>0</v>
      </c>
      <c r="E113" s="37">
        <v>0</v>
      </c>
      <c r="F113" s="36">
        <v>0</v>
      </c>
      <c r="G113" s="35">
        <v>5356.3205378089879</v>
      </c>
      <c r="H113" s="36">
        <v>2630.2146945399172</v>
      </c>
      <c r="I113" s="37">
        <v>1188.973165776848</v>
      </c>
      <c r="J113" s="36">
        <v>1537.1326774922227</v>
      </c>
      <c r="K113" s="35">
        <v>0</v>
      </c>
      <c r="L113" s="35">
        <v>337.13815359511341</v>
      </c>
      <c r="M113" s="35">
        <v>0</v>
      </c>
      <c r="N113" s="38">
        <f t="shared" si="10"/>
        <v>5693.458691404101</v>
      </c>
      <c r="O113" s="33"/>
      <c r="P113" s="33"/>
    </row>
    <row r="114" spans="1:16" x14ac:dyDescent="0.3">
      <c r="A114" s="9" t="s">
        <v>310</v>
      </c>
      <c r="B114" s="10" t="s">
        <v>293</v>
      </c>
      <c r="C114" s="35">
        <v>17387.138307332218</v>
      </c>
      <c r="D114" s="36">
        <v>0</v>
      </c>
      <c r="E114" s="37">
        <v>14969.001224771029</v>
      </c>
      <c r="F114" s="36">
        <v>2418.1370825611898</v>
      </c>
      <c r="G114" s="35">
        <v>0</v>
      </c>
      <c r="H114" s="36">
        <v>0</v>
      </c>
      <c r="I114" s="37">
        <v>0</v>
      </c>
      <c r="J114" s="36">
        <v>0</v>
      </c>
      <c r="K114" s="35">
        <v>0</v>
      </c>
      <c r="L114" s="35">
        <v>3553.8854441964336</v>
      </c>
      <c r="M114" s="35">
        <v>0</v>
      </c>
      <c r="N114" s="38">
        <f t="shared" si="10"/>
        <v>20941.02375152865</v>
      </c>
      <c r="O114" s="33"/>
      <c r="P114" s="33"/>
    </row>
    <row r="115" spans="1:16" x14ac:dyDescent="0.3">
      <c r="A115" s="9" t="s">
        <v>197</v>
      </c>
      <c r="B115" s="10" t="s">
        <v>195</v>
      </c>
      <c r="C115" s="35">
        <v>4844.2849710894934</v>
      </c>
      <c r="D115" s="36">
        <v>0</v>
      </c>
      <c r="E115" s="37">
        <v>4127.6370598555886</v>
      </c>
      <c r="F115" s="36">
        <v>716.64791123390444</v>
      </c>
      <c r="G115" s="35">
        <v>0</v>
      </c>
      <c r="H115" s="36">
        <v>0</v>
      </c>
      <c r="I115" s="37">
        <v>0</v>
      </c>
      <c r="J115" s="36">
        <v>0</v>
      </c>
      <c r="K115" s="35">
        <v>0</v>
      </c>
      <c r="L115" s="35">
        <v>1026.5126631360449</v>
      </c>
      <c r="M115" s="35">
        <v>0</v>
      </c>
      <c r="N115" s="38">
        <f t="shared" si="10"/>
        <v>5870.7976342255388</v>
      </c>
      <c r="O115" s="33"/>
      <c r="P115" s="33"/>
    </row>
    <row r="116" spans="1:16" ht="28.8" x14ac:dyDescent="0.3">
      <c r="A116" s="9" t="s">
        <v>198</v>
      </c>
      <c r="B116" s="10" t="s">
        <v>196</v>
      </c>
      <c r="C116" s="35">
        <v>3914.5616453698135</v>
      </c>
      <c r="D116" s="36">
        <v>0</v>
      </c>
      <c r="E116" s="37">
        <v>3318.1278756475103</v>
      </c>
      <c r="F116" s="36">
        <v>596.43376972230317</v>
      </c>
      <c r="G116" s="35">
        <v>0</v>
      </c>
      <c r="H116" s="36">
        <v>0</v>
      </c>
      <c r="I116" s="37">
        <v>0</v>
      </c>
      <c r="J116" s="36">
        <v>0</v>
      </c>
      <c r="K116" s="35">
        <v>0</v>
      </c>
      <c r="L116" s="35">
        <v>968.41079064110113</v>
      </c>
      <c r="M116" s="35">
        <v>0</v>
      </c>
      <c r="N116" s="38">
        <f t="shared" si="10"/>
        <v>4882.9724360109149</v>
      </c>
      <c r="O116" s="33"/>
      <c r="P116" s="33"/>
    </row>
    <row r="117" spans="1:16" ht="28.8" x14ac:dyDescent="0.3">
      <c r="A117" s="9" t="s">
        <v>311</v>
      </c>
      <c r="B117" s="10" t="s">
        <v>294</v>
      </c>
      <c r="C117" s="35">
        <v>58153.691465101561</v>
      </c>
      <c r="D117" s="36">
        <v>0</v>
      </c>
      <c r="E117" s="37">
        <v>6288.8836299204468</v>
      </c>
      <c r="F117" s="36">
        <v>51864.807835181113</v>
      </c>
      <c r="G117" s="35">
        <v>0</v>
      </c>
      <c r="H117" s="36">
        <v>0</v>
      </c>
      <c r="I117" s="37">
        <v>0</v>
      </c>
      <c r="J117" s="36">
        <v>0</v>
      </c>
      <c r="K117" s="35">
        <v>0</v>
      </c>
      <c r="L117" s="35">
        <v>8.8362313397462628</v>
      </c>
      <c r="M117" s="35">
        <v>0</v>
      </c>
      <c r="N117" s="38">
        <f t="shared" si="10"/>
        <v>58162.527696441306</v>
      </c>
      <c r="O117" s="33"/>
      <c r="P117" s="33"/>
    </row>
    <row r="118" spans="1:16" ht="28.8" x14ac:dyDescent="0.3">
      <c r="A118" s="9" t="s">
        <v>201</v>
      </c>
      <c r="B118" s="10" t="s">
        <v>199</v>
      </c>
      <c r="C118" s="35">
        <v>6441.6087798061972</v>
      </c>
      <c r="D118" s="36">
        <v>0</v>
      </c>
      <c r="E118" s="37">
        <v>5206.3544360800061</v>
      </c>
      <c r="F118" s="36">
        <v>1235.2543437261913</v>
      </c>
      <c r="G118" s="35">
        <v>0</v>
      </c>
      <c r="H118" s="36">
        <v>0</v>
      </c>
      <c r="I118" s="37">
        <v>0</v>
      </c>
      <c r="J118" s="36">
        <v>0</v>
      </c>
      <c r="K118" s="35">
        <v>0</v>
      </c>
      <c r="L118" s="35">
        <v>2132.8869500075771</v>
      </c>
      <c r="M118" s="35">
        <v>0</v>
      </c>
      <c r="N118" s="38">
        <f t="shared" si="10"/>
        <v>8574.4957298137742</v>
      </c>
      <c r="O118" s="33"/>
      <c r="P118" s="33"/>
    </row>
    <row r="119" spans="1:16" x14ac:dyDescent="0.3">
      <c r="A119" s="9" t="s">
        <v>312</v>
      </c>
      <c r="B119" s="10" t="s">
        <v>200</v>
      </c>
      <c r="C119" s="35">
        <v>6754.2733869850781</v>
      </c>
      <c r="D119" s="36">
        <v>0</v>
      </c>
      <c r="E119" s="37">
        <v>1557.122260310105</v>
      </c>
      <c r="F119" s="36">
        <v>5197.1511266749731</v>
      </c>
      <c r="G119" s="35">
        <v>0</v>
      </c>
      <c r="H119" s="36">
        <v>0</v>
      </c>
      <c r="I119" s="37">
        <v>0</v>
      </c>
      <c r="J119" s="36">
        <v>0</v>
      </c>
      <c r="K119" s="35">
        <v>0</v>
      </c>
      <c r="L119" s="35">
        <v>7.4827122896754661</v>
      </c>
      <c r="M119" s="35">
        <v>0</v>
      </c>
      <c r="N119" s="38">
        <f t="shared" si="10"/>
        <v>6761.756099274754</v>
      </c>
      <c r="O119" s="33"/>
      <c r="P119" s="33"/>
    </row>
    <row r="120" spans="1:16" x14ac:dyDescent="0.3">
      <c r="A120" s="9" t="s">
        <v>204</v>
      </c>
      <c r="B120" s="10" t="s">
        <v>202</v>
      </c>
      <c r="C120" s="35">
        <v>8532.0378473856235</v>
      </c>
      <c r="D120" s="36">
        <v>0</v>
      </c>
      <c r="E120" s="37">
        <v>5036.4943991408418</v>
      </c>
      <c r="F120" s="36">
        <v>3495.5434482447813</v>
      </c>
      <c r="G120" s="35">
        <v>0</v>
      </c>
      <c r="H120" s="36">
        <v>0</v>
      </c>
      <c r="I120" s="37">
        <v>0</v>
      </c>
      <c r="J120" s="36">
        <v>0</v>
      </c>
      <c r="K120" s="35">
        <v>0</v>
      </c>
      <c r="L120" s="35">
        <v>540.54147506130164</v>
      </c>
      <c r="M120" s="35">
        <v>0</v>
      </c>
      <c r="N120" s="38">
        <f t="shared" si="10"/>
        <v>9072.5793224469253</v>
      </c>
      <c r="O120" s="33"/>
      <c r="P120" s="33"/>
    </row>
    <row r="121" spans="1:16" x14ac:dyDescent="0.3">
      <c r="A121" s="9" t="s">
        <v>206</v>
      </c>
      <c r="B121" s="10" t="s">
        <v>203</v>
      </c>
      <c r="C121" s="35">
        <v>5955.4379907210223</v>
      </c>
      <c r="D121" s="36">
        <v>0</v>
      </c>
      <c r="E121" s="37">
        <v>1173.757378303922</v>
      </c>
      <c r="F121" s="36">
        <v>4781.6806124170998</v>
      </c>
      <c r="G121" s="35">
        <v>0</v>
      </c>
      <c r="H121" s="36">
        <v>0</v>
      </c>
      <c r="I121" s="37">
        <v>0</v>
      </c>
      <c r="J121" s="36">
        <v>0</v>
      </c>
      <c r="K121" s="35">
        <v>0</v>
      </c>
      <c r="L121" s="35">
        <v>1157.939741110772</v>
      </c>
      <c r="M121" s="35">
        <v>0</v>
      </c>
      <c r="N121" s="38">
        <f t="shared" si="10"/>
        <v>7113.3777318317943</v>
      </c>
      <c r="O121" s="33"/>
      <c r="P121" s="33"/>
    </row>
    <row r="122" spans="1:16" x14ac:dyDescent="0.3">
      <c r="A122" s="9" t="s">
        <v>207</v>
      </c>
      <c r="B122" s="10" t="s">
        <v>205</v>
      </c>
      <c r="C122" s="35">
        <v>661.9612094073118</v>
      </c>
      <c r="D122" s="36">
        <v>0</v>
      </c>
      <c r="E122" s="37">
        <v>661.9612094073118</v>
      </c>
      <c r="F122" s="36">
        <v>0</v>
      </c>
      <c r="G122" s="35">
        <v>0</v>
      </c>
      <c r="H122" s="36">
        <v>0</v>
      </c>
      <c r="I122" s="37">
        <v>0</v>
      </c>
      <c r="J122" s="36">
        <v>0</v>
      </c>
      <c r="K122" s="35">
        <v>0</v>
      </c>
      <c r="L122" s="35">
        <v>81.494149497396904</v>
      </c>
      <c r="M122" s="35">
        <v>0</v>
      </c>
      <c r="N122" s="38">
        <f t="shared" si="10"/>
        <v>743.45535890470865</v>
      </c>
      <c r="O122" s="33"/>
      <c r="P122" s="33"/>
    </row>
    <row r="123" spans="1:16" x14ac:dyDescent="0.3">
      <c r="A123" s="9" t="s">
        <v>209</v>
      </c>
      <c r="B123" s="10" t="s">
        <v>295</v>
      </c>
      <c r="C123" s="35">
        <v>3958.8274714965705</v>
      </c>
      <c r="D123" s="36">
        <v>0</v>
      </c>
      <c r="E123" s="37">
        <v>3344.9651301041758</v>
      </c>
      <c r="F123" s="36">
        <v>613.86234139239468</v>
      </c>
      <c r="G123" s="35">
        <v>0</v>
      </c>
      <c r="H123" s="36">
        <v>0</v>
      </c>
      <c r="I123" s="37">
        <v>0</v>
      </c>
      <c r="J123" s="36">
        <v>0</v>
      </c>
      <c r="K123" s="35">
        <v>0</v>
      </c>
      <c r="L123" s="35">
        <v>837.19012552813967</v>
      </c>
      <c r="M123" s="35">
        <v>0</v>
      </c>
      <c r="N123" s="38">
        <f t="shared" si="10"/>
        <v>4796.0175970247101</v>
      </c>
      <c r="O123" s="33"/>
      <c r="P123" s="33"/>
    </row>
    <row r="124" spans="1:16" ht="28.8" x14ac:dyDescent="0.3">
      <c r="A124" s="9" t="s">
        <v>211</v>
      </c>
      <c r="B124" s="10" t="s">
        <v>296</v>
      </c>
      <c r="C124" s="35">
        <v>260.56894300053034</v>
      </c>
      <c r="D124" s="36">
        <v>0</v>
      </c>
      <c r="E124" s="37">
        <v>260.56894300053034</v>
      </c>
      <c r="F124" s="36">
        <v>0</v>
      </c>
      <c r="G124" s="35">
        <v>0</v>
      </c>
      <c r="H124" s="36">
        <v>0</v>
      </c>
      <c r="I124" s="37">
        <v>0</v>
      </c>
      <c r="J124" s="36">
        <v>0</v>
      </c>
      <c r="K124" s="35">
        <v>0</v>
      </c>
      <c r="L124" s="35">
        <v>207.81956137185023</v>
      </c>
      <c r="M124" s="35">
        <v>0</v>
      </c>
      <c r="N124" s="38">
        <f t="shared" si="10"/>
        <v>468.38850437238057</v>
      </c>
      <c r="O124" s="33"/>
      <c r="P124" s="33"/>
    </row>
    <row r="125" spans="1:16" ht="28.8" x14ac:dyDescent="0.3">
      <c r="A125" s="9" t="s">
        <v>213</v>
      </c>
      <c r="B125" s="10" t="s">
        <v>297</v>
      </c>
      <c r="C125" s="35">
        <v>2249.9045863908887</v>
      </c>
      <c r="D125" s="36">
        <v>56.754635648966683</v>
      </c>
      <c r="E125" s="37">
        <v>1959.0199087560823</v>
      </c>
      <c r="F125" s="36">
        <v>234.13004198583963</v>
      </c>
      <c r="G125" s="35">
        <v>0</v>
      </c>
      <c r="H125" s="36">
        <v>0</v>
      </c>
      <c r="I125" s="37">
        <v>0</v>
      </c>
      <c r="J125" s="36">
        <v>0</v>
      </c>
      <c r="K125" s="35">
        <v>0</v>
      </c>
      <c r="L125" s="35">
        <v>1098.2734537872411</v>
      </c>
      <c r="M125" s="35">
        <v>0</v>
      </c>
      <c r="N125" s="38">
        <f t="shared" ref="N125:N135" si="14">+C125+G125+K125+L125+M125</f>
        <v>3348.1780401781298</v>
      </c>
      <c r="O125" s="33"/>
      <c r="P125" s="33"/>
    </row>
    <row r="126" spans="1:16" ht="43.2" x14ac:dyDescent="0.3">
      <c r="A126" s="9" t="s">
        <v>215</v>
      </c>
      <c r="B126" s="10" t="s">
        <v>298</v>
      </c>
      <c r="C126" s="35">
        <v>51.830501937722318</v>
      </c>
      <c r="D126" s="36">
        <v>0</v>
      </c>
      <c r="E126" s="37">
        <v>51.830501937722318</v>
      </c>
      <c r="F126" s="36">
        <v>0</v>
      </c>
      <c r="G126" s="35">
        <v>0</v>
      </c>
      <c r="H126" s="36">
        <v>0</v>
      </c>
      <c r="I126" s="37">
        <v>0</v>
      </c>
      <c r="J126" s="36">
        <v>0</v>
      </c>
      <c r="K126" s="35">
        <v>0</v>
      </c>
      <c r="L126" s="35">
        <v>0</v>
      </c>
      <c r="M126" s="35">
        <v>0</v>
      </c>
      <c r="N126" s="38">
        <f t="shared" si="14"/>
        <v>51.830501937722318</v>
      </c>
      <c r="O126" s="33"/>
      <c r="P126" s="33"/>
    </row>
    <row r="127" spans="1:16" x14ac:dyDescent="0.3">
      <c r="A127" s="9" t="s">
        <v>239</v>
      </c>
      <c r="B127" s="10" t="s">
        <v>208</v>
      </c>
      <c r="C127" s="35">
        <v>7532.2359264434835</v>
      </c>
      <c r="D127" s="36">
        <v>0</v>
      </c>
      <c r="E127" s="37">
        <v>6219.3206189434841</v>
      </c>
      <c r="F127" s="36">
        <v>1312.9153074999999</v>
      </c>
      <c r="G127" s="35">
        <v>0</v>
      </c>
      <c r="H127" s="36">
        <v>0</v>
      </c>
      <c r="I127" s="37">
        <v>0</v>
      </c>
      <c r="J127" s="36">
        <v>0</v>
      </c>
      <c r="K127" s="35">
        <v>0</v>
      </c>
      <c r="L127" s="35">
        <v>0</v>
      </c>
      <c r="M127" s="35">
        <v>0</v>
      </c>
      <c r="N127" s="38">
        <f t="shared" si="14"/>
        <v>7532.2359264434835</v>
      </c>
      <c r="O127" s="33"/>
      <c r="P127" s="33"/>
    </row>
    <row r="128" spans="1:16" ht="28.8" x14ac:dyDescent="0.3">
      <c r="A128" s="9" t="s">
        <v>241</v>
      </c>
      <c r="B128" s="10" t="s">
        <v>210</v>
      </c>
      <c r="C128" s="35">
        <v>3221.2895782750143</v>
      </c>
      <c r="D128" s="36">
        <v>0</v>
      </c>
      <c r="E128" s="37">
        <v>2863.10078601237</v>
      </c>
      <c r="F128" s="36">
        <v>358.18879226264414</v>
      </c>
      <c r="G128" s="35">
        <v>0</v>
      </c>
      <c r="H128" s="36">
        <v>0</v>
      </c>
      <c r="I128" s="37">
        <v>0</v>
      </c>
      <c r="J128" s="36">
        <v>0</v>
      </c>
      <c r="K128" s="35">
        <v>0</v>
      </c>
      <c r="L128" s="35">
        <v>278.33373013539125</v>
      </c>
      <c r="M128" s="35">
        <v>0</v>
      </c>
      <c r="N128" s="38">
        <f t="shared" si="14"/>
        <v>3499.6233084104056</v>
      </c>
      <c r="O128" s="33"/>
      <c r="P128" s="33"/>
    </row>
    <row r="129" spans="1:16" x14ac:dyDescent="0.3">
      <c r="A129" s="9" t="s">
        <v>243</v>
      </c>
      <c r="B129" s="10" t="s">
        <v>212</v>
      </c>
      <c r="C129" s="35">
        <v>11263.634130418839</v>
      </c>
      <c r="D129" s="36">
        <v>0</v>
      </c>
      <c r="E129" s="37">
        <v>10392.041147867409</v>
      </c>
      <c r="F129" s="36">
        <v>871.59298255143028</v>
      </c>
      <c r="G129" s="35">
        <v>0</v>
      </c>
      <c r="H129" s="36">
        <v>0</v>
      </c>
      <c r="I129" s="37">
        <v>0</v>
      </c>
      <c r="J129" s="36">
        <v>0</v>
      </c>
      <c r="K129" s="35">
        <v>0</v>
      </c>
      <c r="L129" s="35">
        <v>14.982679984146351</v>
      </c>
      <c r="M129" s="35">
        <v>0</v>
      </c>
      <c r="N129" s="38">
        <f t="shared" si="14"/>
        <v>11278.616810402986</v>
      </c>
      <c r="O129" s="33"/>
      <c r="P129" s="33"/>
    </row>
    <row r="130" spans="1:16" x14ac:dyDescent="0.3">
      <c r="A130" s="9" t="s">
        <v>313</v>
      </c>
      <c r="B130" s="10" t="s">
        <v>214</v>
      </c>
      <c r="C130" s="35">
        <v>5670.8816269416575</v>
      </c>
      <c r="D130" s="36">
        <v>0</v>
      </c>
      <c r="E130" s="37">
        <v>4944.2804737869501</v>
      </c>
      <c r="F130" s="36">
        <v>726.6011531547075</v>
      </c>
      <c r="G130" s="35">
        <v>0</v>
      </c>
      <c r="H130" s="36">
        <v>0</v>
      </c>
      <c r="I130" s="37">
        <v>0</v>
      </c>
      <c r="J130" s="36">
        <v>0</v>
      </c>
      <c r="K130" s="35">
        <v>0</v>
      </c>
      <c r="L130" s="35">
        <v>324.41275806476352</v>
      </c>
      <c r="M130" s="35">
        <v>0</v>
      </c>
      <c r="N130" s="38">
        <f t="shared" si="14"/>
        <v>5995.2943850064212</v>
      </c>
      <c r="O130" s="33"/>
      <c r="P130" s="33"/>
    </row>
    <row r="131" spans="1:16" ht="28.8" x14ac:dyDescent="0.3">
      <c r="A131" s="9" t="s">
        <v>314</v>
      </c>
      <c r="B131" s="10" t="s">
        <v>216</v>
      </c>
      <c r="C131" s="35">
        <v>22867.594920356991</v>
      </c>
      <c r="D131" s="36">
        <v>778.12946999999997</v>
      </c>
      <c r="E131" s="37">
        <v>10809.726990253897</v>
      </c>
      <c r="F131" s="36">
        <v>11279.738460103094</v>
      </c>
      <c r="G131" s="35">
        <v>0</v>
      </c>
      <c r="H131" s="36">
        <v>0</v>
      </c>
      <c r="I131" s="37">
        <v>0</v>
      </c>
      <c r="J131" s="36">
        <v>0</v>
      </c>
      <c r="K131" s="35">
        <v>0</v>
      </c>
      <c r="L131" s="35">
        <v>41.764741735728663</v>
      </c>
      <c r="M131" s="35">
        <v>0</v>
      </c>
      <c r="N131" s="38">
        <f t="shared" si="14"/>
        <v>22909.35966209272</v>
      </c>
      <c r="O131" s="33"/>
      <c r="P131" s="33"/>
    </row>
    <row r="132" spans="1:16" x14ac:dyDescent="0.3">
      <c r="A132" s="9" t="s">
        <v>315</v>
      </c>
      <c r="B132" s="10" t="s">
        <v>217</v>
      </c>
      <c r="C132" s="35">
        <v>13846.5520500778</v>
      </c>
      <c r="D132" s="36">
        <v>0</v>
      </c>
      <c r="E132" s="37">
        <v>12345.80531855112</v>
      </c>
      <c r="F132" s="36">
        <v>1500.7467315266813</v>
      </c>
      <c r="G132" s="35">
        <v>0</v>
      </c>
      <c r="H132" s="36">
        <v>0</v>
      </c>
      <c r="I132" s="37">
        <v>0</v>
      </c>
      <c r="J132" s="36">
        <v>0</v>
      </c>
      <c r="K132" s="35">
        <v>0</v>
      </c>
      <c r="L132" s="35">
        <v>3901.2549651187496</v>
      </c>
      <c r="M132" s="35">
        <v>0</v>
      </c>
      <c r="N132" s="38">
        <f t="shared" si="14"/>
        <v>17747.807015196551</v>
      </c>
      <c r="O132" s="33"/>
      <c r="P132" s="33"/>
    </row>
    <row r="133" spans="1:16" x14ac:dyDescent="0.3">
      <c r="A133" s="9" t="s">
        <v>316</v>
      </c>
      <c r="B133" s="10" t="s">
        <v>218</v>
      </c>
      <c r="C133" s="35">
        <v>16203.316857262602</v>
      </c>
      <c r="D133" s="36">
        <v>1962.898464026357</v>
      </c>
      <c r="E133" s="37">
        <v>12529.775375817362</v>
      </c>
      <c r="F133" s="36">
        <v>1710.6430174188824</v>
      </c>
      <c r="G133" s="35">
        <v>518.98456145000011</v>
      </c>
      <c r="H133" s="36">
        <v>518.98456145000011</v>
      </c>
      <c r="I133" s="37">
        <v>0</v>
      </c>
      <c r="J133" s="36">
        <v>0</v>
      </c>
      <c r="K133" s="35">
        <v>0</v>
      </c>
      <c r="L133" s="35">
        <v>9246.2933548798283</v>
      </c>
      <c r="M133" s="35">
        <v>0</v>
      </c>
      <c r="N133" s="38">
        <f t="shared" si="14"/>
        <v>25968.594773592431</v>
      </c>
      <c r="O133" s="33"/>
      <c r="P133" s="33"/>
    </row>
    <row r="134" spans="1:16" x14ac:dyDescent="0.3">
      <c r="A134" s="9" t="s">
        <v>225</v>
      </c>
      <c r="B134" s="10" t="s">
        <v>299</v>
      </c>
      <c r="C134" s="35">
        <v>588.37956390419981</v>
      </c>
      <c r="D134" s="36">
        <v>0</v>
      </c>
      <c r="E134" s="37">
        <v>588.37956390419981</v>
      </c>
      <c r="F134" s="36">
        <v>0</v>
      </c>
      <c r="G134" s="35">
        <v>0</v>
      </c>
      <c r="H134" s="36">
        <v>0</v>
      </c>
      <c r="I134" s="37">
        <v>0</v>
      </c>
      <c r="J134" s="36">
        <v>0</v>
      </c>
      <c r="K134" s="35">
        <v>0</v>
      </c>
      <c r="L134" s="35">
        <v>360.27540082615383</v>
      </c>
      <c r="M134" s="35">
        <v>0</v>
      </c>
      <c r="N134" s="38">
        <f t="shared" si="14"/>
        <v>948.65496473035364</v>
      </c>
      <c r="O134" s="33"/>
      <c r="P134" s="33"/>
    </row>
    <row r="135" spans="1:16" ht="28.8" x14ac:dyDescent="0.3">
      <c r="A135" s="9" t="s">
        <v>227</v>
      </c>
      <c r="B135" s="10" t="s">
        <v>300</v>
      </c>
      <c r="C135" s="35">
        <v>622.97408030755696</v>
      </c>
      <c r="D135" s="36">
        <v>0</v>
      </c>
      <c r="E135" s="82">
        <v>615.84561530800374</v>
      </c>
      <c r="F135" s="36">
        <v>7.1284649995532545</v>
      </c>
      <c r="G135" s="35">
        <v>0</v>
      </c>
      <c r="H135" s="36">
        <v>0</v>
      </c>
      <c r="I135" s="82">
        <v>0</v>
      </c>
      <c r="J135" s="36">
        <v>0</v>
      </c>
      <c r="K135" s="35">
        <v>0</v>
      </c>
      <c r="L135" s="35">
        <v>4.9717923914058701</v>
      </c>
      <c r="M135" s="35">
        <v>0</v>
      </c>
      <c r="N135" s="38">
        <f t="shared" si="14"/>
        <v>627.94587269896283</v>
      </c>
      <c r="O135" s="33"/>
      <c r="P135" s="33"/>
    </row>
    <row r="136" spans="1:16" x14ac:dyDescent="0.3">
      <c r="A136" s="9" t="s">
        <v>234</v>
      </c>
      <c r="B136" s="10" t="s">
        <v>301</v>
      </c>
      <c r="C136" s="35">
        <v>4279.5714300802492</v>
      </c>
      <c r="D136" s="36">
        <v>601.34622880268569</v>
      </c>
      <c r="E136" s="82">
        <v>3336.7935807051449</v>
      </c>
      <c r="F136" s="36">
        <v>341.43162057241875</v>
      </c>
      <c r="G136" s="35">
        <v>0</v>
      </c>
      <c r="H136" s="36">
        <v>0</v>
      </c>
      <c r="I136" s="82">
        <v>0</v>
      </c>
      <c r="J136" s="36">
        <v>0</v>
      </c>
      <c r="K136" s="35">
        <v>0</v>
      </c>
      <c r="L136" s="35">
        <v>80.809434701403788</v>
      </c>
      <c r="M136" s="35">
        <v>0</v>
      </c>
      <c r="N136" s="38">
        <f t="shared" ref="N136:N143" si="15">+C136+G136+K136+L136+M136</f>
        <v>4360.3808647816531</v>
      </c>
      <c r="O136" s="33"/>
      <c r="P136" s="33"/>
    </row>
    <row r="137" spans="1:16" x14ac:dyDescent="0.3">
      <c r="A137" s="9" t="s">
        <v>317</v>
      </c>
      <c r="B137" s="10" t="s">
        <v>302</v>
      </c>
      <c r="C137" s="35">
        <v>5895.8979547573936</v>
      </c>
      <c r="D137" s="36">
        <v>0</v>
      </c>
      <c r="E137" s="82">
        <v>5441.7761105102591</v>
      </c>
      <c r="F137" s="36">
        <v>454.1218442471345</v>
      </c>
      <c r="G137" s="35">
        <v>0</v>
      </c>
      <c r="H137" s="36">
        <v>0</v>
      </c>
      <c r="I137" s="82">
        <v>0</v>
      </c>
      <c r="J137" s="36">
        <v>0</v>
      </c>
      <c r="K137" s="35">
        <v>0</v>
      </c>
      <c r="L137" s="35">
        <v>694.91645565906674</v>
      </c>
      <c r="M137" s="35">
        <v>0</v>
      </c>
      <c r="N137" s="38">
        <f t="shared" si="15"/>
        <v>6590.8144104164603</v>
      </c>
      <c r="O137" s="33"/>
      <c r="P137" s="33"/>
    </row>
    <row r="138" spans="1:16" x14ac:dyDescent="0.3">
      <c r="A138" s="9" t="s">
        <v>318</v>
      </c>
      <c r="B138" s="10" t="s">
        <v>220</v>
      </c>
      <c r="C138" s="35">
        <v>182.84634059303869</v>
      </c>
      <c r="D138" s="36">
        <v>0</v>
      </c>
      <c r="E138" s="82">
        <v>182.84634059303869</v>
      </c>
      <c r="F138" s="36">
        <v>0</v>
      </c>
      <c r="G138" s="35">
        <v>86.041198149514003</v>
      </c>
      <c r="H138" s="36">
        <v>0</v>
      </c>
      <c r="I138" s="82">
        <v>86.041198149514017</v>
      </c>
      <c r="J138" s="36">
        <v>0</v>
      </c>
      <c r="K138" s="35">
        <v>0</v>
      </c>
      <c r="L138" s="35">
        <v>0</v>
      </c>
      <c r="M138" s="35">
        <v>0</v>
      </c>
      <c r="N138" s="38">
        <f t="shared" si="15"/>
        <v>268.88753874255269</v>
      </c>
      <c r="O138" s="33"/>
      <c r="P138" s="33"/>
    </row>
    <row r="139" spans="1:16" ht="28.8" x14ac:dyDescent="0.3">
      <c r="A139" s="9" t="s">
        <v>319</v>
      </c>
      <c r="B139" s="10" t="s">
        <v>222</v>
      </c>
      <c r="C139" s="35">
        <v>1781.5128502683851</v>
      </c>
      <c r="D139" s="36">
        <v>0</v>
      </c>
      <c r="E139" s="82">
        <v>864.03669423838494</v>
      </c>
      <c r="F139" s="36">
        <v>917.47615603000008</v>
      </c>
      <c r="G139" s="35">
        <v>0</v>
      </c>
      <c r="H139" s="36">
        <v>0</v>
      </c>
      <c r="I139" s="82">
        <v>0</v>
      </c>
      <c r="J139" s="36">
        <v>0</v>
      </c>
      <c r="K139" s="35">
        <v>0</v>
      </c>
      <c r="L139" s="35">
        <v>399.24674046426435</v>
      </c>
      <c r="M139" s="35">
        <v>0</v>
      </c>
      <c r="N139" s="38">
        <f t="shared" si="15"/>
        <v>2180.7595907326495</v>
      </c>
      <c r="O139" s="33"/>
      <c r="P139" s="33"/>
    </row>
    <row r="140" spans="1:16" ht="28.8" x14ac:dyDescent="0.3">
      <c r="A140" s="9" t="s">
        <v>320</v>
      </c>
      <c r="B140" s="10" t="s">
        <v>223</v>
      </c>
      <c r="C140" s="35">
        <v>467.13515693507577</v>
      </c>
      <c r="D140" s="36">
        <v>0</v>
      </c>
      <c r="E140" s="82">
        <v>331.93198981507578</v>
      </c>
      <c r="F140" s="36">
        <v>135.20316711999999</v>
      </c>
      <c r="G140" s="35">
        <v>0</v>
      </c>
      <c r="H140" s="36">
        <v>0</v>
      </c>
      <c r="I140" s="82">
        <v>0</v>
      </c>
      <c r="J140" s="36">
        <v>0</v>
      </c>
      <c r="K140" s="35">
        <v>0</v>
      </c>
      <c r="L140" s="35">
        <v>5.1749074173160228</v>
      </c>
      <c r="M140" s="35">
        <v>0</v>
      </c>
      <c r="N140" s="38">
        <f t="shared" si="15"/>
        <v>472.31006435239181</v>
      </c>
      <c r="O140" s="33"/>
      <c r="P140" s="33"/>
    </row>
    <row r="141" spans="1:16" x14ac:dyDescent="0.3">
      <c r="A141" s="9" t="s">
        <v>321</v>
      </c>
      <c r="B141" s="10" t="s">
        <v>224</v>
      </c>
      <c r="C141" s="35">
        <v>845.69984977158356</v>
      </c>
      <c r="D141" s="36">
        <v>0</v>
      </c>
      <c r="E141" s="82">
        <v>845.69984977158356</v>
      </c>
      <c r="F141" s="36">
        <v>0</v>
      </c>
      <c r="G141" s="35">
        <v>0</v>
      </c>
      <c r="H141" s="36">
        <v>0</v>
      </c>
      <c r="I141" s="82">
        <v>0</v>
      </c>
      <c r="J141" s="36">
        <v>0</v>
      </c>
      <c r="K141" s="35">
        <v>0</v>
      </c>
      <c r="L141" s="35">
        <v>1032.1756224959963</v>
      </c>
      <c r="M141" s="35">
        <v>0</v>
      </c>
      <c r="N141" s="38">
        <f t="shared" si="15"/>
        <v>1877.8754722675799</v>
      </c>
      <c r="O141" s="33"/>
      <c r="P141" s="33"/>
    </row>
    <row r="142" spans="1:16" x14ac:dyDescent="0.3">
      <c r="A142" s="9" t="s">
        <v>322</v>
      </c>
      <c r="B142" s="10" t="s">
        <v>226</v>
      </c>
      <c r="C142" s="35">
        <v>410.1096373807938</v>
      </c>
      <c r="D142" s="36">
        <v>0</v>
      </c>
      <c r="E142" s="82">
        <v>410.1096373807938</v>
      </c>
      <c r="F142" s="36">
        <v>0</v>
      </c>
      <c r="G142" s="35">
        <v>0</v>
      </c>
      <c r="H142" s="36">
        <v>0</v>
      </c>
      <c r="I142" s="82">
        <v>0</v>
      </c>
      <c r="J142" s="36">
        <v>0</v>
      </c>
      <c r="K142" s="35">
        <v>0</v>
      </c>
      <c r="L142" s="35">
        <v>0</v>
      </c>
      <c r="M142" s="35">
        <v>0</v>
      </c>
      <c r="N142" s="38">
        <f t="shared" si="15"/>
        <v>410.1096373807938</v>
      </c>
      <c r="O142" s="33"/>
      <c r="P142" s="33"/>
    </row>
    <row r="143" spans="1:16" ht="14.25" customHeight="1" x14ac:dyDescent="0.3">
      <c r="A143" s="9" t="s">
        <v>323</v>
      </c>
      <c r="B143" s="10" t="s">
        <v>228</v>
      </c>
      <c r="C143" s="35">
        <v>378.10494465202476</v>
      </c>
      <c r="D143" s="36">
        <v>0</v>
      </c>
      <c r="E143" s="82">
        <v>378.10494465202476</v>
      </c>
      <c r="F143" s="36">
        <v>0</v>
      </c>
      <c r="G143" s="35">
        <v>0</v>
      </c>
      <c r="H143" s="36">
        <v>0</v>
      </c>
      <c r="I143" s="82">
        <v>0</v>
      </c>
      <c r="J143" s="36">
        <v>0</v>
      </c>
      <c r="K143" s="35">
        <v>0</v>
      </c>
      <c r="L143" s="35">
        <v>191.92564961856547</v>
      </c>
      <c r="M143" s="35">
        <v>0</v>
      </c>
      <c r="N143" s="38">
        <f t="shared" si="15"/>
        <v>570.0305942705902</v>
      </c>
      <c r="O143" s="33"/>
      <c r="P143" s="33"/>
    </row>
    <row r="144" spans="1:16" x14ac:dyDescent="0.3">
      <c r="A144" s="9"/>
      <c r="B144" s="10"/>
      <c r="C144" s="35"/>
      <c r="D144" s="44"/>
      <c r="E144" s="82"/>
      <c r="F144" s="36"/>
      <c r="G144" s="35"/>
      <c r="H144" s="44"/>
      <c r="I144" s="82"/>
      <c r="J144" s="36"/>
      <c r="K144" s="35"/>
      <c r="L144" s="35"/>
      <c r="M144" s="35"/>
      <c r="N144" s="38"/>
      <c r="O144" s="33"/>
      <c r="P144" s="33"/>
    </row>
    <row r="145" spans="1:16" x14ac:dyDescent="0.3">
      <c r="A145" s="11"/>
      <c r="B145" s="12" t="s">
        <v>229</v>
      </c>
      <c r="C145" s="45">
        <f t="shared" ref="C145:M145" si="16">SUM(C11:C144)</f>
        <v>774722.70218827552</v>
      </c>
      <c r="D145" s="45">
        <f t="shared" si="16"/>
        <v>53454.359223609754</v>
      </c>
      <c r="E145" s="83">
        <f t="shared" si="16"/>
        <v>470549.91326033231</v>
      </c>
      <c r="F145" s="45">
        <f t="shared" si="16"/>
        <v>250718.42970433307</v>
      </c>
      <c r="G145" s="45">
        <f t="shared" si="16"/>
        <v>66805.321357883513</v>
      </c>
      <c r="H145" s="45">
        <f t="shared" si="16"/>
        <v>33639.665732987327</v>
      </c>
      <c r="I145" s="83">
        <f t="shared" si="16"/>
        <v>13011.58545976377</v>
      </c>
      <c r="J145" s="45">
        <f t="shared" si="16"/>
        <v>20154.070165132409</v>
      </c>
      <c r="K145" s="45">
        <f t="shared" si="16"/>
        <v>7.0864274799999993</v>
      </c>
      <c r="L145" s="45">
        <f t="shared" si="16"/>
        <v>88369.121729134597</v>
      </c>
      <c r="M145" s="45">
        <f t="shared" si="16"/>
        <v>44.445698812099963</v>
      </c>
      <c r="N145" s="45">
        <f t="shared" ref="N145" si="17">+C145+G145+K145+L145+M145</f>
        <v>929948.67740158574</v>
      </c>
      <c r="O145" s="33"/>
      <c r="P145" s="33"/>
    </row>
    <row r="146" spans="1:16" x14ac:dyDescent="0.3">
      <c r="A146" s="13" t="s">
        <v>230</v>
      </c>
      <c r="B146" s="14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33"/>
      <c r="P146" s="33"/>
    </row>
    <row r="147" spans="1:16" x14ac:dyDescent="0.3">
      <c r="A147" s="9" t="s">
        <v>231</v>
      </c>
      <c r="B147" s="15" t="s">
        <v>286</v>
      </c>
      <c r="C147" s="35">
        <v>0</v>
      </c>
      <c r="D147" s="40">
        <v>0</v>
      </c>
      <c r="E147" s="36">
        <v>0</v>
      </c>
      <c r="F147" s="36">
        <v>0</v>
      </c>
      <c r="G147" s="35">
        <v>0</v>
      </c>
      <c r="H147" s="40">
        <v>0</v>
      </c>
      <c r="I147" s="36">
        <v>0</v>
      </c>
      <c r="J147" s="36">
        <v>0</v>
      </c>
      <c r="K147" s="35">
        <v>0</v>
      </c>
      <c r="L147" s="35">
        <v>0</v>
      </c>
      <c r="M147" s="35">
        <v>0</v>
      </c>
      <c r="N147" s="38">
        <f t="shared" ref="N147:N153" si="18">+C147+G147+K147+L147+M147</f>
        <v>0</v>
      </c>
      <c r="O147" s="33"/>
      <c r="P147" s="33"/>
    </row>
    <row r="148" spans="1:16" x14ac:dyDescent="0.3">
      <c r="A148" s="9" t="s">
        <v>232</v>
      </c>
      <c r="B148" s="15" t="s">
        <v>287</v>
      </c>
      <c r="C148" s="35">
        <v>0</v>
      </c>
      <c r="D148" s="40">
        <v>0</v>
      </c>
      <c r="E148" s="36">
        <v>0</v>
      </c>
      <c r="F148" s="36">
        <v>0</v>
      </c>
      <c r="G148" s="35">
        <v>0</v>
      </c>
      <c r="H148" s="40">
        <v>0</v>
      </c>
      <c r="I148" s="36">
        <v>0</v>
      </c>
      <c r="J148" s="36">
        <v>0</v>
      </c>
      <c r="K148" s="35">
        <v>0</v>
      </c>
      <c r="L148" s="35">
        <v>0</v>
      </c>
      <c r="M148" s="35">
        <v>0</v>
      </c>
      <c r="N148" s="38">
        <f t="shared" si="18"/>
        <v>0</v>
      </c>
      <c r="O148" s="33"/>
      <c r="P148" s="33"/>
    </row>
    <row r="149" spans="1:16" x14ac:dyDescent="0.3">
      <c r="A149" s="9" t="s">
        <v>233</v>
      </c>
      <c r="B149" s="15" t="s">
        <v>157</v>
      </c>
      <c r="C149" s="35">
        <v>0</v>
      </c>
      <c r="D149" s="40">
        <v>0</v>
      </c>
      <c r="E149" s="36">
        <v>0</v>
      </c>
      <c r="F149" s="36">
        <v>0</v>
      </c>
      <c r="G149" s="35">
        <v>0</v>
      </c>
      <c r="H149" s="40">
        <v>0</v>
      </c>
      <c r="I149" s="36">
        <v>0</v>
      </c>
      <c r="J149" s="36">
        <v>0</v>
      </c>
      <c r="K149" s="35">
        <v>66.940000980000008</v>
      </c>
      <c r="L149" s="35">
        <v>0</v>
      </c>
      <c r="M149" s="35">
        <v>0</v>
      </c>
      <c r="N149" s="38">
        <f t="shared" si="18"/>
        <v>66.940000980000008</v>
      </c>
      <c r="O149" s="33"/>
      <c r="P149" s="33"/>
    </row>
    <row r="150" spans="1:16" x14ac:dyDescent="0.3">
      <c r="A150" s="9" t="s">
        <v>324</v>
      </c>
      <c r="B150" s="16" t="s">
        <v>159</v>
      </c>
      <c r="C150" s="35">
        <v>4409.0839403293357</v>
      </c>
      <c r="D150" s="40">
        <v>4409.0839403293357</v>
      </c>
      <c r="E150" s="36">
        <v>0</v>
      </c>
      <c r="F150" s="36">
        <v>0</v>
      </c>
      <c r="G150" s="35">
        <v>0</v>
      </c>
      <c r="H150" s="40">
        <v>0</v>
      </c>
      <c r="I150" s="36">
        <v>0</v>
      </c>
      <c r="J150" s="36">
        <v>0</v>
      </c>
      <c r="K150" s="35">
        <v>25.819366765000002</v>
      </c>
      <c r="L150" s="35">
        <v>0</v>
      </c>
      <c r="M150" s="35">
        <v>0</v>
      </c>
      <c r="N150" s="38">
        <f t="shared" si="18"/>
        <v>4434.903307094336</v>
      </c>
      <c r="O150" s="33"/>
      <c r="P150" s="33"/>
    </row>
    <row r="151" spans="1:16" x14ac:dyDescent="0.3">
      <c r="A151" s="9" t="s">
        <v>325</v>
      </c>
      <c r="B151" s="15" t="s">
        <v>293</v>
      </c>
      <c r="C151" s="35">
        <v>0</v>
      </c>
      <c r="D151" s="40">
        <v>0</v>
      </c>
      <c r="E151" s="36">
        <v>0</v>
      </c>
      <c r="F151" s="36">
        <v>0</v>
      </c>
      <c r="G151" s="35">
        <v>0</v>
      </c>
      <c r="H151" s="40">
        <v>0</v>
      </c>
      <c r="I151" s="36">
        <v>0</v>
      </c>
      <c r="J151" s="36">
        <v>0</v>
      </c>
      <c r="K151" s="35">
        <v>0</v>
      </c>
      <c r="L151" s="35">
        <v>85270.408290129999</v>
      </c>
      <c r="M151" s="35">
        <v>0</v>
      </c>
      <c r="N151" s="38">
        <f t="shared" si="18"/>
        <v>85270.408290129999</v>
      </c>
      <c r="O151" s="33"/>
      <c r="P151" s="33"/>
    </row>
    <row r="152" spans="1:16" x14ac:dyDescent="0.3">
      <c r="A152" s="9" t="s">
        <v>326</v>
      </c>
      <c r="B152" s="17" t="s">
        <v>200</v>
      </c>
      <c r="C152" s="35">
        <v>0</v>
      </c>
      <c r="D152" s="40">
        <v>0</v>
      </c>
      <c r="E152" s="36">
        <v>0</v>
      </c>
      <c r="F152" s="36">
        <v>0</v>
      </c>
      <c r="G152" s="35">
        <v>0</v>
      </c>
      <c r="H152" s="40">
        <v>0</v>
      </c>
      <c r="I152" s="36">
        <v>0</v>
      </c>
      <c r="J152" s="36">
        <v>0</v>
      </c>
      <c r="K152" s="35">
        <v>71.341751197739256</v>
      </c>
      <c r="L152" s="35">
        <v>0</v>
      </c>
      <c r="M152" s="35">
        <v>0</v>
      </c>
      <c r="N152" s="38">
        <f t="shared" si="18"/>
        <v>71.341751197739256</v>
      </c>
      <c r="O152" s="33"/>
      <c r="P152" s="33"/>
    </row>
    <row r="153" spans="1:16" ht="28.8" x14ac:dyDescent="0.3">
      <c r="A153" s="9" t="s">
        <v>327</v>
      </c>
      <c r="B153" s="18" t="s">
        <v>235</v>
      </c>
      <c r="C153" s="35">
        <v>0</v>
      </c>
      <c r="D153" s="40">
        <v>0</v>
      </c>
      <c r="E153" s="36">
        <v>0</v>
      </c>
      <c r="F153" s="36">
        <v>0</v>
      </c>
      <c r="G153" s="35">
        <v>0</v>
      </c>
      <c r="H153" s="40">
        <v>0</v>
      </c>
      <c r="I153" s="36">
        <v>0</v>
      </c>
      <c r="J153" s="36">
        <v>0</v>
      </c>
      <c r="K153" s="35">
        <v>0</v>
      </c>
      <c r="L153" s="35">
        <v>2779.9229588025005</v>
      </c>
      <c r="M153" s="35">
        <v>0</v>
      </c>
      <c r="N153" s="38">
        <f t="shared" si="18"/>
        <v>2779.9229588025005</v>
      </c>
      <c r="O153" s="33"/>
      <c r="P153" s="33"/>
    </row>
    <row r="154" spans="1:16" x14ac:dyDescent="0.3">
      <c r="A154" s="9"/>
      <c r="B154" s="18"/>
      <c r="C154" s="35"/>
      <c r="D154" s="40"/>
      <c r="E154" s="36"/>
      <c r="F154" s="36"/>
      <c r="G154" s="35"/>
      <c r="H154" s="40"/>
      <c r="I154" s="36"/>
      <c r="J154" s="36"/>
      <c r="K154" s="35"/>
      <c r="L154" s="35"/>
      <c r="M154" s="35"/>
      <c r="N154" s="38"/>
      <c r="O154" s="33"/>
      <c r="P154" s="33"/>
    </row>
    <row r="155" spans="1:16" x14ac:dyDescent="0.3">
      <c r="A155" s="11"/>
      <c r="B155" s="12" t="s">
        <v>236</v>
      </c>
      <c r="C155" s="46">
        <f>SUM(C147:C154)</f>
        <v>4409.0839403293357</v>
      </c>
      <c r="D155" s="46">
        <f t="shared" ref="D155:K155" si="19">SUM(D147:D154)</f>
        <v>4409.0839403293357</v>
      </c>
      <c r="E155" s="46">
        <f t="shared" si="19"/>
        <v>0</v>
      </c>
      <c r="F155" s="46">
        <f t="shared" ref="F155" si="20">SUM(F147:F154)</f>
        <v>0</v>
      </c>
      <c r="G155" s="46">
        <f t="shared" si="19"/>
        <v>0</v>
      </c>
      <c r="H155" s="46">
        <f t="shared" ref="H155:J155" si="21">SUM(H147:H154)</f>
        <v>0</v>
      </c>
      <c r="I155" s="46">
        <f t="shared" si="21"/>
        <v>0</v>
      </c>
      <c r="J155" s="46">
        <f t="shared" si="21"/>
        <v>0</v>
      </c>
      <c r="K155" s="46">
        <f t="shared" si="19"/>
        <v>164.10111894273928</v>
      </c>
      <c r="L155" s="46">
        <f>SUM(L147:L154)</f>
        <v>88050.331248932504</v>
      </c>
      <c r="M155" s="46">
        <f t="shared" ref="M155:N155" si="22">SUM(M147:M154)</f>
        <v>0</v>
      </c>
      <c r="N155" s="46">
        <f t="shared" si="22"/>
        <v>92623.516308204591</v>
      </c>
      <c r="O155" s="33"/>
      <c r="P155" s="33"/>
    </row>
    <row r="156" spans="1:16" ht="31.5" customHeight="1" x14ac:dyDescent="0.3">
      <c r="A156" s="13" t="s">
        <v>237</v>
      </c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33"/>
      <c r="P156" s="33"/>
    </row>
    <row r="157" spans="1:16" x14ac:dyDescent="0.3">
      <c r="A157" s="9" t="s">
        <v>238</v>
      </c>
      <c r="B157" s="39" t="s">
        <v>286</v>
      </c>
      <c r="C157" s="35">
        <v>0</v>
      </c>
      <c r="D157" s="40">
        <v>0</v>
      </c>
      <c r="E157" s="36">
        <v>0</v>
      </c>
      <c r="F157" s="36">
        <v>0</v>
      </c>
      <c r="G157" s="35">
        <v>0</v>
      </c>
      <c r="H157" s="40">
        <v>0</v>
      </c>
      <c r="I157" s="36">
        <v>0</v>
      </c>
      <c r="J157" s="36">
        <v>0</v>
      </c>
      <c r="K157" s="35">
        <v>0</v>
      </c>
      <c r="L157" s="35">
        <v>0</v>
      </c>
      <c r="M157" s="35">
        <v>140.66944487975383</v>
      </c>
      <c r="N157" s="38">
        <f t="shared" ref="N157" si="23">+C157+G157+K157+L157+M157</f>
        <v>140.66944487975383</v>
      </c>
      <c r="O157" s="33"/>
      <c r="P157" s="33"/>
    </row>
    <row r="158" spans="1:16" x14ac:dyDescent="0.3">
      <c r="A158" s="9" t="s">
        <v>328</v>
      </c>
      <c r="B158" s="39" t="s">
        <v>287</v>
      </c>
      <c r="C158" s="35">
        <v>0</v>
      </c>
      <c r="D158" s="40">
        <v>0</v>
      </c>
      <c r="E158" s="36">
        <v>0</v>
      </c>
      <c r="F158" s="36">
        <v>0</v>
      </c>
      <c r="G158" s="35">
        <v>0</v>
      </c>
      <c r="H158" s="40">
        <v>0</v>
      </c>
      <c r="I158" s="36">
        <v>0</v>
      </c>
      <c r="J158" s="36">
        <v>0</v>
      </c>
      <c r="K158" s="35">
        <v>0</v>
      </c>
      <c r="L158" s="35">
        <v>0</v>
      </c>
      <c r="M158" s="35">
        <v>0</v>
      </c>
      <c r="N158" s="38">
        <f t="shared" ref="N158:N166" si="24">+C158+G158+K158+L158+M158</f>
        <v>0</v>
      </c>
      <c r="O158" s="33"/>
      <c r="P158" s="33"/>
    </row>
    <row r="159" spans="1:16" x14ac:dyDescent="0.3">
      <c r="A159" s="9" t="s">
        <v>391</v>
      </c>
      <c r="B159" s="39" t="s">
        <v>166</v>
      </c>
      <c r="C159" s="35">
        <v>0</v>
      </c>
      <c r="D159" s="40">
        <v>0</v>
      </c>
      <c r="E159" s="36">
        <v>0</v>
      </c>
      <c r="F159" s="36">
        <v>0</v>
      </c>
      <c r="G159" s="35">
        <v>0</v>
      </c>
      <c r="H159" s="40">
        <v>0</v>
      </c>
      <c r="I159" s="36">
        <v>0</v>
      </c>
      <c r="J159" s="36">
        <v>0</v>
      </c>
      <c r="K159" s="35">
        <v>117.10355942</v>
      </c>
      <c r="L159" s="35">
        <v>0</v>
      </c>
      <c r="M159" s="35">
        <v>0</v>
      </c>
      <c r="N159" s="38">
        <f t="shared" si="24"/>
        <v>117.10355942</v>
      </c>
      <c r="O159" s="33"/>
      <c r="P159" s="33"/>
    </row>
    <row r="160" spans="1:16" x14ac:dyDescent="0.3">
      <c r="A160" s="9" t="s">
        <v>329</v>
      </c>
      <c r="B160" s="39" t="s">
        <v>200</v>
      </c>
      <c r="C160" s="35">
        <v>0</v>
      </c>
      <c r="D160" s="40">
        <v>0</v>
      </c>
      <c r="E160" s="36">
        <v>0</v>
      </c>
      <c r="F160" s="36">
        <v>0</v>
      </c>
      <c r="G160" s="35">
        <v>0</v>
      </c>
      <c r="H160" s="40">
        <v>0</v>
      </c>
      <c r="I160" s="36">
        <v>0</v>
      </c>
      <c r="J160" s="36">
        <v>0</v>
      </c>
      <c r="K160" s="35">
        <v>0</v>
      </c>
      <c r="L160" s="35">
        <v>0</v>
      </c>
      <c r="M160" s="35">
        <v>29.982313539487834</v>
      </c>
      <c r="N160" s="38">
        <f t="shared" si="24"/>
        <v>29.982313539487834</v>
      </c>
      <c r="O160" s="33"/>
      <c r="P160" s="33"/>
    </row>
    <row r="161" spans="1:16" ht="28.8" x14ac:dyDescent="0.3">
      <c r="A161" s="9" t="s">
        <v>219</v>
      </c>
      <c r="B161" s="39" t="s">
        <v>240</v>
      </c>
      <c r="C161" s="35">
        <v>0</v>
      </c>
      <c r="D161" s="40">
        <v>0</v>
      </c>
      <c r="E161" s="36">
        <v>0</v>
      </c>
      <c r="F161" s="36">
        <v>0</v>
      </c>
      <c r="G161" s="35">
        <v>0</v>
      </c>
      <c r="H161" s="40">
        <v>0</v>
      </c>
      <c r="I161" s="36">
        <v>0</v>
      </c>
      <c r="J161" s="36">
        <v>0</v>
      </c>
      <c r="K161" s="35">
        <v>8101.6019587918991</v>
      </c>
      <c r="L161" s="35">
        <v>0</v>
      </c>
      <c r="M161" s="35">
        <v>0</v>
      </c>
      <c r="N161" s="38">
        <f t="shared" si="24"/>
        <v>8101.6019587918991</v>
      </c>
      <c r="O161" s="33"/>
      <c r="P161" s="33"/>
    </row>
    <row r="162" spans="1:16" x14ac:dyDescent="0.3">
      <c r="A162" s="9" t="s">
        <v>330</v>
      </c>
      <c r="B162" s="39" t="s">
        <v>242</v>
      </c>
      <c r="C162" s="35">
        <v>0</v>
      </c>
      <c r="D162" s="40">
        <v>0</v>
      </c>
      <c r="E162" s="36">
        <v>0</v>
      </c>
      <c r="F162" s="36">
        <v>0</v>
      </c>
      <c r="G162" s="35">
        <v>0</v>
      </c>
      <c r="H162" s="40">
        <v>0</v>
      </c>
      <c r="I162" s="36">
        <v>0</v>
      </c>
      <c r="J162" s="36">
        <v>0</v>
      </c>
      <c r="K162" s="35">
        <v>2834.1049958350004</v>
      </c>
      <c r="L162" s="35">
        <v>0</v>
      </c>
      <c r="M162" s="35">
        <v>0</v>
      </c>
      <c r="N162" s="38">
        <f t="shared" si="24"/>
        <v>2834.1049958350004</v>
      </c>
      <c r="O162" s="33"/>
      <c r="P162" s="33"/>
    </row>
    <row r="163" spans="1:16" x14ac:dyDescent="0.3">
      <c r="A163" s="9" t="s">
        <v>221</v>
      </c>
      <c r="B163" s="39" t="s">
        <v>244</v>
      </c>
      <c r="C163" s="35">
        <v>0</v>
      </c>
      <c r="D163" s="40">
        <v>0</v>
      </c>
      <c r="E163" s="36">
        <v>0</v>
      </c>
      <c r="F163" s="36">
        <v>0</v>
      </c>
      <c r="G163" s="35">
        <v>0</v>
      </c>
      <c r="H163" s="40">
        <v>0</v>
      </c>
      <c r="I163" s="36">
        <v>0</v>
      </c>
      <c r="J163" s="36">
        <v>0</v>
      </c>
      <c r="K163" s="35">
        <v>505.48236570945028</v>
      </c>
      <c r="L163" s="35">
        <v>0</v>
      </c>
      <c r="M163" s="35">
        <v>0</v>
      </c>
      <c r="N163" s="38">
        <f t="shared" si="24"/>
        <v>505.48236570945028</v>
      </c>
      <c r="O163" s="33"/>
      <c r="P163" s="33"/>
    </row>
    <row r="164" spans="1:16" x14ac:dyDescent="0.3">
      <c r="A164" s="9" t="s">
        <v>331</v>
      </c>
      <c r="B164" s="39" t="s">
        <v>217</v>
      </c>
      <c r="C164" s="35">
        <v>0</v>
      </c>
      <c r="D164" s="40">
        <v>0</v>
      </c>
      <c r="E164" s="36">
        <v>0</v>
      </c>
      <c r="F164" s="36">
        <v>0</v>
      </c>
      <c r="G164" s="35">
        <v>0</v>
      </c>
      <c r="H164" s="40">
        <v>0</v>
      </c>
      <c r="I164" s="36">
        <v>0</v>
      </c>
      <c r="J164" s="36">
        <v>0</v>
      </c>
      <c r="K164" s="35">
        <v>4611.5114678531872</v>
      </c>
      <c r="L164" s="35">
        <v>0</v>
      </c>
      <c r="M164" s="35">
        <v>493.97644609135489</v>
      </c>
      <c r="N164" s="38">
        <f t="shared" si="24"/>
        <v>5105.487913944542</v>
      </c>
      <c r="O164" s="33"/>
      <c r="P164" s="33"/>
    </row>
    <row r="165" spans="1:16" x14ac:dyDescent="0.3">
      <c r="A165" s="9" t="s">
        <v>332</v>
      </c>
      <c r="B165" s="39" t="s">
        <v>218</v>
      </c>
      <c r="C165" s="35">
        <v>0</v>
      </c>
      <c r="D165" s="40">
        <v>0</v>
      </c>
      <c r="E165" s="36">
        <v>0</v>
      </c>
      <c r="F165" s="36">
        <v>0</v>
      </c>
      <c r="G165" s="35">
        <v>0</v>
      </c>
      <c r="H165" s="40">
        <v>0</v>
      </c>
      <c r="I165" s="36">
        <v>0</v>
      </c>
      <c r="J165" s="36">
        <v>0</v>
      </c>
      <c r="K165" s="35">
        <v>21652.840969435001</v>
      </c>
      <c r="L165" s="35">
        <v>0</v>
      </c>
      <c r="M165" s="35">
        <v>1093.3850578846618</v>
      </c>
      <c r="N165" s="38">
        <f t="shared" si="24"/>
        <v>22746.226027319663</v>
      </c>
      <c r="O165" s="33"/>
      <c r="P165" s="33"/>
    </row>
    <row r="166" spans="1:16" x14ac:dyDescent="0.3">
      <c r="A166" s="9" t="s">
        <v>333</v>
      </c>
      <c r="B166" s="18" t="s">
        <v>220</v>
      </c>
      <c r="C166" s="35">
        <v>0</v>
      </c>
      <c r="D166" s="40">
        <v>0</v>
      </c>
      <c r="E166" s="36">
        <v>0</v>
      </c>
      <c r="F166" s="36">
        <v>0</v>
      </c>
      <c r="G166" s="35">
        <v>0</v>
      </c>
      <c r="H166" s="40">
        <v>0</v>
      </c>
      <c r="I166" s="36">
        <v>0</v>
      </c>
      <c r="J166" s="36">
        <v>0</v>
      </c>
      <c r="K166" s="35">
        <v>0</v>
      </c>
      <c r="L166" s="35">
        <v>0</v>
      </c>
      <c r="M166" s="35">
        <v>7760.5201359620605</v>
      </c>
      <c r="N166" s="38">
        <f t="shared" si="24"/>
        <v>7760.5201359620605</v>
      </c>
      <c r="O166" s="33"/>
      <c r="P166" s="33"/>
    </row>
    <row r="167" spans="1:16" x14ac:dyDescent="0.3">
      <c r="A167" s="9"/>
      <c r="B167" s="18"/>
      <c r="C167" s="35"/>
      <c r="D167" s="40"/>
      <c r="E167" s="36"/>
      <c r="F167" s="36"/>
      <c r="G167" s="35"/>
      <c r="H167" s="40"/>
      <c r="I167" s="36"/>
      <c r="J167" s="36"/>
      <c r="K167" s="35"/>
      <c r="L167" s="35"/>
      <c r="M167" s="35"/>
      <c r="N167" s="38"/>
      <c r="O167" s="33"/>
      <c r="P167" s="33"/>
    </row>
    <row r="168" spans="1:16" x14ac:dyDescent="0.3">
      <c r="A168" s="19"/>
      <c r="B168" s="12" t="s">
        <v>245</v>
      </c>
      <c r="C168" s="45">
        <f>SUM(C157:C167)</f>
        <v>0</v>
      </c>
      <c r="D168" s="45">
        <f t="shared" ref="D168:M168" si="25">SUM(D157:D167)</f>
        <v>0</v>
      </c>
      <c r="E168" s="45">
        <f t="shared" si="25"/>
        <v>0</v>
      </c>
      <c r="F168" s="45">
        <f t="shared" ref="F168" si="26">SUM(F157:F167)</f>
        <v>0</v>
      </c>
      <c r="G168" s="45">
        <f t="shared" si="25"/>
        <v>0</v>
      </c>
      <c r="H168" s="45">
        <f t="shared" ref="H168:J168" si="27">SUM(H157:H167)</f>
        <v>0</v>
      </c>
      <c r="I168" s="45">
        <f t="shared" si="27"/>
        <v>0</v>
      </c>
      <c r="J168" s="45">
        <f t="shared" si="27"/>
        <v>0</v>
      </c>
      <c r="K168" s="45">
        <f t="shared" si="25"/>
        <v>37822.645317044531</v>
      </c>
      <c r="L168" s="45">
        <f t="shared" si="25"/>
        <v>0</v>
      </c>
      <c r="M168" s="45">
        <f t="shared" si="25"/>
        <v>9518.5333983573182</v>
      </c>
      <c r="N168" s="45">
        <f>SUM(N157:N167)</f>
        <v>47341.17871540186</v>
      </c>
      <c r="O168" s="33"/>
      <c r="P168" s="33"/>
    </row>
    <row r="169" spans="1:16" x14ac:dyDescent="0.3">
      <c r="A169" s="19" t="s">
        <v>346</v>
      </c>
      <c r="B169" s="20" t="s">
        <v>262</v>
      </c>
      <c r="C169" s="45">
        <f>+C155+C168+C145</f>
        <v>779131.7861286049</v>
      </c>
      <c r="D169" s="45">
        <f t="shared" ref="D169:M169" si="28">+D155+D168+D145</f>
        <v>57863.44316393909</v>
      </c>
      <c r="E169" s="45">
        <f t="shared" si="28"/>
        <v>470549.91326033231</v>
      </c>
      <c r="F169" s="45">
        <f t="shared" ref="F169" si="29">+F155+F168+F145</f>
        <v>250718.42970433307</v>
      </c>
      <c r="G169" s="45">
        <f t="shared" si="28"/>
        <v>66805.321357883513</v>
      </c>
      <c r="H169" s="45">
        <f t="shared" ref="H169:J169" si="30">+H155+H168+H145</f>
        <v>33639.665732987327</v>
      </c>
      <c r="I169" s="45">
        <f t="shared" si="30"/>
        <v>13011.58545976377</v>
      </c>
      <c r="J169" s="45">
        <f t="shared" si="30"/>
        <v>20154.070165132409</v>
      </c>
      <c r="K169" s="45">
        <f t="shared" si="28"/>
        <v>37993.832863467265</v>
      </c>
      <c r="L169" s="45">
        <f t="shared" si="28"/>
        <v>176419.4529780671</v>
      </c>
      <c r="M169" s="45">
        <f t="shared" si="28"/>
        <v>9562.9790971694183</v>
      </c>
      <c r="N169" s="45">
        <f>+N155+N168+N145</f>
        <v>1069913.3724251923</v>
      </c>
      <c r="O169" s="33"/>
      <c r="P169" s="33"/>
    </row>
    <row r="170" spans="1:16" x14ac:dyDescent="0.3">
      <c r="A170" t="s">
        <v>276</v>
      </c>
    </row>
    <row r="171" spans="1:16" x14ac:dyDescent="0.3">
      <c r="A171" s="28"/>
    </row>
    <row r="172" spans="1:16" x14ac:dyDescent="0.3"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</row>
    <row r="173" spans="1:16" x14ac:dyDescent="0.3"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</row>
    <row r="174" spans="1:16" x14ac:dyDescent="0.3"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</row>
    <row r="175" spans="1:16" x14ac:dyDescent="0.3"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</row>
    <row r="176" spans="1:16" x14ac:dyDescent="0.3"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</row>
    <row r="177" spans="3:14" x14ac:dyDescent="0.3"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</row>
  </sheetData>
  <mergeCells count="4">
    <mergeCell ref="B2:N2"/>
    <mergeCell ref="B3:N3"/>
    <mergeCell ref="B4:N4"/>
    <mergeCell ref="B5:N5"/>
  </mergeCells>
  <conditionalFormatting sqref="E157:E167">
    <cfRule type="cellIs" dxfId="21" priority="7" stopIfTrue="1" operator="lessThan">
      <formula>0</formula>
    </cfRule>
  </conditionalFormatting>
  <conditionalFormatting sqref="E147:E154">
    <cfRule type="cellIs" dxfId="20" priority="8" stopIfTrue="1" operator="lessThan">
      <formula>0</formula>
    </cfRule>
  </conditionalFormatting>
  <conditionalFormatting sqref="F157:F167">
    <cfRule type="cellIs" dxfId="19" priority="5" stopIfTrue="1" operator="lessThan">
      <formula>0</formula>
    </cfRule>
  </conditionalFormatting>
  <conditionalFormatting sqref="F147:F154">
    <cfRule type="cellIs" dxfId="18" priority="6" stopIfTrue="1" operator="lessThan">
      <formula>0</formula>
    </cfRule>
  </conditionalFormatting>
  <conditionalFormatting sqref="I157:I167">
    <cfRule type="cellIs" dxfId="17" priority="3" stopIfTrue="1" operator="lessThan">
      <formula>0</formula>
    </cfRule>
  </conditionalFormatting>
  <conditionalFormatting sqref="I147:I154">
    <cfRule type="cellIs" dxfId="16" priority="4" stopIfTrue="1" operator="lessThan">
      <formula>0</formula>
    </cfRule>
  </conditionalFormatting>
  <conditionalFormatting sqref="J157:J167">
    <cfRule type="cellIs" dxfId="15" priority="1" stopIfTrue="1" operator="lessThan">
      <formula>0</formula>
    </cfRule>
  </conditionalFormatting>
  <conditionalFormatting sqref="J147:J154">
    <cfRule type="cellIs" dxfId="14" priority="2" stopIfTrue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79998168889431442"/>
  </sheetPr>
  <dimension ref="A2:Q177"/>
  <sheetViews>
    <sheetView showGridLines="0" zoomScale="70" zoomScaleNormal="70" workbookViewId="0">
      <pane xSplit="2" ySplit="10" topLeftCell="F11" activePane="bottomRight" state="frozen"/>
      <selection pane="topRight" activeCell="C1" sqref="C1"/>
      <selection pane="bottomLeft" activeCell="A11" sqref="A11"/>
      <selection pane="bottomRight" activeCell="P7" sqref="P7"/>
    </sheetView>
  </sheetViews>
  <sheetFormatPr baseColWidth="10" defaultRowHeight="14.4" outlineLevelCol="1" x14ac:dyDescent="0.3"/>
  <cols>
    <col min="1" max="1" width="23.6640625" customWidth="1"/>
    <col min="2" max="2" width="55.6640625" customWidth="1"/>
    <col min="3" max="3" width="15.6640625" customWidth="1"/>
    <col min="4" max="6" width="15.6640625" customWidth="1" outlineLevel="1"/>
    <col min="7" max="7" width="15.6640625" customWidth="1"/>
    <col min="8" max="10" width="15.6640625" customWidth="1" outlineLevel="1"/>
    <col min="11" max="15" width="15.6640625" customWidth="1"/>
    <col min="16" max="16" width="15.88671875" bestFit="1" customWidth="1"/>
  </cols>
  <sheetData>
    <row r="2" spans="1:17" ht="18" x14ac:dyDescent="0.35">
      <c r="B2" s="108" t="s">
        <v>0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</row>
    <row r="3" spans="1:17" ht="18" x14ac:dyDescent="0.35">
      <c r="B3" s="108" t="s">
        <v>345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</row>
    <row r="4" spans="1:17" ht="15.6" x14ac:dyDescent="0.3">
      <c r="B4" s="109" t="s">
        <v>573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7" ht="15.6" x14ac:dyDescent="0.3">
      <c r="B5" s="109" t="s">
        <v>1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</row>
    <row r="6" spans="1:17" x14ac:dyDescent="0.3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7" x14ac:dyDescent="0.3">
      <c r="A7" s="29" t="s">
        <v>263</v>
      </c>
      <c r="E7" s="27"/>
      <c r="F7" s="27"/>
    </row>
    <row r="8" spans="1:17" ht="15.6" x14ac:dyDescent="0.3">
      <c r="A8" s="2"/>
      <c r="B8" s="3"/>
      <c r="C8" s="4" t="s">
        <v>2</v>
      </c>
      <c r="D8" s="5" t="s">
        <v>3</v>
      </c>
      <c r="E8" s="5" t="s">
        <v>377</v>
      </c>
      <c r="F8" s="5" t="s">
        <v>378</v>
      </c>
      <c r="G8" s="5" t="s">
        <v>4</v>
      </c>
      <c r="H8" s="86" t="s">
        <v>382</v>
      </c>
      <c r="I8" s="86" t="s">
        <v>383</v>
      </c>
      <c r="J8" s="86" t="s">
        <v>384</v>
      </c>
      <c r="K8" s="5" t="s">
        <v>5</v>
      </c>
      <c r="L8" s="112" t="s">
        <v>6</v>
      </c>
      <c r="M8" s="113"/>
      <c r="N8" s="5" t="s">
        <v>7</v>
      </c>
      <c r="O8" s="5" t="s">
        <v>18</v>
      </c>
    </row>
    <row r="9" spans="1:17" ht="95.4" x14ac:dyDescent="0.3">
      <c r="A9" s="6" t="s">
        <v>8</v>
      </c>
      <c r="B9" s="7" t="s">
        <v>9</v>
      </c>
      <c r="C9" s="7" t="s">
        <v>10</v>
      </c>
      <c r="D9" s="6" t="s">
        <v>11</v>
      </c>
      <c r="E9" s="6" t="s">
        <v>379</v>
      </c>
      <c r="F9" s="6" t="s">
        <v>380</v>
      </c>
      <c r="G9" s="6" t="s">
        <v>12</v>
      </c>
      <c r="H9" s="87" t="s">
        <v>385</v>
      </c>
      <c r="I9" s="87" t="s">
        <v>386</v>
      </c>
      <c r="J9" s="87" t="s">
        <v>387</v>
      </c>
      <c r="K9" s="6" t="s">
        <v>13</v>
      </c>
      <c r="L9" s="110" t="s">
        <v>14</v>
      </c>
      <c r="M9" s="111"/>
      <c r="N9" s="6" t="s">
        <v>15</v>
      </c>
      <c r="O9" s="6" t="s">
        <v>19</v>
      </c>
    </row>
    <row r="10" spans="1:17" ht="29.25" customHeight="1" x14ac:dyDescent="0.3">
      <c r="A10" s="1" t="s">
        <v>16</v>
      </c>
      <c r="B10" s="1" t="s">
        <v>17</v>
      </c>
      <c r="C10" s="1"/>
      <c r="D10" s="1"/>
      <c r="E10" s="1"/>
      <c r="F10" s="1"/>
      <c r="G10" s="1"/>
      <c r="H10" s="1"/>
      <c r="I10" s="1"/>
      <c r="J10" s="1"/>
      <c r="K10" s="1"/>
      <c r="L10" s="1" t="s">
        <v>343</v>
      </c>
      <c r="M10" s="1" t="s">
        <v>344</v>
      </c>
      <c r="N10" s="1"/>
      <c r="O10" s="1"/>
    </row>
    <row r="11" spans="1:17" x14ac:dyDescent="0.3">
      <c r="A11" s="9" t="s">
        <v>20</v>
      </c>
      <c r="B11" s="10" t="s">
        <v>21</v>
      </c>
      <c r="C11" s="35">
        <v>244.08031213782272</v>
      </c>
      <c r="D11" s="36">
        <v>0</v>
      </c>
      <c r="E11" s="37">
        <v>244.08031213782272</v>
      </c>
      <c r="F11" s="36">
        <v>0</v>
      </c>
      <c r="G11" s="35">
        <v>0</v>
      </c>
      <c r="H11" s="36">
        <v>0</v>
      </c>
      <c r="I11" s="37">
        <v>0</v>
      </c>
      <c r="J11" s="36">
        <v>0</v>
      </c>
      <c r="K11" s="35">
        <v>0</v>
      </c>
      <c r="L11" s="35">
        <v>0</v>
      </c>
      <c r="M11" s="35">
        <v>1123.4787788505666</v>
      </c>
      <c r="N11" s="35">
        <v>0</v>
      </c>
      <c r="O11" s="38">
        <f t="shared" ref="O11:O74" si="0">+C11+G11+K11+L11+N11+M11</f>
        <v>1367.5590909883895</v>
      </c>
      <c r="P11" s="33"/>
      <c r="Q11" s="33"/>
    </row>
    <row r="12" spans="1:17" x14ac:dyDescent="0.3">
      <c r="A12" s="9" t="s">
        <v>22</v>
      </c>
      <c r="B12" s="10" t="s">
        <v>23</v>
      </c>
      <c r="C12" s="35">
        <v>51.108287315158073</v>
      </c>
      <c r="D12" s="36">
        <v>0</v>
      </c>
      <c r="E12" s="37">
        <v>51.108287315158073</v>
      </c>
      <c r="F12" s="36">
        <v>0</v>
      </c>
      <c r="G12" s="35">
        <v>0</v>
      </c>
      <c r="H12" s="36">
        <v>0</v>
      </c>
      <c r="I12" s="37">
        <v>0</v>
      </c>
      <c r="J12" s="36">
        <v>0</v>
      </c>
      <c r="K12" s="35">
        <v>0</v>
      </c>
      <c r="L12" s="35">
        <v>0</v>
      </c>
      <c r="M12" s="35">
        <v>383.95961388052552</v>
      </c>
      <c r="N12" s="35">
        <v>0</v>
      </c>
      <c r="O12" s="38">
        <f t="shared" si="0"/>
        <v>435.06790119568359</v>
      </c>
      <c r="P12" s="33"/>
      <c r="Q12" s="33"/>
    </row>
    <row r="13" spans="1:17" x14ac:dyDescent="0.3">
      <c r="A13" s="9" t="s">
        <v>24</v>
      </c>
      <c r="B13" s="10" t="s">
        <v>25</v>
      </c>
      <c r="C13" s="35">
        <v>316.04358460085257</v>
      </c>
      <c r="D13" s="36">
        <v>0</v>
      </c>
      <c r="E13" s="37">
        <v>316.04358460085257</v>
      </c>
      <c r="F13" s="36">
        <v>0</v>
      </c>
      <c r="G13" s="35">
        <v>0</v>
      </c>
      <c r="H13" s="36">
        <v>0</v>
      </c>
      <c r="I13" s="37">
        <v>0</v>
      </c>
      <c r="J13" s="36">
        <v>0</v>
      </c>
      <c r="K13" s="35">
        <v>0</v>
      </c>
      <c r="L13" s="35">
        <v>0</v>
      </c>
      <c r="M13" s="35">
        <v>178.70347859635126</v>
      </c>
      <c r="N13" s="35">
        <v>0</v>
      </c>
      <c r="O13" s="38">
        <f t="shared" si="0"/>
        <v>494.74706319720383</v>
      </c>
      <c r="P13" s="33"/>
      <c r="Q13" s="33"/>
    </row>
    <row r="14" spans="1:17" x14ac:dyDescent="0.3">
      <c r="A14" s="9" t="s">
        <v>26</v>
      </c>
      <c r="B14" s="10" t="s">
        <v>27</v>
      </c>
      <c r="C14" s="35">
        <v>4765.3022140498369</v>
      </c>
      <c r="D14" s="36">
        <v>0</v>
      </c>
      <c r="E14" s="37">
        <v>4765.3022140498369</v>
      </c>
      <c r="F14" s="36">
        <v>0</v>
      </c>
      <c r="G14" s="35">
        <v>0</v>
      </c>
      <c r="H14" s="36">
        <v>0</v>
      </c>
      <c r="I14" s="37">
        <v>0</v>
      </c>
      <c r="J14" s="36">
        <v>0</v>
      </c>
      <c r="K14" s="35">
        <v>0</v>
      </c>
      <c r="L14" s="35">
        <v>0</v>
      </c>
      <c r="M14" s="35">
        <v>2565.4279946449155</v>
      </c>
      <c r="N14" s="35">
        <v>0</v>
      </c>
      <c r="O14" s="38">
        <f t="shared" si="0"/>
        <v>7330.7302086947529</v>
      </c>
      <c r="P14" s="33"/>
      <c r="Q14" s="33"/>
    </row>
    <row r="15" spans="1:17" x14ac:dyDescent="0.3">
      <c r="A15" s="9" t="s">
        <v>28</v>
      </c>
      <c r="B15" s="10" t="s">
        <v>30</v>
      </c>
      <c r="C15" s="35">
        <v>12902.125784362936</v>
      </c>
      <c r="D15" s="36">
        <v>0</v>
      </c>
      <c r="E15" s="37">
        <v>6907.3055808311674</v>
      </c>
      <c r="F15" s="36">
        <v>5994.8202035317672</v>
      </c>
      <c r="G15" s="35">
        <v>0</v>
      </c>
      <c r="H15" s="36">
        <v>0</v>
      </c>
      <c r="I15" s="37">
        <v>0</v>
      </c>
      <c r="J15" s="36">
        <v>0</v>
      </c>
      <c r="K15" s="35">
        <v>0</v>
      </c>
      <c r="L15" s="35">
        <v>0</v>
      </c>
      <c r="M15" s="35">
        <v>96.952131639340593</v>
      </c>
      <c r="N15" s="35">
        <v>0</v>
      </c>
      <c r="O15" s="38">
        <f t="shared" si="0"/>
        <v>12999.077916002276</v>
      </c>
      <c r="P15" s="33"/>
      <c r="Q15" s="33"/>
    </row>
    <row r="16" spans="1:17" x14ac:dyDescent="0.3">
      <c r="A16" s="9" t="s">
        <v>29</v>
      </c>
      <c r="B16" s="10" t="s">
        <v>32</v>
      </c>
      <c r="C16" s="35">
        <v>1105.0832574687199</v>
      </c>
      <c r="D16" s="36">
        <v>0</v>
      </c>
      <c r="E16" s="37">
        <v>1105.0832574687199</v>
      </c>
      <c r="F16" s="36">
        <v>0</v>
      </c>
      <c r="G16" s="35">
        <v>0</v>
      </c>
      <c r="H16" s="36">
        <v>0</v>
      </c>
      <c r="I16" s="37">
        <v>0</v>
      </c>
      <c r="J16" s="36">
        <v>0</v>
      </c>
      <c r="K16" s="35">
        <v>0</v>
      </c>
      <c r="L16" s="35">
        <v>0</v>
      </c>
      <c r="M16" s="35">
        <v>11853.800660617761</v>
      </c>
      <c r="N16" s="35">
        <v>0</v>
      </c>
      <c r="O16" s="38">
        <f t="shared" si="0"/>
        <v>12958.88391808648</v>
      </c>
      <c r="P16" s="33"/>
      <c r="Q16" s="33"/>
    </row>
    <row r="17" spans="1:17" x14ac:dyDescent="0.3">
      <c r="A17" s="9" t="s">
        <v>31</v>
      </c>
      <c r="B17" s="10" t="s">
        <v>34</v>
      </c>
      <c r="C17" s="35">
        <v>4671.8417919326948</v>
      </c>
      <c r="D17" s="36">
        <v>0</v>
      </c>
      <c r="E17" s="37">
        <v>4671.8417919326948</v>
      </c>
      <c r="F17" s="36">
        <v>0</v>
      </c>
      <c r="G17" s="35">
        <v>0</v>
      </c>
      <c r="H17" s="36">
        <v>0</v>
      </c>
      <c r="I17" s="37">
        <v>0</v>
      </c>
      <c r="J17" s="36">
        <v>0</v>
      </c>
      <c r="K17" s="35">
        <v>0</v>
      </c>
      <c r="L17" s="35">
        <v>0</v>
      </c>
      <c r="M17" s="35">
        <v>1781.9753013418333</v>
      </c>
      <c r="N17" s="35">
        <v>0</v>
      </c>
      <c r="O17" s="38">
        <f t="shared" si="0"/>
        <v>6453.8170932745279</v>
      </c>
      <c r="P17" s="33"/>
      <c r="Q17" s="33"/>
    </row>
    <row r="18" spans="1:17" x14ac:dyDescent="0.3">
      <c r="A18" s="9" t="s">
        <v>33</v>
      </c>
      <c r="B18" s="10" t="s">
        <v>36</v>
      </c>
      <c r="C18" s="35">
        <v>3021.4062369547282</v>
      </c>
      <c r="D18" s="36">
        <v>0</v>
      </c>
      <c r="E18" s="37">
        <v>3021.4062369547282</v>
      </c>
      <c r="F18" s="36">
        <v>0</v>
      </c>
      <c r="G18" s="35">
        <v>0</v>
      </c>
      <c r="H18" s="36">
        <v>0</v>
      </c>
      <c r="I18" s="37">
        <v>0</v>
      </c>
      <c r="J18" s="36">
        <v>0</v>
      </c>
      <c r="K18" s="35">
        <v>0</v>
      </c>
      <c r="L18" s="35">
        <v>0</v>
      </c>
      <c r="M18" s="35">
        <v>9761.0511521260141</v>
      </c>
      <c r="N18" s="35">
        <v>0</v>
      </c>
      <c r="O18" s="38">
        <f t="shared" si="0"/>
        <v>12782.457389080742</v>
      </c>
      <c r="P18" s="33"/>
      <c r="Q18" s="33"/>
    </row>
    <row r="19" spans="1:17" x14ac:dyDescent="0.3">
      <c r="A19" s="9" t="s">
        <v>35</v>
      </c>
      <c r="B19" s="10" t="s">
        <v>277</v>
      </c>
      <c r="C19" s="35">
        <v>8580.6934788014278</v>
      </c>
      <c r="D19" s="36">
        <v>0</v>
      </c>
      <c r="E19" s="37">
        <v>8580.6934788014278</v>
      </c>
      <c r="F19" s="36">
        <v>0</v>
      </c>
      <c r="G19" s="35">
        <v>0</v>
      </c>
      <c r="H19" s="36">
        <v>0</v>
      </c>
      <c r="I19" s="37">
        <v>0</v>
      </c>
      <c r="J19" s="36">
        <v>0</v>
      </c>
      <c r="K19" s="35">
        <v>0</v>
      </c>
      <c r="L19" s="35">
        <v>0</v>
      </c>
      <c r="M19" s="35">
        <v>33363.648884644987</v>
      </c>
      <c r="N19" s="35">
        <v>0</v>
      </c>
      <c r="O19" s="38">
        <f t="shared" si="0"/>
        <v>41944.342363446412</v>
      </c>
      <c r="P19" s="33"/>
      <c r="Q19" s="33"/>
    </row>
    <row r="20" spans="1:17" x14ac:dyDescent="0.3">
      <c r="A20" s="9" t="s">
        <v>37</v>
      </c>
      <c r="B20" s="10" t="s">
        <v>278</v>
      </c>
      <c r="C20" s="35">
        <v>6347.3421637949832</v>
      </c>
      <c r="D20" s="36">
        <v>0</v>
      </c>
      <c r="E20" s="37">
        <v>6347.3421637949832</v>
      </c>
      <c r="F20" s="36">
        <v>0</v>
      </c>
      <c r="G20" s="35">
        <v>0</v>
      </c>
      <c r="H20" s="36">
        <v>0</v>
      </c>
      <c r="I20" s="37">
        <v>0</v>
      </c>
      <c r="J20" s="36">
        <v>0</v>
      </c>
      <c r="K20" s="35">
        <v>0</v>
      </c>
      <c r="L20" s="35">
        <v>0</v>
      </c>
      <c r="M20" s="35">
        <v>17986.19856144804</v>
      </c>
      <c r="N20" s="35">
        <v>0</v>
      </c>
      <c r="O20" s="38">
        <f t="shared" si="0"/>
        <v>24333.540725243023</v>
      </c>
      <c r="P20" s="33"/>
      <c r="Q20" s="33"/>
    </row>
    <row r="21" spans="1:17" x14ac:dyDescent="0.3">
      <c r="A21" s="9" t="s">
        <v>38</v>
      </c>
      <c r="B21" s="10" t="s">
        <v>39</v>
      </c>
      <c r="C21" s="35">
        <v>5181.1689057240083</v>
      </c>
      <c r="D21" s="36">
        <v>0</v>
      </c>
      <c r="E21" s="37">
        <v>5181.1689057240083</v>
      </c>
      <c r="F21" s="36">
        <v>0</v>
      </c>
      <c r="G21" s="35">
        <v>0</v>
      </c>
      <c r="H21" s="36">
        <v>0</v>
      </c>
      <c r="I21" s="37">
        <v>0</v>
      </c>
      <c r="J21" s="36">
        <v>0</v>
      </c>
      <c r="K21" s="35">
        <v>0</v>
      </c>
      <c r="L21" s="35">
        <v>0</v>
      </c>
      <c r="M21" s="35">
        <v>1646.2905797208043</v>
      </c>
      <c r="N21" s="35">
        <v>0</v>
      </c>
      <c r="O21" s="38">
        <f t="shared" si="0"/>
        <v>6827.4594854448123</v>
      </c>
      <c r="P21" s="33"/>
      <c r="Q21" s="33"/>
    </row>
    <row r="22" spans="1:17" x14ac:dyDescent="0.3">
      <c r="A22" s="9" t="s">
        <v>40</v>
      </c>
      <c r="B22" s="10" t="s">
        <v>41</v>
      </c>
      <c r="C22" s="35">
        <v>1744.0524284127553</v>
      </c>
      <c r="D22" s="36">
        <v>0</v>
      </c>
      <c r="E22" s="37">
        <v>1450.7169935496813</v>
      </c>
      <c r="F22" s="36">
        <v>293.33543486307394</v>
      </c>
      <c r="G22" s="35">
        <v>0</v>
      </c>
      <c r="H22" s="36">
        <v>0</v>
      </c>
      <c r="I22" s="37">
        <v>0</v>
      </c>
      <c r="J22" s="36">
        <v>0</v>
      </c>
      <c r="K22" s="35">
        <v>0</v>
      </c>
      <c r="L22" s="35">
        <v>0</v>
      </c>
      <c r="M22" s="35">
        <v>2539.8029657691563</v>
      </c>
      <c r="N22" s="35">
        <v>0</v>
      </c>
      <c r="O22" s="38">
        <f t="shared" si="0"/>
        <v>4283.8553941819118</v>
      </c>
      <c r="P22" s="33"/>
      <c r="Q22" s="33"/>
    </row>
    <row r="23" spans="1:17" x14ac:dyDescent="0.3">
      <c r="A23" s="9" t="s">
        <v>42</v>
      </c>
      <c r="B23" s="10" t="s">
        <v>43</v>
      </c>
      <c r="C23" s="35">
        <v>3248.1509138332335</v>
      </c>
      <c r="D23" s="36">
        <v>0</v>
      </c>
      <c r="E23" s="37">
        <v>2945.0734177601835</v>
      </c>
      <c r="F23" s="36">
        <v>303.07749607305016</v>
      </c>
      <c r="G23" s="35">
        <v>0</v>
      </c>
      <c r="H23" s="36">
        <v>0</v>
      </c>
      <c r="I23" s="37">
        <v>0</v>
      </c>
      <c r="J23" s="36">
        <v>0</v>
      </c>
      <c r="K23" s="35">
        <v>0</v>
      </c>
      <c r="L23" s="35">
        <v>0</v>
      </c>
      <c r="M23" s="35">
        <v>2239.3664224080226</v>
      </c>
      <c r="N23" s="35">
        <v>0</v>
      </c>
      <c r="O23" s="38">
        <f t="shared" si="0"/>
        <v>5487.5173362412561</v>
      </c>
      <c r="P23" s="33"/>
      <c r="Q23" s="33"/>
    </row>
    <row r="24" spans="1:17" x14ac:dyDescent="0.3">
      <c r="A24" s="9" t="s">
        <v>44</v>
      </c>
      <c r="B24" s="10" t="s">
        <v>45</v>
      </c>
      <c r="C24" s="35">
        <v>172312.06449238252</v>
      </c>
      <c r="D24" s="36">
        <v>0</v>
      </c>
      <c r="E24" s="37">
        <v>66988.109593856236</v>
      </c>
      <c r="F24" s="36">
        <v>105323.9548985263</v>
      </c>
      <c r="G24" s="35">
        <v>0</v>
      </c>
      <c r="H24" s="36">
        <v>0</v>
      </c>
      <c r="I24" s="37">
        <v>0</v>
      </c>
      <c r="J24" s="36">
        <v>0</v>
      </c>
      <c r="K24" s="35">
        <v>0</v>
      </c>
      <c r="L24" s="35">
        <v>0</v>
      </c>
      <c r="M24" s="35">
        <v>2581.5315818800327</v>
      </c>
      <c r="N24" s="35">
        <v>0</v>
      </c>
      <c r="O24" s="38">
        <f t="shared" si="0"/>
        <v>174893.59607426255</v>
      </c>
      <c r="P24" s="33"/>
      <c r="Q24" s="33"/>
    </row>
    <row r="25" spans="1:17" x14ac:dyDescent="0.3">
      <c r="A25" s="9" t="s">
        <v>46</v>
      </c>
      <c r="B25" s="10" t="s">
        <v>47</v>
      </c>
      <c r="C25" s="35">
        <v>807.18752446983171</v>
      </c>
      <c r="D25" s="36">
        <v>0</v>
      </c>
      <c r="E25" s="37">
        <v>807.18752446983171</v>
      </c>
      <c r="F25" s="36">
        <v>0</v>
      </c>
      <c r="G25" s="35">
        <v>0</v>
      </c>
      <c r="H25" s="36">
        <v>0</v>
      </c>
      <c r="I25" s="37">
        <v>0</v>
      </c>
      <c r="J25" s="36">
        <v>0</v>
      </c>
      <c r="K25" s="35">
        <v>0</v>
      </c>
      <c r="L25" s="35">
        <v>0</v>
      </c>
      <c r="M25" s="35">
        <v>12444.67661619255</v>
      </c>
      <c r="N25" s="35">
        <v>0</v>
      </c>
      <c r="O25" s="38">
        <f t="shared" si="0"/>
        <v>13251.864140662381</v>
      </c>
      <c r="P25" s="33"/>
      <c r="Q25" s="33"/>
    </row>
    <row r="26" spans="1:17" x14ac:dyDescent="0.3">
      <c r="A26" s="9" t="s">
        <v>48</v>
      </c>
      <c r="B26" s="10" t="s">
        <v>49</v>
      </c>
      <c r="C26" s="35">
        <v>97586.004485271027</v>
      </c>
      <c r="D26" s="36">
        <v>0</v>
      </c>
      <c r="E26" s="37">
        <v>34373.28594671336</v>
      </c>
      <c r="F26" s="36">
        <v>63212.718538557659</v>
      </c>
      <c r="G26" s="35">
        <v>0</v>
      </c>
      <c r="H26" s="36">
        <v>0</v>
      </c>
      <c r="I26" s="37">
        <v>0</v>
      </c>
      <c r="J26" s="36">
        <v>0</v>
      </c>
      <c r="K26" s="35">
        <v>0</v>
      </c>
      <c r="L26" s="35">
        <v>0</v>
      </c>
      <c r="M26" s="35">
        <v>19534.976731469113</v>
      </c>
      <c r="N26" s="35">
        <v>0</v>
      </c>
      <c r="O26" s="38">
        <f t="shared" si="0"/>
        <v>117120.98121674014</v>
      </c>
      <c r="P26" s="33"/>
      <c r="Q26" s="33"/>
    </row>
    <row r="27" spans="1:17" x14ac:dyDescent="0.3">
      <c r="A27" s="9" t="s">
        <v>50</v>
      </c>
      <c r="B27" s="10" t="s">
        <v>51</v>
      </c>
      <c r="C27" s="35">
        <v>3890.0064892416922</v>
      </c>
      <c r="D27" s="36">
        <v>0</v>
      </c>
      <c r="E27" s="37">
        <v>3890.0064892416922</v>
      </c>
      <c r="F27" s="36">
        <v>0</v>
      </c>
      <c r="G27" s="35">
        <v>0</v>
      </c>
      <c r="H27" s="36">
        <v>0</v>
      </c>
      <c r="I27" s="37">
        <v>0</v>
      </c>
      <c r="J27" s="36">
        <v>0</v>
      </c>
      <c r="K27" s="35">
        <v>0</v>
      </c>
      <c r="L27" s="35">
        <v>0</v>
      </c>
      <c r="M27" s="35">
        <v>1314.5611682758783</v>
      </c>
      <c r="N27" s="35">
        <v>0</v>
      </c>
      <c r="O27" s="38">
        <f t="shared" si="0"/>
        <v>5204.5676575175703</v>
      </c>
      <c r="P27" s="33"/>
      <c r="Q27" s="33"/>
    </row>
    <row r="28" spans="1:17" x14ac:dyDescent="0.3">
      <c r="A28" s="9" t="s">
        <v>52</v>
      </c>
      <c r="B28" s="10" t="s">
        <v>53</v>
      </c>
      <c r="C28" s="35">
        <v>6706.9416470582673</v>
      </c>
      <c r="D28" s="36">
        <v>0</v>
      </c>
      <c r="E28" s="37">
        <v>6706.9416470582673</v>
      </c>
      <c r="F28" s="36">
        <v>0</v>
      </c>
      <c r="G28" s="35">
        <v>0</v>
      </c>
      <c r="H28" s="36">
        <v>0</v>
      </c>
      <c r="I28" s="37">
        <v>0</v>
      </c>
      <c r="J28" s="36">
        <v>0</v>
      </c>
      <c r="K28" s="35">
        <v>0</v>
      </c>
      <c r="L28" s="35">
        <v>0</v>
      </c>
      <c r="M28" s="35">
        <v>27146.998559277137</v>
      </c>
      <c r="N28" s="35">
        <v>0</v>
      </c>
      <c r="O28" s="38">
        <f t="shared" si="0"/>
        <v>33853.940206335406</v>
      </c>
      <c r="P28" s="33"/>
      <c r="Q28" s="33"/>
    </row>
    <row r="29" spans="1:17" x14ac:dyDescent="0.3">
      <c r="A29" s="9" t="s">
        <v>54</v>
      </c>
      <c r="B29" s="10" t="s">
        <v>55</v>
      </c>
      <c r="C29" s="35">
        <v>9922.6433010865785</v>
      </c>
      <c r="D29" s="36">
        <v>0</v>
      </c>
      <c r="E29" s="37">
        <v>7275.2159949317902</v>
      </c>
      <c r="F29" s="36">
        <v>2647.4273061547888</v>
      </c>
      <c r="G29" s="35">
        <v>0</v>
      </c>
      <c r="H29" s="36">
        <v>0</v>
      </c>
      <c r="I29" s="37">
        <v>0</v>
      </c>
      <c r="J29" s="36">
        <v>0</v>
      </c>
      <c r="K29" s="35">
        <v>0</v>
      </c>
      <c r="L29" s="35">
        <v>0</v>
      </c>
      <c r="M29" s="35">
        <v>28305.438645334307</v>
      </c>
      <c r="N29" s="35">
        <v>0</v>
      </c>
      <c r="O29" s="38">
        <f t="shared" si="0"/>
        <v>38228.081946420883</v>
      </c>
      <c r="P29" s="33"/>
      <c r="Q29" s="33"/>
    </row>
    <row r="30" spans="1:17" x14ac:dyDescent="0.3">
      <c r="A30" s="9" t="s">
        <v>56</v>
      </c>
      <c r="B30" s="10" t="s">
        <v>57</v>
      </c>
      <c r="C30" s="35">
        <v>-148.88729805714451</v>
      </c>
      <c r="D30" s="36">
        <v>0</v>
      </c>
      <c r="E30" s="37">
        <v>-148.88729805714451</v>
      </c>
      <c r="F30" s="36">
        <v>0</v>
      </c>
      <c r="G30" s="35">
        <v>0</v>
      </c>
      <c r="H30" s="36">
        <v>0</v>
      </c>
      <c r="I30" s="37">
        <v>0</v>
      </c>
      <c r="J30" s="36">
        <v>0</v>
      </c>
      <c r="K30" s="35">
        <v>0</v>
      </c>
      <c r="L30" s="35">
        <v>0</v>
      </c>
      <c r="M30" s="35">
        <v>6643.2919113892985</v>
      </c>
      <c r="N30" s="35">
        <v>0</v>
      </c>
      <c r="O30" s="38">
        <f t="shared" si="0"/>
        <v>6494.4046133321544</v>
      </c>
      <c r="P30" s="33"/>
      <c r="Q30" s="33"/>
    </row>
    <row r="31" spans="1:17" x14ac:dyDescent="0.3">
      <c r="A31" s="9" t="s">
        <v>58</v>
      </c>
      <c r="B31" s="10" t="s">
        <v>59</v>
      </c>
      <c r="C31" s="35">
        <v>3028.5324585529479</v>
      </c>
      <c r="D31" s="36">
        <v>0</v>
      </c>
      <c r="E31" s="37">
        <v>1966.7847224475745</v>
      </c>
      <c r="F31" s="36">
        <v>1061.7477361053732</v>
      </c>
      <c r="G31" s="35">
        <v>0</v>
      </c>
      <c r="H31" s="36">
        <v>0</v>
      </c>
      <c r="I31" s="37">
        <v>0</v>
      </c>
      <c r="J31" s="36">
        <v>0</v>
      </c>
      <c r="K31" s="35">
        <v>0</v>
      </c>
      <c r="L31" s="35">
        <v>0</v>
      </c>
      <c r="M31" s="35">
        <v>5393.3874728513074</v>
      </c>
      <c r="N31" s="35">
        <v>0</v>
      </c>
      <c r="O31" s="38">
        <f t="shared" si="0"/>
        <v>8421.9199314042562</v>
      </c>
      <c r="P31" s="33"/>
      <c r="Q31" s="33"/>
    </row>
    <row r="32" spans="1:17" x14ac:dyDescent="0.3">
      <c r="A32" s="9" t="s">
        <v>60</v>
      </c>
      <c r="B32" s="10" t="s">
        <v>61</v>
      </c>
      <c r="C32" s="35">
        <v>60794.024967299767</v>
      </c>
      <c r="D32" s="36">
        <v>0</v>
      </c>
      <c r="E32" s="37">
        <v>60794.024967299767</v>
      </c>
      <c r="F32" s="36">
        <v>0</v>
      </c>
      <c r="G32" s="35">
        <v>0</v>
      </c>
      <c r="H32" s="36">
        <v>0</v>
      </c>
      <c r="I32" s="37">
        <v>0</v>
      </c>
      <c r="J32" s="36">
        <v>0</v>
      </c>
      <c r="K32" s="35">
        <v>0</v>
      </c>
      <c r="L32" s="35">
        <v>0</v>
      </c>
      <c r="M32" s="35">
        <v>79789.95101647063</v>
      </c>
      <c r="N32" s="35">
        <v>0</v>
      </c>
      <c r="O32" s="38">
        <f t="shared" si="0"/>
        <v>140583.97598377039</v>
      </c>
      <c r="P32" s="33"/>
      <c r="Q32" s="33"/>
    </row>
    <row r="33" spans="1:17" x14ac:dyDescent="0.3">
      <c r="A33" s="9" t="s">
        <v>62</v>
      </c>
      <c r="B33" s="10" t="s">
        <v>63</v>
      </c>
      <c r="C33" s="35">
        <v>16564.721884982013</v>
      </c>
      <c r="D33" s="36">
        <v>0</v>
      </c>
      <c r="E33" s="37">
        <v>16564.721884982013</v>
      </c>
      <c r="F33" s="36">
        <v>0</v>
      </c>
      <c r="G33" s="35">
        <v>0</v>
      </c>
      <c r="H33" s="36">
        <v>0</v>
      </c>
      <c r="I33" s="37">
        <v>0</v>
      </c>
      <c r="J33" s="36">
        <v>0</v>
      </c>
      <c r="K33" s="35">
        <v>0</v>
      </c>
      <c r="L33" s="35">
        <v>0</v>
      </c>
      <c r="M33" s="35">
        <v>9737.5222166246404</v>
      </c>
      <c r="N33" s="35">
        <v>0</v>
      </c>
      <c r="O33" s="38">
        <f t="shared" si="0"/>
        <v>26302.244101606651</v>
      </c>
      <c r="P33" s="33"/>
      <c r="Q33" s="33"/>
    </row>
    <row r="34" spans="1:17" x14ac:dyDescent="0.3">
      <c r="A34" s="9" t="s">
        <v>64</v>
      </c>
      <c r="B34" s="10" t="s">
        <v>65</v>
      </c>
      <c r="C34" s="35">
        <v>34388.361096508146</v>
      </c>
      <c r="D34" s="36">
        <v>0</v>
      </c>
      <c r="E34" s="37">
        <v>34388.361096508146</v>
      </c>
      <c r="F34" s="36">
        <v>0</v>
      </c>
      <c r="G34" s="35">
        <v>0</v>
      </c>
      <c r="H34" s="36">
        <v>0</v>
      </c>
      <c r="I34" s="37">
        <v>0</v>
      </c>
      <c r="J34" s="36">
        <v>0</v>
      </c>
      <c r="K34" s="35">
        <v>0</v>
      </c>
      <c r="L34" s="35">
        <v>0</v>
      </c>
      <c r="M34" s="35">
        <v>9125.4449718112246</v>
      </c>
      <c r="N34" s="35">
        <v>0</v>
      </c>
      <c r="O34" s="38">
        <f t="shared" si="0"/>
        <v>43513.806068319369</v>
      </c>
      <c r="P34" s="33"/>
      <c r="Q34" s="33"/>
    </row>
    <row r="35" spans="1:17" x14ac:dyDescent="0.3">
      <c r="A35" s="9" t="s">
        <v>66</v>
      </c>
      <c r="B35" s="10" t="s">
        <v>67</v>
      </c>
      <c r="C35" s="35">
        <v>3529.0759913594948</v>
      </c>
      <c r="D35" s="36">
        <v>0</v>
      </c>
      <c r="E35" s="37">
        <v>3529.0759913594948</v>
      </c>
      <c r="F35" s="36">
        <v>0</v>
      </c>
      <c r="G35" s="35">
        <v>0</v>
      </c>
      <c r="H35" s="36">
        <v>0</v>
      </c>
      <c r="I35" s="37">
        <v>0</v>
      </c>
      <c r="J35" s="36">
        <v>0</v>
      </c>
      <c r="K35" s="35">
        <v>0</v>
      </c>
      <c r="L35" s="35">
        <v>0</v>
      </c>
      <c r="M35" s="35">
        <v>1653.3255752924017</v>
      </c>
      <c r="N35" s="35">
        <v>0</v>
      </c>
      <c r="O35" s="38">
        <f t="shared" si="0"/>
        <v>5182.4015666518962</v>
      </c>
      <c r="P35" s="33"/>
      <c r="Q35" s="33"/>
    </row>
    <row r="36" spans="1:17" ht="28.8" x14ac:dyDescent="0.3">
      <c r="A36" s="9" t="s">
        <v>68</v>
      </c>
      <c r="B36" s="10" t="s">
        <v>69</v>
      </c>
      <c r="C36" s="35">
        <v>38171.809863452065</v>
      </c>
      <c r="D36" s="36">
        <v>0</v>
      </c>
      <c r="E36" s="37">
        <v>38171.809863452065</v>
      </c>
      <c r="F36" s="36">
        <v>0</v>
      </c>
      <c r="G36" s="35">
        <v>0</v>
      </c>
      <c r="H36" s="36">
        <v>0</v>
      </c>
      <c r="I36" s="37">
        <v>0</v>
      </c>
      <c r="J36" s="36">
        <v>0</v>
      </c>
      <c r="K36" s="35">
        <v>0</v>
      </c>
      <c r="L36" s="35">
        <v>0</v>
      </c>
      <c r="M36" s="35">
        <v>35501.980352010265</v>
      </c>
      <c r="N36" s="35">
        <v>0</v>
      </c>
      <c r="O36" s="38">
        <f t="shared" si="0"/>
        <v>73673.79021546233</v>
      </c>
      <c r="P36" s="33"/>
      <c r="Q36" s="33"/>
    </row>
    <row r="37" spans="1:17" x14ac:dyDescent="0.3">
      <c r="A37" s="9" t="s">
        <v>70</v>
      </c>
      <c r="B37" s="10" t="s">
        <v>71</v>
      </c>
      <c r="C37" s="35">
        <v>25731.071193620508</v>
      </c>
      <c r="D37" s="36">
        <v>0</v>
      </c>
      <c r="E37" s="37">
        <v>25731.071193620508</v>
      </c>
      <c r="F37" s="36">
        <v>0</v>
      </c>
      <c r="G37" s="35">
        <v>0</v>
      </c>
      <c r="H37" s="36">
        <v>0</v>
      </c>
      <c r="I37" s="37">
        <v>0</v>
      </c>
      <c r="J37" s="36">
        <v>0</v>
      </c>
      <c r="K37" s="35">
        <v>0</v>
      </c>
      <c r="L37" s="35">
        <v>0</v>
      </c>
      <c r="M37" s="35">
        <v>6225.242009075685</v>
      </c>
      <c r="N37" s="35">
        <v>0</v>
      </c>
      <c r="O37" s="38">
        <f t="shared" si="0"/>
        <v>31956.313202696194</v>
      </c>
      <c r="P37" s="33"/>
      <c r="Q37" s="33"/>
    </row>
    <row r="38" spans="1:17" x14ac:dyDescent="0.3">
      <c r="A38" s="9" t="s">
        <v>72</v>
      </c>
      <c r="B38" s="10" t="s">
        <v>73</v>
      </c>
      <c r="C38" s="35">
        <v>2586.7058253296968</v>
      </c>
      <c r="D38" s="36">
        <v>0</v>
      </c>
      <c r="E38" s="37">
        <v>2586.7058253296968</v>
      </c>
      <c r="F38" s="36">
        <v>0</v>
      </c>
      <c r="G38" s="35">
        <v>0</v>
      </c>
      <c r="H38" s="36">
        <v>0</v>
      </c>
      <c r="I38" s="37">
        <v>0</v>
      </c>
      <c r="J38" s="36">
        <v>0</v>
      </c>
      <c r="K38" s="35">
        <v>0</v>
      </c>
      <c r="L38" s="35">
        <v>0</v>
      </c>
      <c r="M38" s="35">
        <v>8460.6943551526747</v>
      </c>
      <c r="N38" s="35">
        <v>0</v>
      </c>
      <c r="O38" s="38">
        <f t="shared" si="0"/>
        <v>11047.400180482371</v>
      </c>
      <c r="P38" s="33"/>
      <c r="Q38" s="33"/>
    </row>
    <row r="39" spans="1:17" x14ac:dyDescent="0.3">
      <c r="A39" s="9" t="s">
        <v>74</v>
      </c>
      <c r="B39" s="10" t="s">
        <v>75</v>
      </c>
      <c r="C39" s="35">
        <v>-60.338927482604731</v>
      </c>
      <c r="D39" s="36">
        <v>0</v>
      </c>
      <c r="E39" s="37">
        <v>-60.338927482604731</v>
      </c>
      <c r="F39" s="36">
        <v>0</v>
      </c>
      <c r="G39" s="35">
        <v>0</v>
      </c>
      <c r="H39" s="36">
        <v>0</v>
      </c>
      <c r="I39" s="37">
        <v>0</v>
      </c>
      <c r="J39" s="36">
        <v>0</v>
      </c>
      <c r="K39" s="35">
        <v>0</v>
      </c>
      <c r="L39" s="35">
        <v>0</v>
      </c>
      <c r="M39" s="35">
        <v>2395.1522431281182</v>
      </c>
      <c r="N39" s="35">
        <v>0</v>
      </c>
      <c r="O39" s="38">
        <f t="shared" si="0"/>
        <v>2334.8133156455133</v>
      </c>
      <c r="P39" s="33"/>
      <c r="Q39" s="33"/>
    </row>
    <row r="40" spans="1:17" x14ac:dyDescent="0.3">
      <c r="A40" s="9" t="s">
        <v>76</v>
      </c>
      <c r="B40" s="10" t="s">
        <v>77</v>
      </c>
      <c r="C40" s="35">
        <v>62008.877267194781</v>
      </c>
      <c r="D40" s="36">
        <v>0</v>
      </c>
      <c r="E40" s="37">
        <v>62455.226196768381</v>
      </c>
      <c r="F40" s="36">
        <v>-446.34892957359995</v>
      </c>
      <c r="G40" s="35">
        <v>0</v>
      </c>
      <c r="H40" s="36">
        <v>0</v>
      </c>
      <c r="I40" s="37">
        <v>0</v>
      </c>
      <c r="J40" s="36">
        <v>0</v>
      </c>
      <c r="K40" s="35">
        <v>0</v>
      </c>
      <c r="L40" s="35">
        <v>99.576761865049775</v>
      </c>
      <c r="M40" s="35">
        <v>26230.522395071705</v>
      </c>
      <c r="N40" s="35">
        <v>0</v>
      </c>
      <c r="O40" s="38">
        <f t="shared" si="0"/>
        <v>88338.976424131542</v>
      </c>
      <c r="P40" s="33"/>
      <c r="Q40" s="33"/>
    </row>
    <row r="41" spans="1:17" x14ac:dyDescent="0.3">
      <c r="A41" s="9" t="s">
        <v>78</v>
      </c>
      <c r="B41" s="10" t="s">
        <v>79</v>
      </c>
      <c r="C41" s="35">
        <v>0</v>
      </c>
      <c r="D41" s="36">
        <v>0</v>
      </c>
      <c r="E41" s="37">
        <v>0</v>
      </c>
      <c r="F41" s="36">
        <v>0</v>
      </c>
      <c r="G41" s="35">
        <v>0</v>
      </c>
      <c r="H41" s="36">
        <v>0</v>
      </c>
      <c r="I41" s="37">
        <v>0</v>
      </c>
      <c r="J41" s="36">
        <v>0</v>
      </c>
      <c r="K41" s="35">
        <v>0</v>
      </c>
      <c r="L41" s="35">
        <v>0</v>
      </c>
      <c r="M41" s="35">
        <v>343.67520682060865</v>
      </c>
      <c r="N41" s="35">
        <v>0</v>
      </c>
      <c r="O41" s="38">
        <f t="shared" si="0"/>
        <v>343.67520682060865</v>
      </c>
      <c r="P41" s="33"/>
      <c r="Q41" s="33"/>
    </row>
    <row r="42" spans="1:17" x14ac:dyDescent="0.3">
      <c r="A42" s="9" t="s">
        <v>80</v>
      </c>
      <c r="B42" s="10" t="s">
        <v>81</v>
      </c>
      <c r="C42" s="35">
        <v>2329.8224948113711</v>
      </c>
      <c r="D42" s="36">
        <v>0</v>
      </c>
      <c r="E42" s="37">
        <v>453.64402574314977</v>
      </c>
      <c r="F42" s="36">
        <v>1876.1784690682211</v>
      </c>
      <c r="G42" s="35">
        <v>0</v>
      </c>
      <c r="H42" s="36">
        <v>0</v>
      </c>
      <c r="I42" s="37">
        <v>0</v>
      </c>
      <c r="J42" s="36">
        <v>0</v>
      </c>
      <c r="K42" s="35">
        <v>0</v>
      </c>
      <c r="L42" s="35">
        <v>0</v>
      </c>
      <c r="M42" s="35">
        <v>2131.5725541690481</v>
      </c>
      <c r="N42" s="35">
        <v>0</v>
      </c>
      <c r="O42" s="38">
        <f t="shared" si="0"/>
        <v>4461.3950489804192</v>
      </c>
      <c r="P42" s="33"/>
      <c r="Q42" s="33"/>
    </row>
    <row r="43" spans="1:17" ht="43.2" x14ac:dyDescent="0.3">
      <c r="A43" s="9" t="s">
        <v>347</v>
      </c>
      <c r="B43" s="10" t="s">
        <v>348</v>
      </c>
      <c r="C43" s="35">
        <v>198302.11767798141</v>
      </c>
      <c r="D43" s="36">
        <v>0</v>
      </c>
      <c r="E43" s="37">
        <v>100353.35801141258</v>
      </c>
      <c r="F43" s="36">
        <v>97948.759666568847</v>
      </c>
      <c r="G43" s="35">
        <v>0</v>
      </c>
      <c r="H43" s="36">
        <v>0</v>
      </c>
      <c r="I43" s="37">
        <v>0</v>
      </c>
      <c r="J43" s="36">
        <v>0</v>
      </c>
      <c r="K43" s="35">
        <v>0</v>
      </c>
      <c r="L43" s="35">
        <v>10.95269680583533</v>
      </c>
      <c r="M43" s="35">
        <v>9071.1396302246158</v>
      </c>
      <c r="N43" s="35">
        <v>0</v>
      </c>
      <c r="O43" s="38">
        <f t="shared" si="0"/>
        <v>207384.21000501188</v>
      </c>
      <c r="P43" s="33"/>
      <c r="Q43" s="33"/>
    </row>
    <row r="44" spans="1:17" ht="28.8" x14ac:dyDescent="0.3">
      <c r="A44" s="9" t="s">
        <v>82</v>
      </c>
      <c r="B44" s="10" t="s">
        <v>83</v>
      </c>
      <c r="C44" s="35">
        <v>25071.308091176747</v>
      </c>
      <c r="D44" s="36">
        <v>0</v>
      </c>
      <c r="E44" s="37">
        <v>25316.157492149079</v>
      </c>
      <c r="F44" s="36">
        <v>-244.84940097233164</v>
      </c>
      <c r="G44" s="35">
        <v>0</v>
      </c>
      <c r="H44" s="36">
        <v>0</v>
      </c>
      <c r="I44" s="37">
        <v>0</v>
      </c>
      <c r="J44" s="36">
        <v>0</v>
      </c>
      <c r="K44" s="35">
        <v>0</v>
      </c>
      <c r="L44" s="35">
        <v>0</v>
      </c>
      <c r="M44" s="35">
        <v>0</v>
      </c>
      <c r="N44" s="35">
        <v>0</v>
      </c>
      <c r="O44" s="38">
        <f t="shared" si="0"/>
        <v>25071.308091176747</v>
      </c>
      <c r="P44" s="33"/>
      <c r="Q44" s="33"/>
    </row>
    <row r="45" spans="1:17" x14ac:dyDescent="0.3">
      <c r="A45" s="9" t="s">
        <v>84</v>
      </c>
      <c r="B45" s="10" t="s">
        <v>85</v>
      </c>
      <c r="C45" s="35">
        <v>65940.300624135445</v>
      </c>
      <c r="D45" s="36">
        <v>0</v>
      </c>
      <c r="E45" s="37">
        <v>19878.001480366711</v>
      </c>
      <c r="F45" s="36">
        <v>46062.299143768738</v>
      </c>
      <c r="G45" s="35">
        <v>0</v>
      </c>
      <c r="H45" s="36">
        <v>0</v>
      </c>
      <c r="I45" s="37">
        <v>0</v>
      </c>
      <c r="J45" s="36">
        <v>0</v>
      </c>
      <c r="K45" s="35">
        <v>0</v>
      </c>
      <c r="L45" s="35">
        <v>6.0803557036215352</v>
      </c>
      <c r="M45" s="35">
        <v>7842.0650933063444</v>
      </c>
      <c r="N45" s="35">
        <v>0</v>
      </c>
      <c r="O45" s="38">
        <f t="shared" si="0"/>
        <v>73788.446073145416</v>
      </c>
      <c r="P45" s="33"/>
      <c r="Q45" s="33"/>
    </row>
    <row r="46" spans="1:17" x14ac:dyDescent="0.3">
      <c r="A46" s="9" t="s">
        <v>86</v>
      </c>
      <c r="B46" s="10" t="s">
        <v>87</v>
      </c>
      <c r="C46" s="35">
        <v>70280.42624039395</v>
      </c>
      <c r="D46" s="36">
        <v>0</v>
      </c>
      <c r="E46" s="37">
        <v>9437.097055873639</v>
      </c>
      <c r="F46" s="36">
        <v>60843.329184520306</v>
      </c>
      <c r="G46" s="35">
        <v>0</v>
      </c>
      <c r="H46" s="36">
        <v>0</v>
      </c>
      <c r="I46" s="37">
        <v>0</v>
      </c>
      <c r="J46" s="36">
        <v>0</v>
      </c>
      <c r="K46" s="35">
        <v>0</v>
      </c>
      <c r="L46" s="35">
        <v>0</v>
      </c>
      <c r="M46" s="35">
        <v>323.63283717722197</v>
      </c>
      <c r="N46" s="35">
        <v>0</v>
      </c>
      <c r="O46" s="38">
        <f t="shared" si="0"/>
        <v>70604.059077571175</v>
      </c>
      <c r="P46" s="33"/>
      <c r="Q46" s="33"/>
    </row>
    <row r="47" spans="1:17" x14ac:dyDescent="0.3">
      <c r="A47" s="9" t="s">
        <v>88</v>
      </c>
      <c r="B47" s="10" t="s">
        <v>89</v>
      </c>
      <c r="C47" s="35">
        <v>123718.45520733553</v>
      </c>
      <c r="D47" s="36">
        <v>0</v>
      </c>
      <c r="E47" s="37">
        <v>105525.94513792184</v>
      </c>
      <c r="F47" s="36">
        <v>18192.510069413693</v>
      </c>
      <c r="G47" s="35">
        <v>0</v>
      </c>
      <c r="H47" s="36">
        <v>0</v>
      </c>
      <c r="I47" s="37">
        <v>0</v>
      </c>
      <c r="J47" s="36">
        <v>0</v>
      </c>
      <c r="K47" s="35">
        <v>0</v>
      </c>
      <c r="L47" s="35">
        <v>0</v>
      </c>
      <c r="M47" s="35">
        <v>10309.633436424007</v>
      </c>
      <c r="N47" s="35">
        <v>0</v>
      </c>
      <c r="O47" s="38">
        <f t="shared" si="0"/>
        <v>134028.08864375955</v>
      </c>
      <c r="P47" s="33"/>
      <c r="Q47" s="33"/>
    </row>
    <row r="48" spans="1:17" x14ac:dyDescent="0.3">
      <c r="A48" s="9" t="s">
        <v>90</v>
      </c>
      <c r="B48" s="34" t="s">
        <v>91</v>
      </c>
      <c r="C48" s="35">
        <v>26168.811072840181</v>
      </c>
      <c r="D48" s="36">
        <v>0</v>
      </c>
      <c r="E48" s="37">
        <v>16019.246665680344</v>
      </c>
      <c r="F48" s="36">
        <v>10149.564407159836</v>
      </c>
      <c r="G48" s="35">
        <v>0</v>
      </c>
      <c r="H48" s="36">
        <v>0</v>
      </c>
      <c r="I48" s="37">
        <v>0</v>
      </c>
      <c r="J48" s="36">
        <v>0</v>
      </c>
      <c r="K48" s="35">
        <v>0</v>
      </c>
      <c r="L48" s="35">
        <v>0</v>
      </c>
      <c r="M48" s="35">
        <v>0</v>
      </c>
      <c r="N48" s="35">
        <v>0</v>
      </c>
      <c r="O48" s="38">
        <f t="shared" si="0"/>
        <v>26168.811072840181</v>
      </c>
      <c r="P48" s="33"/>
      <c r="Q48" s="33"/>
    </row>
    <row r="49" spans="1:17" ht="43.2" x14ac:dyDescent="0.3">
      <c r="A49" s="9" t="s">
        <v>350</v>
      </c>
      <c r="B49" s="10" t="s">
        <v>349</v>
      </c>
      <c r="C49" s="35">
        <v>63036.167070465221</v>
      </c>
      <c r="D49" s="36">
        <v>0</v>
      </c>
      <c r="E49" s="37">
        <v>27459.695589568433</v>
      </c>
      <c r="F49" s="36">
        <v>35576.471480896791</v>
      </c>
      <c r="G49" s="35">
        <v>0</v>
      </c>
      <c r="H49" s="36">
        <v>0</v>
      </c>
      <c r="I49" s="37">
        <v>0</v>
      </c>
      <c r="J49" s="36">
        <v>0</v>
      </c>
      <c r="K49" s="35">
        <v>0</v>
      </c>
      <c r="L49" s="35">
        <v>0</v>
      </c>
      <c r="M49" s="35">
        <v>23.517146594067732</v>
      </c>
      <c r="N49" s="35">
        <v>0</v>
      </c>
      <c r="O49" s="38">
        <f t="shared" si="0"/>
        <v>63059.684217059286</v>
      </c>
      <c r="P49" s="33"/>
      <c r="Q49" s="33"/>
    </row>
    <row r="50" spans="1:17" x14ac:dyDescent="0.3">
      <c r="A50" s="9" t="s">
        <v>92</v>
      </c>
      <c r="B50" s="10" t="s">
        <v>93</v>
      </c>
      <c r="C50" s="35">
        <v>65187.002661906168</v>
      </c>
      <c r="D50" s="36">
        <v>0</v>
      </c>
      <c r="E50" s="37">
        <v>38929.958674553789</v>
      </c>
      <c r="F50" s="36">
        <v>26257.043987352379</v>
      </c>
      <c r="G50" s="35">
        <v>0</v>
      </c>
      <c r="H50" s="36">
        <v>0</v>
      </c>
      <c r="I50" s="37">
        <v>0</v>
      </c>
      <c r="J50" s="36">
        <v>0</v>
      </c>
      <c r="K50" s="35">
        <v>0</v>
      </c>
      <c r="L50" s="35">
        <v>0</v>
      </c>
      <c r="M50" s="35">
        <v>18984.598261130188</v>
      </c>
      <c r="N50" s="35">
        <v>0</v>
      </c>
      <c r="O50" s="38">
        <f t="shared" si="0"/>
        <v>84171.600923036356</v>
      </c>
      <c r="P50" s="33"/>
      <c r="Q50" s="33"/>
    </row>
    <row r="51" spans="1:17" x14ac:dyDescent="0.3">
      <c r="A51" s="9" t="s">
        <v>94</v>
      </c>
      <c r="B51" s="10" t="s">
        <v>95</v>
      </c>
      <c r="C51" s="35">
        <v>36366.889749794529</v>
      </c>
      <c r="D51" s="36">
        <v>0</v>
      </c>
      <c r="E51" s="37">
        <v>21499.250028121452</v>
      </c>
      <c r="F51" s="36">
        <v>14867.639721673078</v>
      </c>
      <c r="G51" s="35">
        <v>0</v>
      </c>
      <c r="H51" s="36">
        <v>0</v>
      </c>
      <c r="I51" s="37">
        <v>0</v>
      </c>
      <c r="J51" s="36">
        <v>0</v>
      </c>
      <c r="K51" s="35">
        <v>0</v>
      </c>
      <c r="L51" s="35">
        <v>0</v>
      </c>
      <c r="M51" s="35">
        <v>584.10886564414409</v>
      </c>
      <c r="N51" s="35">
        <v>0</v>
      </c>
      <c r="O51" s="38">
        <f t="shared" si="0"/>
        <v>36950.998615438672</v>
      </c>
      <c r="P51" s="33"/>
      <c r="Q51" s="33"/>
    </row>
    <row r="52" spans="1:17" x14ac:dyDescent="0.3">
      <c r="A52" s="9" t="s">
        <v>96</v>
      </c>
      <c r="B52" s="10" t="s">
        <v>97</v>
      </c>
      <c r="C52" s="35">
        <v>3209.3044861072644</v>
      </c>
      <c r="D52" s="36">
        <v>0</v>
      </c>
      <c r="E52" s="37">
        <v>361.76707332096441</v>
      </c>
      <c r="F52" s="36">
        <v>2847.5374127863001</v>
      </c>
      <c r="G52" s="35">
        <v>0</v>
      </c>
      <c r="H52" s="36">
        <v>0</v>
      </c>
      <c r="I52" s="37">
        <v>0</v>
      </c>
      <c r="J52" s="36">
        <v>0</v>
      </c>
      <c r="K52" s="35">
        <v>0</v>
      </c>
      <c r="L52" s="35">
        <v>3.0788603704777415</v>
      </c>
      <c r="M52" s="35">
        <v>1259.5915959569566</v>
      </c>
      <c r="N52" s="35">
        <v>0</v>
      </c>
      <c r="O52" s="38">
        <f t="shared" si="0"/>
        <v>4471.9749424346992</v>
      </c>
      <c r="P52" s="33"/>
      <c r="Q52" s="33"/>
    </row>
    <row r="53" spans="1:17" x14ac:dyDescent="0.3">
      <c r="A53" s="9" t="s">
        <v>98</v>
      </c>
      <c r="B53" s="10" t="s">
        <v>99</v>
      </c>
      <c r="C53" s="35">
        <v>51702.252793083535</v>
      </c>
      <c r="D53" s="36">
        <v>0</v>
      </c>
      <c r="E53" s="37">
        <v>30348.831203125752</v>
      </c>
      <c r="F53" s="36">
        <v>21353.421589957787</v>
      </c>
      <c r="G53" s="35">
        <v>0</v>
      </c>
      <c r="H53" s="36">
        <v>0</v>
      </c>
      <c r="I53" s="37">
        <v>0</v>
      </c>
      <c r="J53" s="36">
        <v>0</v>
      </c>
      <c r="K53" s="35">
        <v>0</v>
      </c>
      <c r="L53" s="35">
        <v>0</v>
      </c>
      <c r="M53" s="35">
        <v>0</v>
      </c>
      <c r="N53" s="35">
        <v>0</v>
      </c>
      <c r="O53" s="38">
        <f t="shared" si="0"/>
        <v>51702.252793083535</v>
      </c>
      <c r="P53" s="33"/>
      <c r="Q53" s="33"/>
    </row>
    <row r="54" spans="1:17" x14ac:dyDescent="0.3">
      <c r="A54" s="9" t="s">
        <v>100</v>
      </c>
      <c r="B54" s="10" t="s">
        <v>101</v>
      </c>
      <c r="C54" s="35">
        <v>17872.347804015226</v>
      </c>
      <c r="D54" s="36">
        <v>0</v>
      </c>
      <c r="E54" s="37">
        <v>12224.910842362748</v>
      </c>
      <c r="F54" s="36">
        <v>5647.4369616524782</v>
      </c>
      <c r="G54" s="35">
        <v>0</v>
      </c>
      <c r="H54" s="36">
        <v>0</v>
      </c>
      <c r="I54" s="37">
        <v>0</v>
      </c>
      <c r="J54" s="36">
        <v>0</v>
      </c>
      <c r="K54" s="35">
        <v>0</v>
      </c>
      <c r="L54" s="35">
        <v>0</v>
      </c>
      <c r="M54" s="35">
        <v>0</v>
      </c>
      <c r="N54" s="35">
        <v>0</v>
      </c>
      <c r="O54" s="38">
        <f t="shared" si="0"/>
        <v>17872.347804015226</v>
      </c>
      <c r="P54" s="33"/>
      <c r="Q54" s="33"/>
    </row>
    <row r="55" spans="1:17" ht="28.8" x14ac:dyDescent="0.3">
      <c r="A55" s="9" t="s">
        <v>102</v>
      </c>
      <c r="B55" s="34" t="s">
        <v>103</v>
      </c>
      <c r="C55" s="35">
        <v>144162.01735692102</v>
      </c>
      <c r="D55" s="36">
        <v>0</v>
      </c>
      <c r="E55" s="37">
        <v>13197.792169313541</v>
      </c>
      <c r="F55" s="36">
        <v>130964.22518760747</v>
      </c>
      <c r="G55" s="35">
        <v>0</v>
      </c>
      <c r="H55" s="36">
        <v>0</v>
      </c>
      <c r="I55" s="37">
        <v>0</v>
      </c>
      <c r="J55" s="36">
        <v>0</v>
      </c>
      <c r="K55" s="35">
        <v>0</v>
      </c>
      <c r="L55" s="35">
        <v>2.0735302919447349</v>
      </c>
      <c r="M55" s="35">
        <v>3393.4538526619808</v>
      </c>
      <c r="N55" s="35">
        <v>0</v>
      </c>
      <c r="O55" s="38">
        <f t="shared" si="0"/>
        <v>147557.54473987492</v>
      </c>
      <c r="P55" s="33"/>
      <c r="Q55" s="33"/>
    </row>
    <row r="56" spans="1:17" x14ac:dyDescent="0.3">
      <c r="A56" s="9" t="s">
        <v>104</v>
      </c>
      <c r="B56" s="10" t="s">
        <v>105</v>
      </c>
      <c r="C56" s="35">
        <v>38469.134501678862</v>
      </c>
      <c r="D56" s="36">
        <v>0</v>
      </c>
      <c r="E56" s="37">
        <v>37580.045495283499</v>
      </c>
      <c r="F56" s="36">
        <v>889.08900639536523</v>
      </c>
      <c r="G56" s="35">
        <v>0</v>
      </c>
      <c r="H56" s="36">
        <v>0</v>
      </c>
      <c r="I56" s="37">
        <v>0</v>
      </c>
      <c r="J56" s="36">
        <v>0</v>
      </c>
      <c r="K56" s="35">
        <v>0</v>
      </c>
      <c r="L56" s="35">
        <v>0</v>
      </c>
      <c r="M56" s="35">
        <v>348.8676089021601</v>
      </c>
      <c r="N56" s="35">
        <v>0</v>
      </c>
      <c r="O56" s="38">
        <f t="shared" si="0"/>
        <v>38818.002110581023</v>
      </c>
      <c r="P56" s="33"/>
      <c r="Q56" s="33"/>
    </row>
    <row r="57" spans="1:17" ht="57.6" x14ac:dyDescent="0.3">
      <c r="A57" s="9" t="s">
        <v>351</v>
      </c>
      <c r="B57" s="10" t="s">
        <v>352</v>
      </c>
      <c r="C57" s="35">
        <v>72585.936194617854</v>
      </c>
      <c r="D57" s="36">
        <v>5059.2178306741553</v>
      </c>
      <c r="E57" s="37">
        <v>19801.36692413054</v>
      </c>
      <c r="F57" s="36">
        <v>47725.351439813174</v>
      </c>
      <c r="G57" s="35">
        <v>0</v>
      </c>
      <c r="H57" s="36">
        <v>0</v>
      </c>
      <c r="I57" s="37">
        <v>0</v>
      </c>
      <c r="J57" s="36">
        <v>0</v>
      </c>
      <c r="K57" s="35">
        <v>0</v>
      </c>
      <c r="L57" s="35">
        <v>0</v>
      </c>
      <c r="M57" s="35">
        <v>18.163994348669668</v>
      </c>
      <c r="N57" s="35">
        <v>0</v>
      </c>
      <c r="O57" s="38">
        <f t="shared" si="0"/>
        <v>72604.10018896652</v>
      </c>
      <c r="P57" s="33"/>
      <c r="Q57" s="33"/>
    </row>
    <row r="58" spans="1:17" x14ac:dyDescent="0.3">
      <c r="A58" s="9" t="s">
        <v>106</v>
      </c>
      <c r="B58" s="10" t="s">
        <v>107</v>
      </c>
      <c r="C58" s="35">
        <v>11222.616541707248</v>
      </c>
      <c r="D58" s="36">
        <v>0</v>
      </c>
      <c r="E58" s="37">
        <v>5126.2123142389173</v>
      </c>
      <c r="F58" s="36">
        <v>6096.4042274683297</v>
      </c>
      <c r="G58" s="35">
        <v>0</v>
      </c>
      <c r="H58" s="36">
        <v>0</v>
      </c>
      <c r="I58" s="37">
        <v>0</v>
      </c>
      <c r="J58" s="36">
        <v>0</v>
      </c>
      <c r="K58" s="35">
        <v>0</v>
      </c>
      <c r="L58" s="35">
        <v>51.811923362686684</v>
      </c>
      <c r="M58" s="35">
        <v>7687.5065343019432</v>
      </c>
      <c r="N58" s="35">
        <v>0</v>
      </c>
      <c r="O58" s="38">
        <f t="shared" ref="O58:O61" si="1">+C58+G58+K58+L58+N58+M58</f>
        <v>18961.934999371879</v>
      </c>
      <c r="P58" s="33"/>
      <c r="Q58" s="33"/>
    </row>
    <row r="59" spans="1:17" x14ac:dyDescent="0.3">
      <c r="A59" s="9" t="s">
        <v>108</v>
      </c>
      <c r="B59" s="10" t="s">
        <v>109</v>
      </c>
      <c r="C59" s="35">
        <v>8535.9325082302294</v>
      </c>
      <c r="D59" s="36">
        <v>0</v>
      </c>
      <c r="E59" s="37">
        <v>7464.2597636630799</v>
      </c>
      <c r="F59" s="36">
        <v>1071.6727445671493</v>
      </c>
      <c r="G59" s="35">
        <v>0</v>
      </c>
      <c r="H59" s="36">
        <v>0</v>
      </c>
      <c r="I59" s="37">
        <v>0</v>
      </c>
      <c r="J59" s="36">
        <v>0</v>
      </c>
      <c r="K59" s="35">
        <v>0</v>
      </c>
      <c r="L59" s="35">
        <v>48.823825705047057</v>
      </c>
      <c r="M59" s="35">
        <v>38243.241037056097</v>
      </c>
      <c r="N59" s="35">
        <v>0</v>
      </c>
      <c r="O59" s="38">
        <f t="shared" si="1"/>
        <v>46827.997370991376</v>
      </c>
      <c r="P59" s="33"/>
      <c r="Q59" s="33"/>
    </row>
    <row r="60" spans="1:17" x14ac:dyDescent="0.3">
      <c r="A60" s="9" t="s">
        <v>110</v>
      </c>
      <c r="B60" s="10" t="s">
        <v>111</v>
      </c>
      <c r="C60" s="35">
        <v>549.39614713249466</v>
      </c>
      <c r="D60" s="36">
        <v>0</v>
      </c>
      <c r="E60" s="37">
        <v>452.805316178895</v>
      </c>
      <c r="F60" s="36">
        <v>96.590830953599621</v>
      </c>
      <c r="G60" s="35">
        <v>0</v>
      </c>
      <c r="H60" s="36">
        <v>0</v>
      </c>
      <c r="I60" s="37">
        <v>0</v>
      </c>
      <c r="J60" s="36">
        <v>0</v>
      </c>
      <c r="K60" s="35">
        <v>0</v>
      </c>
      <c r="L60" s="35">
        <v>0</v>
      </c>
      <c r="M60" s="35">
        <v>1121.523402377632</v>
      </c>
      <c r="N60" s="35">
        <v>0</v>
      </c>
      <c r="O60" s="38">
        <f t="shared" si="1"/>
        <v>1670.9195495101267</v>
      </c>
      <c r="P60" s="33"/>
      <c r="Q60" s="33"/>
    </row>
    <row r="61" spans="1:17" x14ac:dyDescent="0.3">
      <c r="A61" s="9" t="s">
        <v>112</v>
      </c>
      <c r="B61" s="34" t="s">
        <v>113</v>
      </c>
      <c r="C61" s="35">
        <v>486.9860299821558</v>
      </c>
      <c r="D61" s="36">
        <v>0</v>
      </c>
      <c r="E61" s="37">
        <v>486.9860299821558</v>
      </c>
      <c r="F61" s="36">
        <v>0</v>
      </c>
      <c r="G61" s="35">
        <v>0</v>
      </c>
      <c r="H61" s="36">
        <v>0</v>
      </c>
      <c r="I61" s="37">
        <v>0</v>
      </c>
      <c r="J61" s="36">
        <v>0</v>
      </c>
      <c r="K61" s="35">
        <v>0</v>
      </c>
      <c r="L61" s="35">
        <v>1.6531240519439052</v>
      </c>
      <c r="M61" s="35">
        <v>2167.9206922642143</v>
      </c>
      <c r="N61" s="35">
        <v>0</v>
      </c>
      <c r="O61" s="38">
        <f t="shared" si="1"/>
        <v>2656.5598462983139</v>
      </c>
      <c r="P61" s="33"/>
      <c r="Q61" s="33"/>
    </row>
    <row r="62" spans="1:17" ht="43.2" x14ac:dyDescent="0.3">
      <c r="A62" s="9" t="s">
        <v>114</v>
      </c>
      <c r="B62" s="34" t="s">
        <v>115</v>
      </c>
      <c r="C62" s="35">
        <v>16886.16819444545</v>
      </c>
      <c r="D62" s="36">
        <v>0</v>
      </c>
      <c r="E62" s="37">
        <v>12454.954111265597</v>
      </c>
      <c r="F62" s="36">
        <v>4431.2140831798524</v>
      </c>
      <c r="G62" s="35">
        <v>0</v>
      </c>
      <c r="H62" s="36">
        <v>0</v>
      </c>
      <c r="I62" s="37">
        <v>0</v>
      </c>
      <c r="J62" s="36">
        <v>0</v>
      </c>
      <c r="K62" s="35">
        <v>0</v>
      </c>
      <c r="L62" s="35">
        <v>0</v>
      </c>
      <c r="M62" s="35">
        <v>10691.790715951356</v>
      </c>
      <c r="N62" s="35">
        <v>0</v>
      </c>
      <c r="O62" s="38">
        <f t="shared" ref="O62:O65" si="2">+C62+G62+K62+L62+N62+M62</f>
        <v>27577.958910396806</v>
      </c>
      <c r="P62" s="33"/>
      <c r="Q62" s="33"/>
    </row>
    <row r="63" spans="1:17" x14ac:dyDescent="0.3">
      <c r="A63" s="9" t="s">
        <v>116</v>
      </c>
      <c r="B63" s="10" t="s">
        <v>117</v>
      </c>
      <c r="C63" s="35">
        <v>62234.809710498332</v>
      </c>
      <c r="D63" s="36">
        <v>0</v>
      </c>
      <c r="E63" s="37">
        <v>5727.9248326535908</v>
      </c>
      <c r="F63" s="36">
        <v>56506.884877844743</v>
      </c>
      <c r="G63" s="35">
        <v>0</v>
      </c>
      <c r="H63" s="36">
        <v>0</v>
      </c>
      <c r="I63" s="37">
        <v>0</v>
      </c>
      <c r="J63" s="36">
        <v>0</v>
      </c>
      <c r="K63" s="35">
        <v>0</v>
      </c>
      <c r="L63" s="35">
        <v>2.3184788645139633</v>
      </c>
      <c r="M63" s="35">
        <v>1978.5175511049206</v>
      </c>
      <c r="N63" s="35">
        <v>0</v>
      </c>
      <c r="O63" s="38">
        <f t="shared" si="2"/>
        <v>64215.645740467771</v>
      </c>
      <c r="P63" s="33"/>
      <c r="Q63" s="33"/>
    </row>
    <row r="64" spans="1:17" ht="28.8" x14ac:dyDescent="0.3">
      <c r="A64" s="9" t="s">
        <v>118</v>
      </c>
      <c r="B64" s="10" t="s">
        <v>119</v>
      </c>
      <c r="C64" s="35">
        <v>9891.1331280258491</v>
      </c>
      <c r="D64" s="36">
        <v>1930.9061192335416</v>
      </c>
      <c r="E64" s="37">
        <v>7042.5713239490033</v>
      </c>
      <c r="F64" s="36">
        <v>917.65568484330424</v>
      </c>
      <c r="G64" s="35">
        <v>0</v>
      </c>
      <c r="H64" s="36">
        <v>0</v>
      </c>
      <c r="I64" s="37">
        <v>0</v>
      </c>
      <c r="J64" s="36">
        <v>0</v>
      </c>
      <c r="K64" s="35">
        <v>0</v>
      </c>
      <c r="L64" s="35">
        <v>45.193059839781199</v>
      </c>
      <c r="M64" s="35">
        <v>25488.270866513943</v>
      </c>
      <c r="N64" s="35">
        <v>0</v>
      </c>
      <c r="O64" s="38">
        <f t="shared" si="2"/>
        <v>35424.59705437957</v>
      </c>
      <c r="P64" s="33"/>
      <c r="Q64" s="33"/>
    </row>
    <row r="65" spans="1:17" ht="28.8" x14ac:dyDescent="0.3">
      <c r="A65" s="9" t="s">
        <v>303</v>
      </c>
      <c r="B65" s="10" t="s">
        <v>280</v>
      </c>
      <c r="C65" s="35">
        <v>0</v>
      </c>
      <c r="D65" s="36">
        <v>0</v>
      </c>
      <c r="E65" s="37">
        <v>0</v>
      </c>
      <c r="F65" s="36">
        <v>0</v>
      </c>
      <c r="G65" s="35">
        <v>0</v>
      </c>
      <c r="H65" s="36">
        <v>0</v>
      </c>
      <c r="I65" s="37">
        <v>0</v>
      </c>
      <c r="J65" s="36">
        <v>0</v>
      </c>
      <c r="K65" s="35">
        <v>0</v>
      </c>
      <c r="L65" s="35">
        <v>0</v>
      </c>
      <c r="M65" s="35">
        <v>0</v>
      </c>
      <c r="N65" s="35">
        <v>0</v>
      </c>
      <c r="O65" s="38">
        <f t="shared" si="2"/>
        <v>0</v>
      </c>
      <c r="P65" s="33"/>
      <c r="Q65" s="33"/>
    </row>
    <row r="66" spans="1:17" ht="43.2" x14ac:dyDescent="0.3">
      <c r="A66" s="9" t="s">
        <v>304</v>
      </c>
      <c r="B66" s="10" t="s">
        <v>281</v>
      </c>
      <c r="C66" s="35">
        <v>75333.461677604908</v>
      </c>
      <c r="D66" s="36">
        <v>0</v>
      </c>
      <c r="E66" s="37">
        <v>54537.804659070425</v>
      </c>
      <c r="F66" s="36">
        <v>20795.657018534483</v>
      </c>
      <c r="G66" s="35">
        <v>0</v>
      </c>
      <c r="H66" s="36">
        <v>0</v>
      </c>
      <c r="I66" s="37">
        <v>0</v>
      </c>
      <c r="J66" s="36">
        <v>0</v>
      </c>
      <c r="K66" s="35">
        <v>0</v>
      </c>
      <c r="L66" s="35">
        <v>0</v>
      </c>
      <c r="M66" s="35">
        <v>0</v>
      </c>
      <c r="N66" s="35">
        <v>0</v>
      </c>
      <c r="O66" s="38">
        <f t="shared" si="0"/>
        <v>75333.461677604908</v>
      </c>
      <c r="P66" s="33"/>
      <c r="Q66" s="33"/>
    </row>
    <row r="67" spans="1:17" ht="28.8" x14ac:dyDescent="0.3">
      <c r="A67" s="9" t="s">
        <v>353</v>
      </c>
      <c r="B67" s="10" t="s">
        <v>354</v>
      </c>
      <c r="C67" s="35">
        <v>64214.828744344661</v>
      </c>
      <c r="D67" s="36">
        <v>0</v>
      </c>
      <c r="E67" s="37">
        <v>20165.903586451113</v>
      </c>
      <c r="F67" s="36">
        <v>88097.850315787087</v>
      </c>
      <c r="G67" s="35">
        <v>0</v>
      </c>
      <c r="H67" s="36">
        <v>0</v>
      </c>
      <c r="I67" s="37">
        <v>0</v>
      </c>
      <c r="J67" s="36">
        <v>0</v>
      </c>
      <c r="K67" s="35">
        <v>0</v>
      </c>
      <c r="L67" s="35">
        <v>0</v>
      </c>
      <c r="M67" s="35">
        <v>15.693834823537486</v>
      </c>
      <c r="N67" s="35">
        <v>0</v>
      </c>
      <c r="O67" s="38">
        <f t="shared" si="0"/>
        <v>64230.522579168195</v>
      </c>
      <c r="P67" s="33"/>
      <c r="Q67" s="33"/>
    </row>
    <row r="68" spans="1:17" ht="28.8" x14ac:dyDescent="0.3">
      <c r="A68" s="9" t="s">
        <v>120</v>
      </c>
      <c r="B68" s="10" t="s">
        <v>122</v>
      </c>
      <c r="C68" s="35">
        <v>25483.595382129297</v>
      </c>
      <c r="D68" s="36">
        <v>0</v>
      </c>
      <c r="E68" s="37">
        <v>18516.807303303794</v>
      </c>
      <c r="F68" s="36">
        <v>6966.7880788255034</v>
      </c>
      <c r="G68" s="35">
        <v>0</v>
      </c>
      <c r="H68" s="36">
        <v>0</v>
      </c>
      <c r="I68" s="37">
        <v>0</v>
      </c>
      <c r="J68" s="36">
        <v>0</v>
      </c>
      <c r="K68" s="35">
        <v>0</v>
      </c>
      <c r="L68" s="35">
        <v>0</v>
      </c>
      <c r="M68" s="35">
        <v>0</v>
      </c>
      <c r="N68" s="35">
        <v>0</v>
      </c>
      <c r="O68" s="38">
        <f t="shared" ref="O68:O71" si="3">+C68+G68+K68+L68+N68+M68</f>
        <v>25483.595382129297</v>
      </c>
      <c r="P68" s="33"/>
      <c r="Q68" s="33"/>
    </row>
    <row r="69" spans="1:17" ht="28.8" x14ac:dyDescent="0.3">
      <c r="A69" s="9" t="s">
        <v>121</v>
      </c>
      <c r="B69" s="10" t="s">
        <v>124</v>
      </c>
      <c r="C69" s="35">
        <v>28538.337934850832</v>
      </c>
      <c r="D69" s="36">
        <v>0</v>
      </c>
      <c r="E69" s="37">
        <v>23009.676415770085</v>
      </c>
      <c r="F69" s="36">
        <v>5528.6615190807443</v>
      </c>
      <c r="G69" s="35">
        <v>0</v>
      </c>
      <c r="H69" s="36">
        <v>0</v>
      </c>
      <c r="I69" s="37">
        <v>0</v>
      </c>
      <c r="J69" s="36">
        <v>0</v>
      </c>
      <c r="K69" s="35">
        <v>0</v>
      </c>
      <c r="L69" s="35">
        <v>7.1274434498773189</v>
      </c>
      <c r="M69" s="35">
        <v>4370.4085948012698</v>
      </c>
      <c r="N69" s="35">
        <v>0</v>
      </c>
      <c r="O69" s="38">
        <f t="shared" si="3"/>
        <v>32915.873973101981</v>
      </c>
      <c r="P69" s="33"/>
      <c r="Q69" s="33"/>
    </row>
    <row r="70" spans="1:17" ht="28.8" x14ac:dyDescent="0.3">
      <c r="A70" s="9" t="s">
        <v>123</v>
      </c>
      <c r="B70" s="10" t="s">
        <v>282</v>
      </c>
      <c r="C70" s="35">
        <v>7086.5789169812042</v>
      </c>
      <c r="D70" s="36">
        <v>0</v>
      </c>
      <c r="E70" s="37">
        <v>2277.5695086862479</v>
      </c>
      <c r="F70" s="36">
        <v>4809.0094082949563</v>
      </c>
      <c r="G70" s="35">
        <v>0</v>
      </c>
      <c r="H70" s="36">
        <v>0</v>
      </c>
      <c r="I70" s="37">
        <v>0</v>
      </c>
      <c r="J70" s="36">
        <v>0</v>
      </c>
      <c r="K70" s="35">
        <v>0</v>
      </c>
      <c r="L70" s="35">
        <v>0</v>
      </c>
      <c r="M70" s="35">
        <v>0</v>
      </c>
      <c r="N70" s="35">
        <v>0</v>
      </c>
      <c r="O70" s="38">
        <f t="shared" si="3"/>
        <v>7086.5789169812042</v>
      </c>
      <c r="P70" s="33"/>
      <c r="Q70" s="33"/>
    </row>
    <row r="71" spans="1:17" ht="28.8" x14ac:dyDescent="0.3">
      <c r="A71" s="9" t="s">
        <v>305</v>
      </c>
      <c r="B71" s="10" t="s">
        <v>126</v>
      </c>
      <c r="C71" s="35">
        <v>48073.507166539763</v>
      </c>
      <c r="D71" s="36">
        <v>0</v>
      </c>
      <c r="E71" s="37">
        <v>41242.004845380085</v>
      </c>
      <c r="F71" s="36">
        <v>6831.5023211596799</v>
      </c>
      <c r="G71" s="35">
        <v>0</v>
      </c>
      <c r="H71" s="36">
        <v>0</v>
      </c>
      <c r="I71" s="37">
        <v>0</v>
      </c>
      <c r="J71" s="36">
        <v>0</v>
      </c>
      <c r="K71" s="35">
        <v>0</v>
      </c>
      <c r="L71" s="35">
        <v>0</v>
      </c>
      <c r="M71" s="35">
        <v>0</v>
      </c>
      <c r="N71" s="35">
        <v>0</v>
      </c>
      <c r="O71" s="38">
        <f t="shared" si="3"/>
        <v>48073.507166539763</v>
      </c>
      <c r="P71" s="33"/>
      <c r="Q71" s="33"/>
    </row>
    <row r="72" spans="1:17" x14ac:dyDescent="0.3">
      <c r="A72" s="9" t="s">
        <v>125</v>
      </c>
      <c r="B72" s="10" t="s">
        <v>127</v>
      </c>
      <c r="C72" s="35">
        <v>30064.730563708734</v>
      </c>
      <c r="D72" s="36">
        <v>0</v>
      </c>
      <c r="E72" s="37">
        <v>-1533.0524431654455</v>
      </c>
      <c r="F72" s="36">
        <v>31597.783006874179</v>
      </c>
      <c r="G72" s="35">
        <v>0</v>
      </c>
      <c r="H72" s="36">
        <v>0</v>
      </c>
      <c r="I72" s="37">
        <v>0</v>
      </c>
      <c r="J72" s="36">
        <v>0</v>
      </c>
      <c r="K72" s="35">
        <v>0</v>
      </c>
      <c r="L72" s="35">
        <v>0.9719800875650435</v>
      </c>
      <c r="M72" s="35">
        <v>1043.032626063429</v>
      </c>
      <c r="N72" s="35">
        <v>0</v>
      </c>
      <c r="O72" s="38">
        <f t="shared" si="0"/>
        <v>31108.735169859727</v>
      </c>
      <c r="P72" s="33"/>
      <c r="Q72" s="33"/>
    </row>
    <row r="73" spans="1:17" x14ac:dyDescent="0.3">
      <c r="A73" s="9" t="s">
        <v>306</v>
      </c>
      <c r="B73" s="10" t="s">
        <v>129</v>
      </c>
      <c r="C73" s="35">
        <v>9297.7010818836516</v>
      </c>
      <c r="D73" s="36">
        <v>0</v>
      </c>
      <c r="E73" s="37">
        <v>77.618137490232755</v>
      </c>
      <c r="F73" s="36">
        <v>9220.0829443934181</v>
      </c>
      <c r="G73" s="35">
        <v>0</v>
      </c>
      <c r="H73" s="36">
        <v>0</v>
      </c>
      <c r="I73" s="37">
        <v>0</v>
      </c>
      <c r="J73" s="36">
        <v>0</v>
      </c>
      <c r="K73" s="35">
        <v>0</v>
      </c>
      <c r="L73" s="35">
        <v>0</v>
      </c>
      <c r="M73" s="35">
        <v>0</v>
      </c>
      <c r="N73" s="35">
        <v>0</v>
      </c>
      <c r="O73" s="38">
        <f t="shared" si="0"/>
        <v>9297.7010818836516</v>
      </c>
      <c r="P73" s="33"/>
      <c r="Q73" s="33"/>
    </row>
    <row r="74" spans="1:17" ht="28.8" x14ac:dyDescent="0.3">
      <c r="A74" s="9" t="s">
        <v>128</v>
      </c>
      <c r="B74" s="10" t="s">
        <v>131</v>
      </c>
      <c r="C74" s="35">
        <v>10166.877321703338</v>
      </c>
      <c r="D74" s="36">
        <v>0</v>
      </c>
      <c r="E74" s="37">
        <v>10166.877321703338</v>
      </c>
      <c r="F74" s="36">
        <v>0</v>
      </c>
      <c r="G74" s="35">
        <v>0</v>
      </c>
      <c r="H74" s="36">
        <v>0</v>
      </c>
      <c r="I74" s="37">
        <v>0</v>
      </c>
      <c r="J74" s="36">
        <v>0</v>
      </c>
      <c r="K74" s="35">
        <v>0</v>
      </c>
      <c r="L74" s="35">
        <v>1.4869945873886081</v>
      </c>
      <c r="M74" s="35">
        <v>787.44295029478224</v>
      </c>
      <c r="N74" s="35">
        <v>0</v>
      </c>
      <c r="O74" s="38">
        <f t="shared" si="0"/>
        <v>10955.807266585509</v>
      </c>
      <c r="P74" s="33"/>
      <c r="Q74" s="33"/>
    </row>
    <row r="75" spans="1:17" ht="28.8" x14ac:dyDescent="0.3">
      <c r="A75" s="9" t="s">
        <v>130</v>
      </c>
      <c r="B75" s="10" t="s">
        <v>133</v>
      </c>
      <c r="C75" s="35">
        <v>94773.619802571367</v>
      </c>
      <c r="D75" s="36">
        <v>0</v>
      </c>
      <c r="E75" s="37">
        <v>12946.358536298387</v>
      </c>
      <c r="F75" s="36">
        <v>81827.261266272981</v>
      </c>
      <c r="G75" s="35">
        <v>0</v>
      </c>
      <c r="H75" s="36">
        <v>0</v>
      </c>
      <c r="I75" s="37">
        <v>0</v>
      </c>
      <c r="J75" s="36">
        <v>0</v>
      </c>
      <c r="K75" s="35">
        <v>0</v>
      </c>
      <c r="L75" s="35">
        <v>0</v>
      </c>
      <c r="M75" s="35">
        <v>115.48761250273644</v>
      </c>
      <c r="N75" s="35">
        <v>0</v>
      </c>
      <c r="O75" s="38">
        <f t="shared" ref="O75" si="4">+C75+G75+K75+L75+N75+M75</f>
        <v>94889.107415074104</v>
      </c>
      <c r="P75" s="33"/>
      <c r="Q75" s="33"/>
    </row>
    <row r="76" spans="1:17" x14ac:dyDescent="0.3">
      <c r="A76" s="9" t="s">
        <v>132</v>
      </c>
      <c r="B76" s="10" t="s">
        <v>135</v>
      </c>
      <c r="C76" s="35">
        <v>17249.141893753877</v>
      </c>
      <c r="D76" s="36">
        <v>0</v>
      </c>
      <c r="E76" s="37">
        <v>4353.4990822175378</v>
      </c>
      <c r="F76" s="36">
        <v>12895.642811536338</v>
      </c>
      <c r="G76" s="35">
        <v>0</v>
      </c>
      <c r="H76" s="36">
        <v>0</v>
      </c>
      <c r="I76" s="37">
        <v>0</v>
      </c>
      <c r="J76" s="36">
        <v>0</v>
      </c>
      <c r="K76" s="35">
        <v>0</v>
      </c>
      <c r="L76" s="35">
        <v>0</v>
      </c>
      <c r="M76" s="35">
        <v>0</v>
      </c>
      <c r="N76" s="35">
        <v>0</v>
      </c>
      <c r="O76" s="38">
        <f t="shared" ref="O76" si="5">+C76+G76+K76+L76+N76+M76</f>
        <v>17249.141893753877</v>
      </c>
      <c r="P76" s="33"/>
      <c r="Q76" s="33"/>
    </row>
    <row r="77" spans="1:17" ht="28.8" x14ac:dyDescent="0.3">
      <c r="A77" s="9" t="s">
        <v>134</v>
      </c>
      <c r="B77" s="10" t="s">
        <v>137</v>
      </c>
      <c r="C77" s="35">
        <v>49358.395341469601</v>
      </c>
      <c r="D77" s="36">
        <v>0</v>
      </c>
      <c r="E77" s="37">
        <v>37787.267560900924</v>
      </c>
      <c r="F77" s="36">
        <v>11571.12778056868</v>
      </c>
      <c r="G77" s="35">
        <v>0</v>
      </c>
      <c r="H77" s="36">
        <v>0</v>
      </c>
      <c r="I77" s="37">
        <v>0</v>
      </c>
      <c r="J77" s="36">
        <v>0</v>
      </c>
      <c r="K77" s="35">
        <v>0</v>
      </c>
      <c r="L77" s="35">
        <v>26.135831185181814</v>
      </c>
      <c r="M77" s="35">
        <v>4874.7982960775571</v>
      </c>
      <c r="N77" s="35">
        <v>0</v>
      </c>
      <c r="O77" s="38">
        <f t="shared" ref="O77" si="6">+C77+G77+K77+L77+N77+M77</f>
        <v>54259.329468732336</v>
      </c>
      <c r="P77" s="33"/>
      <c r="Q77" s="33"/>
    </row>
    <row r="78" spans="1:17" ht="28.8" x14ac:dyDescent="0.3">
      <c r="A78" s="9" t="s">
        <v>136</v>
      </c>
      <c r="B78" s="10" t="s">
        <v>139</v>
      </c>
      <c r="C78" s="35">
        <v>3677.4679263222124</v>
      </c>
      <c r="D78" s="36">
        <v>0</v>
      </c>
      <c r="E78" s="37">
        <v>290.78019595196452</v>
      </c>
      <c r="F78" s="36">
        <v>3386.6877303702481</v>
      </c>
      <c r="G78" s="35">
        <v>0</v>
      </c>
      <c r="H78" s="36">
        <v>0</v>
      </c>
      <c r="I78" s="37">
        <v>0</v>
      </c>
      <c r="J78" s="36">
        <v>0</v>
      </c>
      <c r="K78" s="35">
        <v>0</v>
      </c>
      <c r="L78" s="35">
        <v>0</v>
      </c>
      <c r="M78" s="35">
        <v>0</v>
      </c>
      <c r="N78" s="35">
        <v>0</v>
      </c>
      <c r="O78" s="38">
        <f t="shared" ref="O78" si="7">+C78+G78+K78+L78+N78+M78</f>
        <v>3677.4679263222124</v>
      </c>
      <c r="P78" s="33"/>
      <c r="Q78" s="33"/>
    </row>
    <row r="79" spans="1:17" x14ac:dyDescent="0.3">
      <c r="A79" s="9" t="s">
        <v>138</v>
      </c>
      <c r="B79" s="10" t="s">
        <v>141</v>
      </c>
      <c r="C79" s="35">
        <v>19051.668358849674</v>
      </c>
      <c r="D79" s="36">
        <v>0</v>
      </c>
      <c r="E79" s="37">
        <v>2675.7628150264231</v>
      </c>
      <c r="F79" s="36">
        <v>16375.90554382325</v>
      </c>
      <c r="G79" s="35">
        <v>0</v>
      </c>
      <c r="H79" s="36">
        <v>0</v>
      </c>
      <c r="I79" s="37">
        <v>0</v>
      </c>
      <c r="J79" s="36">
        <v>0</v>
      </c>
      <c r="K79" s="35">
        <v>0</v>
      </c>
      <c r="L79" s="35">
        <v>0</v>
      </c>
      <c r="M79" s="35">
        <v>0</v>
      </c>
      <c r="N79" s="35">
        <v>0</v>
      </c>
      <c r="O79" s="38">
        <f t="shared" ref="O79" si="8">+C79+G79+K79+L79+N79+M79</f>
        <v>19051.668358849674</v>
      </c>
      <c r="P79" s="33"/>
      <c r="Q79" s="33"/>
    </row>
    <row r="80" spans="1:17" x14ac:dyDescent="0.3">
      <c r="A80" s="9" t="s">
        <v>140</v>
      </c>
      <c r="B80" s="10" t="s">
        <v>142</v>
      </c>
      <c r="C80" s="35">
        <v>45231.304665734569</v>
      </c>
      <c r="D80" s="36">
        <v>0</v>
      </c>
      <c r="E80" s="37">
        <v>10426.598851822622</v>
      </c>
      <c r="F80" s="36">
        <v>34804.705813911947</v>
      </c>
      <c r="G80" s="35">
        <v>0</v>
      </c>
      <c r="H80" s="36">
        <v>0</v>
      </c>
      <c r="I80" s="37">
        <v>0</v>
      </c>
      <c r="J80" s="36">
        <v>0</v>
      </c>
      <c r="K80" s="35">
        <v>0</v>
      </c>
      <c r="L80" s="35">
        <v>0</v>
      </c>
      <c r="M80" s="35">
        <v>0</v>
      </c>
      <c r="N80" s="35">
        <v>0</v>
      </c>
      <c r="O80" s="38">
        <f t="shared" ref="O80:O97" si="9">+C80+G80+K80+L80+N80+M80</f>
        <v>45231.304665734569</v>
      </c>
      <c r="P80" s="33"/>
      <c r="Q80" s="33"/>
    </row>
    <row r="81" spans="1:17" ht="43.2" x14ac:dyDescent="0.3">
      <c r="A81" s="9" t="s">
        <v>355</v>
      </c>
      <c r="B81" s="10" t="s">
        <v>356</v>
      </c>
      <c r="C81" s="35">
        <v>3946.9356794875075</v>
      </c>
      <c r="D81" s="36">
        <v>0</v>
      </c>
      <c r="E81" s="37">
        <v>2054.3842076558576</v>
      </c>
      <c r="F81" s="36">
        <v>1892.5514718316499</v>
      </c>
      <c r="G81" s="35">
        <v>0</v>
      </c>
      <c r="H81" s="36">
        <v>0</v>
      </c>
      <c r="I81" s="37">
        <v>0</v>
      </c>
      <c r="J81" s="36">
        <v>0</v>
      </c>
      <c r="K81" s="35">
        <v>0</v>
      </c>
      <c r="L81" s="35">
        <v>0</v>
      </c>
      <c r="M81" s="35">
        <v>0</v>
      </c>
      <c r="N81" s="35">
        <v>0</v>
      </c>
      <c r="O81" s="38">
        <f t="shared" si="9"/>
        <v>3946.9356794875075</v>
      </c>
      <c r="P81" s="33"/>
      <c r="Q81" s="33"/>
    </row>
    <row r="82" spans="1:17" x14ac:dyDescent="0.3">
      <c r="A82" s="9" t="s">
        <v>307</v>
      </c>
      <c r="B82" s="10" t="s">
        <v>144</v>
      </c>
      <c r="C82" s="35">
        <v>10997.200659281883</v>
      </c>
      <c r="D82" s="36">
        <v>0</v>
      </c>
      <c r="E82" s="37">
        <v>10463.616300152986</v>
      </c>
      <c r="F82" s="36">
        <v>533.5843591288974</v>
      </c>
      <c r="G82" s="35">
        <v>0</v>
      </c>
      <c r="H82" s="36">
        <v>0</v>
      </c>
      <c r="I82" s="37">
        <v>0</v>
      </c>
      <c r="J82" s="36">
        <v>0</v>
      </c>
      <c r="K82" s="35">
        <v>0</v>
      </c>
      <c r="L82" s="35">
        <v>31.416076752844674</v>
      </c>
      <c r="M82" s="35">
        <v>26579.825907244005</v>
      </c>
      <c r="N82" s="35">
        <v>0</v>
      </c>
      <c r="O82" s="38">
        <f t="shared" si="9"/>
        <v>37608.44264327873</v>
      </c>
      <c r="P82" s="33"/>
      <c r="Q82" s="33"/>
    </row>
    <row r="83" spans="1:17" x14ac:dyDescent="0.3">
      <c r="A83" s="9" t="s">
        <v>143</v>
      </c>
      <c r="B83" s="10" t="s">
        <v>146</v>
      </c>
      <c r="C83" s="35">
        <v>797988.92883455486</v>
      </c>
      <c r="D83" s="36">
        <v>0</v>
      </c>
      <c r="E83" s="37">
        <v>13053.783754474227</v>
      </c>
      <c r="F83" s="36">
        <v>784935.14508008061</v>
      </c>
      <c r="G83" s="35">
        <v>0</v>
      </c>
      <c r="H83" s="36">
        <v>0</v>
      </c>
      <c r="I83" s="37">
        <v>0</v>
      </c>
      <c r="J83" s="36">
        <v>0</v>
      </c>
      <c r="K83" s="35">
        <v>0</v>
      </c>
      <c r="L83" s="35">
        <v>0</v>
      </c>
      <c r="M83" s="35">
        <v>0</v>
      </c>
      <c r="N83" s="35">
        <v>0</v>
      </c>
      <c r="O83" s="38">
        <f t="shared" ref="O83:O96" si="10">+C83+G83+K83+L83+N83+M83</f>
        <v>797988.92883455486</v>
      </c>
      <c r="P83" s="33"/>
      <c r="Q83" s="33"/>
    </row>
    <row r="84" spans="1:17" x14ac:dyDescent="0.3">
      <c r="A84" s="9" t="s">
        <v>145</v>
      </c>
      <c r="B84" s="10" t="s">
        <v>148</v>
      </c>
      <c r="C84" s="35">
        <v>22314.583251324617</v>
      </c>
      <c r="D84" s="36">
        <v>0</v>
      </c>
      <c r="E84" s="37">
        <v>21737.777019625424</v>
      </c>
      <c r="F84" s="36">
        <v>576.8062316991917</v>
      </c>
      <c r="G84" s="35">
        <v>0</v>
      </c>
      <c r="H84" s="36">
        <v>0</v>
      </c>
      <c r="I84" s="37">
        <v>0</v>
      </c>
      <c r="J84" s="36">
        <v>0</v>
      </c>
      <c r="K84" s="35">
        <v>0</v>
      </c>
      <c r="L84" s="35">
        <v>6.4323338417561899</v>
      </c>
      <c r="M84" s="35">
        <v>14346.851697576178</v>
      </c>
      <c r="N84" s="35">
        <v>0</v>
      </c>
      <c r="O84" s="38">
        <f t="shared" si="10"/>
        <v>36667.867282742547</v>
      </c>
      <c r="P84" s="33"/>
      <c r="Q84" s="33"/>
    </row>
    <row r="85" spans="1:17" x14ac:dyDescent="0.3">
      <c r="A85" s="9" t="s">
        <v>147</v>
      </c>
      <c r="B85" s="10" t="s">
        <v>150</v>
      </c>
      <c r="C85" s="35">
        <v>82959.651486625575</v>
      </c>
      <c r="D85" s="36">
        <v>0</v>
      </c>
      <c r="E85" s="37">
        <v>80712.040483967954</v>
      </c>
      <c r="F85" s="36">
        <v>2247.6110026576189</v>
      </c>
      <c r="G85" s="35">
        <v>0</v>
      </c>
      <c r="H85" s="36">
        <v>0</v>
      </c>
      <c r="I85" s="37">
        <v>0</v>
      </c>
      <c r="J85" s="36">
        <v>0</v>
      </c>
      <c r="K85" s="35">
        <v>0</v>
      </c>
      <c r="L85" s="35">
        <v>110.04052062307164</v>
      </c>
      <c r="M85" s="35">
        <v>13750.410671248128</v>
      </c>
      <c r="N85" s="35">
        <v>0</v>
      </c>
      <c r="O85" s="38">
        <f t="shared" si="10"/>
        <v>96820.102678496769</v>
      </c>
      <c r="P85" s="33"/>
      <c r="Q85" s="33"/>
    </row>
    <row r="86" spans="1:17" x14ac:dyDescent="0.3">
      <c r="A86" s="9" t="s">
        <v>149</v>
      </c>
      <c r="B86" s="10" t="s">
        <v>152</v>
      </c>
      <c r="C86" s="35">
        <v>468156.52091354149</v>
      </c>
      <c r="D86" s="36">
        <v>320416.74211299291</v>
      </c>
      <c r="E86" s="37">
        <v>69904.710646566367</v>
      </c>
      <c r="F86" s="36">
        <v>77835.068153982196</v>
      </c>
      <c r="G86" s="35">
        <v>0</v>
      </c>
      <c r="H86" s="36">
        <v>0</v>
      </c>
      <c r="I86" s="37">
        <v>0</v>
      </c>
      <c r="J86" s="36">
        <v>0</v>
      </c>
      <c r="K86" s="35">
        <v>0</v>
      </c>
      <c r="L86" s="35">
        <v>0</v>
      </c>
      <c r="M86" s="35">
        <v>642.92655127291232</v>
      </c>
      <c r="N86" s="35">
        <v>0</v>
      </c>
      <c r="O86" s="38">
        <f t="shared" si="10"/>
        <v>468799.44746481441</v>
      </c>
      <c r="P86" s="33"/>
      <c r="Q86" s="33"/>
    </row>
    <row r="87" spans="1:17" x14ac:dyDescent="0.3">
      <c r="A87" s="9" t="s">
        <v>151</v>
      </c>
      <c r="B87" s="10" t="s">
        <v>283</v>
      </c>
      <c r="C87" s="35">
        <v>54296.425106185794</v>
      </c>
      <c r="D87" s="36">
        <v>38067.950217821519</v>
      </c>
      <c r="E87" s="37">
        <v>16228.474888364271</v>
      </c>
      <c r="F87" s="36">
        <v>0</v>
      </c>
      <c r="G87" s="35">
        <v>0</v>
      </c>
      <c r="H87" s="36">
        <v>0</v>
      </c>
      <c r="I87" s="37">
        <v>0</v>
      </c>
      <c r="J87" s="36">
        <v>0</v>
      </c>
      <c r="K87" s="35">
        <v>0</v>
      </c>
      <c r="L87" s="35">
        <v>0</v>
      </c>
      <c r="M87" s="35">
        <v>0</v>
      </c>
      <c r="N87" s="35">
        <v>0</v>
      </c>
      <c r="O87" s="38">
        <f t="shared" si="10"/>
        <v>54296.425106185794</v>
      </c>
      <c r="P87" s="33"/>
      <c r="Q87" s="33"/>
    </row>
    <row r="88" spans="1:17" x14ac:dyDescent="0.3">
      <c r="A88" s="9" t="s">
        <v>153</v>
      </c>
      <c r="B88" s="10" t="s">
        <v>284</v>
      </c>
      <c r="C88" s="35">
        <v>32517.783268504074</v>
      </c>
      <c r="D88" s="36">
        <v>31358.692706717797</v>
      </c>
      <c r="E88" s="37">
        <v>1159.0905617862788</v>
      </c>
      <c r="F88" s="36">
        <v>0</v>
      </c>
      <c r="G88" s="35">
        <v>0</v>
      </c>
      <c r="H88" s="36">
        <v>0</v>
      </c>
      <c r="I88" s="37">
        <v>0</v>
      </c>
      <c r="J88" s="36">
        <v>0</v>
      </c>
      <c r="K88" s="35">
        <v>0</v>
      </c>
      <c r="L88" s="35">
        <v>0</v>
      </c>
      <c r="M88" s="35">
        <v>18104.983634112741</v>
      </c>
      <c r="N88" s="35">
        <v>0</v>
      </c>
      <c r="O88" s="38">
        <f t="shared" si="10"/>
        <v>50622.766902616815</v>
      </c>
      <c r="P88" s="33"/>
      <c r="Q88" s="33"/>
    </row>
    <row r="89" spans="1:17" x14ac:dyDescent="0.3">
      <c r="A89" s="9" t="s">
        <v>154</v>
      </c>
      <c r="B89" s="10" t="s">
        <v>285</v>
      </c>
      <c r="C89" s="35">
        <v>102671.38342760337</v>
      </c>
      <c r="D89" s="36">
        <v>40.364458294242084</v>
      </c>
      <c r="E89" s="37">
        <v>101827.72389932215</v>
      </c>
      <c r="F89" s="36">
        <v>803.29506998698696</v>
      </c>
      <c r="G89" s="35">
        <v>0</v>
      </c>
      <c r="H89" s="36">
        <v>0</v>
      </c>
      <c r="I89" s="37">
        <v>0</v>
      </c>
      <c r="J89" s="36">
        <v>0</v>
      </c>
      <c r="K89" s="35">
        <v>0</v>
      </c>
      <c r="L89" s="35">
        <v>0</v>
      </c>
      <c r="M89" s="35">
        <v>2231.2734949007563</v>
      </c>
      <c r="N89" s="35">
        <v>0</v>
      </c>
      <c r="O89" s="38">
        <f t="shared" si="10"/>
        <v>104902.65692250413</v>
      </c>
      <c r="P89" s="33"/>
      <c r="Q89" s="33"/>
    </row>
    <row r="90" spans="1:17" x14ac:dyDescent="0.3">
      <c r="A90" s="9" t="s">
        <v>155</v>
      </c>
      <c r="B90" s="10" t="s">
        <v>286</v>
      </c>
      <c r="C90" s="35">
        <v>198252.15640909856</v>
      </c>
      <c r="D90" s="36">
        <v>0</v>
      </c>
      <c r="E90" s="37">
        <v>198252.15640909856</v>
      </c>
      <c r="F90" s="36">
        <v>0</v>
      </c>
      <c r="G90" s="35">
        <v>0</v>
      </c>
      <c r="H90" s="36">
        <v>0</v>
      </c>
      <c r="I90" s="37">
        <v>0</v>
      </c>
      <c r="J90" s="36">
        <v>0</v>
      </c>
      <c r="K90" s="35">
        <v>0</v>
      </c>
      <c r="L90" s="35">
        <v>375.07831175036699</v>
      </c>
      <c r="M90" s="35">
        <v>47033.484262523052</v>
      </c>
      <c r="N90" s="35">
        <v>0</v>
      </c>
      <c r="O90" s="38">
        <f t="shared" si="10"/>
        <v>245660.71898337197</v>
      </c>
      <c r="P90" s="33"/>
      <c r="Q90" s="33"/>
    </row>
    <row r="91" spans="1:17" x14ac:dyDescent="0.3">
      <c r="A91" s="9" t="s">
        <v>156</v>
      </c>
      <c r="B91" s="10" t="s">
        <v>287</v>
      </c>
      <c r="C91" s="35">
        <v>208641.14015798119</v>
      </c>
      <c r="D91" s="36">
        <v>0</v>
      </c>
      <c r="E91" s="37">
        <v>208641.14015798119</v>
      </c>
      <c r="F91" s="36">
        <v>0</v>
      </c>
      <c r="G91" s="35">
        <v>0</v>
      </c>
      <c r="H91" s="36">
        <v>0</v>
      </c>
      <c r="I91" s="37">
        <v>0</v>
      </c>
      <c r="J91" s="36">
        <v>0</v>
      </c>
      <c r="K91" s="35">
        <v>0</v>
      </c>
      <c r="L91" s="35">
        <v>0</v>
      </c>
      <c r="M91" s="35">
        <v>20395.037164650854</v>
      </c>
      <c r="N91" s="35">
        <v>0</v>
      </c>
      <c r="O91" s="38">
        <f t="shared" si="10"/>
        <v>229036.17732263205</v>
      </c>
      <c r="P91" s="33"/>
      <c r="Q91" s="33"/>
    </row>
    <row r="92" spans="1:17" x14ac:dyDescent="0.3">
      <c r="A92" s="9" t="s">
        <v>158</v>
      </c>
      <c r="B92" s="10" t="s">
        <v>157</v>
      </c>
      <c r="C92" s="35">
        <v>36218.280061436541</v>
      </c>
      <c r="D92" s="36">
        <v>0</v>
      </c>
      <c r="E92" s="37">
        <v>36218.280061436541</v>
      </c>
      <c r="F92" s="36">
        <v>0</v>
      </c>
      <c r="G92" s="35">
        <v>0</v>
      </c>
      <c r="H92" s="36">
        <v>0</v>
      </c>
      <c r="I92" s="37">
        <v>0</v>
      </c>
      <c r="J92" s="36">
        <v>0</v>
      </c>
      <c r="K92" s="35">
        <v>0</v>
      </c>
      <c r="L92" s="35">
        <v>0</v>
      </c>
      <c r="M92" s="35">
        <v>0</v>
      </c>
      <c r="N92" s="35">
        <v>0</v>
      </c>
      <c r="O92" s="38">
        <f t="shared" si="10"/>
        <v>36218.280061436541</v>
      </c>
      <c r="P92" s="33"/>
      <c r="Q92" s="33"/>
    </row>
    <row r="93" spans="1:17" ht="28.8" x14ac:dyDescent="0.3">
      <c r="A93" s="9" t="s">
        <v>308</v>
      </c>
      <c r="B93" s="10" t="s">
        <v>159</v>
      </c>
      <c r="C93" s="35">
        <v>58904.753077800269</v>
      </c>
      <c r="D93" s="36">
        <v>0</v>
      </c>
      <c r="E93" s="37">
        <v>51268.665459158547</v>
      </c>
      <c r="F93" s="36">
        <v>7636.0876186417227</v>
      </c>
      <c r="G93" s="35">
        <v>0</v>
      </c>
      <c r="H93" s="36">
        <v>0</v>
      </c>
      <c r="I93" s="37">
        <v>0</v>
      </c>
      <c r="J93" s="36">
        <v>0</v>
      </c>
      <c r="K93" s="35">
        <v>0</v>
      </c>
      <c r="L93" s="35">
        <v>0</v>
      </c>
      <c r="M93" s="35">
        <v>0</v>
      </c>
      <c r="N93" s="35">
        <v>0</v>
      </c>
      <c r="O93" s="38">
        <f t="shared" si="10"/>
        <v>58904.753077800269</v>
      </c>
      <c r="P93" s="33"/>
      <c r="Q93" s="33"/>
    </row>
    <row r="94" spans="1:17" x14ac:dyDescent="0.3">
      <c r="A94" s="9" t="s">
        <v>161</v>
      </c>
      <c r="B94" s="10" t="s">
        <v>160</v>
      </c>
      <c r="C94" s="35">
        <v>86074.388712774235</v>
      </c>
      <c r="D94" s="36">
        <v>0</v>
      </c>
      <c r="E94" s="37">
        <v>96077.802196962875</v>
      </c>
      <c r="F94" s="36">
        <v>-10003.413484188633</v>
      </c>
      <c r="G94" s="35">
        <v>0</v>
      </c>
      <c r="H94" s="36">
        <v>0</v>
      </c>
      <c r="I94" s="37">
        <v>0</v>
      </c>
      <c r="J94" s="36">
        <v>0</v>
      </c>
      <c r="K94" s="35">
        <v>-7.9758422089071246E-13</v>
      </c>
      <c r="L94" s="35">
        <v>0</v>
      </c>
      <c r="M94" s="35">
        <v>24703.176904683773</v>
      </c>
      <c r="N94" s="35">
        <v>0</v>
      </c>
      <c r="O94" s="38">
        <f t="shared" si="10"/>
        <v>110777.56561745801</v>
      </c>
      <c r="P94" s="33"/>
      <c r="Q94" s="33"/>
    </row>
    <row r="95" spans="1:17" x14ac:dyDescent="0.3">
      <c r="A95" s="9" t="s">
        <v>163</v>
      </c>
      <c r="B95" s="10" t="s">
        <v>162</v>
      </c>
      <c r="C95" s="35">
        <v>1143573.8037251492</v>
      </c>
      <c r="D95" s="36">
        <v>96002.896402482846</v>
      </c>
      <c r="E95" s="37">
        <v>581132.93936171103</v>
      </c>
      <c r="F95" s="36">
        <v>466437.96796095546</v>
      </c>
      <c r="G95" s="35">
        <v>0</v>
      </c>
      <c r="H95" s="36">
        <v>0</v>
      </c>
      <c r="I95" s="37">
        <v>0</v>
      </c>
      <c r="J95" s="36">
        <v>0</v>
      </c>
      <c r="K95" s="35">
        <v>0</v>
      </c>
      <c r="L95" s="35">
        <v>1509.0169003870687</v>
      </c>
      <c r="M95" s="35">
        <v>277481.86342691811</v>
      </c>
      <c r="N95" s="35">
        <v>0</v>
      </c>
      <c r="O95" s="38">
        <f t="shared" si="10"/>
        <v>1422564.6840524545</v>
      </c>
      <c r="P95" s="33"/>
      <c r="Q95" s="33"/>
    </row>
    <row r="96" spans="1:17" x14ac:dyDescent="0.3">
      <c r="A96" s="9" t="s">
        <v>165</v>
      </c>
      <c r="B96" s="10" t="s">
        <v>164</v>
      </c>
      <c r="C96" s="35">
        <v>42328.970750786983</v>
      </c>
      <c r="D96" s="36">
        <v>0</v>
      </c>
      <c r="E96" s="37">
        <v>42043.058048387902</v>
      </c>
      <c r="F96" s="36">
        <v>285.91270239908363</v>
      </c>
      <c r="G96" s="35">
        <v>0</v>
      </c>
      <c r="H96" s="36">
        <v>0</v>
      </c>
      <c r="I96" s="37">
        <v>0</v>
      </c>
      <c r="J96" s="36">
        <v>0</v>
      </c>
      <c r="K96" s="35">
        <v>0</v>
      </c>
      <c r="L96" s="35">
        <v>0</v>
      </c>
      <c r="M96" s="35">
        <v>261782.37042552172</v>
      </c>
      <c r="N96" s="35">
        <v>0</v>
      </c>
      <c r="O96" s="38">
        <f t="shared" si="10"/>
        <v>304111.34117630869</v>
      </c>
      <c r="P96" s="33"/>
      <c r="Q96" s="33"/>
    </row>
    <row r="97" spans="1:17" x14ac:dyDescent="0.3">
      <c r="A97" s="9" t="s">
        <v>168</v>
      </c>
      <c r="B97" s="10" t="s">
        <v>167</v>
      </c>
      <c r="C97" s="35">
        <v>213109.4520966761</v>
      </c>
      <c r="D97" s="36">
        <v>0</v>
      </c>
      <c r="E97" s="37">
        <v>213109.4520966761</v>
      </c>
      <c r="F97" s="36">
        <v>0</v>
      </c>
      <c r="G97" s="35">
        <v>0</v>
      </c>
      <c r="H97" s="36">
        <v>0</v>
      </c>
      <c r="I97" s="37">
        <v>0</v>
      </c>
      <c r="J97" s="36">
        <v>0</v>
      </c>
      <c r="K97" s="35">
        <v>0</v>
      </c>
      <c r="L97" s="35">
        <v>0</v>
      </c>
      <c r="M97" s="35">
        <v>94537.087457749294</v>
      </c>
      <c r="N97" s="35">
        <v>0</v>
      </c>
      <c r="O97" s="38">
        <f t="shared" si="9"/>
        <v>307646.5395544254</v>
      </c>
      <c r="P97" s="33"/>
      <c r="Q97" s="33"/>
    </row>
    <row r="98" spans="1:17" x14ac:dyDescent="0.3">
      <c r="A98" s="9" t="s">
        <v>170</v>
      </c>
      <c r="B98" s="10" t="s">
        <v>169</v>
      </c>
      <c r="C98" s="35">
        <v>7.3074453901968228</v>
      </c>
      <c r="D98" s="36">
        <v>0</v>
      </c>
      <c r="E98" s="37">
        <v>7.3074453901968228</v>
      </c>
      <c r="F98" s="36">
        <v>0</v>
      </c>
      <c r="G98" s="35">
        <v>0</v>
      </c>
      <c r="H98" s="36">
        <v>0</v>
      </c>
      <c r="I98" s="37">
        <v>0</v>
      </c>
      <c r="J98" s="36">
        <v>0</v>
      </c>
      <c r="K98" s="35">
        <v>0</v>
      </c>
      <c r="L98" s="35">
        <v>0</v>
      </c>
      <c r="M98" s="35">
        <v>239372.3991275689</v>
      </c>
      <c r="N98" s="35">
        <v>0</v>
      </c>
      <c r="O98" s="38">
        <f t="shared" ref="O98:O145" si="11">+C98+G98+K98+L98+N98+M98</f>
        <v>239379.70657295911</v>
      </c>
      <c r="P98" s="33"/>
      <c r="Q98" s="33"/>
    </row>
    <row r="99" spans="1:17" x14ac:dyDescent="0.3">
      <c r="A99" s="9" t="s">
        <v>171</v>
      </c>
      <c r="B99" s="10" t="s">
        <v>288</v>
      </c>
      <c r="C99" s="35">
        <v>101157.60998338812</v>
      </c>
      <c r="D99" s="36">
        <v>0</v>
      </c>
      <c r="E99" s="37">
        <v>86462.296146461464</v>
      </c>
      <c r="F99" s="36">
        <v>14695.313836926653</v>
      </c>
      <c r="G99" s="35">
        <v>0</v>
      </c>
      <c r="H99" s="36">
        <v>0</v>
      </c>
      <c r="I99" s="37">
        <v>0</v>
      </c>
      <c r="J99" s="36">
        <v>0</v>
      </c>
      <c r="K99" s="35">
        <v>0</v>
      </c>
      <c r="L99" s="35">
        <v>0</v>
      </c>
      <c r="M99" s="35">
        <v>140418.3504737466</v>
      </c>
      <c r="N99" s="35">
        <v>0</v>
      </c>
      <c r="O99" s="38">
        <f t="shared" si="11"/>
        <v>241575.9604571347</v>
      </c>
      <c r="P99" s="33"/>
      <c r="Q99" s="33"/>
    </row>
    <row r="100" spans="1:17" x14ac:dyDescent="0.3">
      <c r="A100" s="9" t="s">
        <v>173</v>
      </c>
      <c r="B100" s="10" t="s">
        <v>289</v>
      </c>
      <c r="C100" s="35">
        <v>45791.328877326647</v>
      </c>
      <c r="D100" s="36">
        <v>0</v>
      </c>
      <c r="E100" s="37">
        <v>9702.0993683748584</v>
      </c>
      <c r="F100" s="36">
        <v>36089.229508951787</v>
      </c>
      <c r="G100" s="35">
        <v>0</v>
      </c>
      <c r="H100" s="36">
        <v>0</v>
      </c>
      <c r="I100" s="37">
        <v>0</v>
      </c>
      <c r="J100" s="36">
        <v>0</v>
      </c>
      <c r="K100" s="35">
        <v>0</v>
      </c>
      <c r="L100" s="35">
        <v>0</v>
      </c>
      <c r="M100" s="35">
        <v>475.68682366302284</v>
      </c>
      <c r="N100" s="35">
        <v>0</v>
      </c>
      <c r="O100" s="38">
        <f t="shared" si="11"/>
        <v>46267.015700989672</v>
      </c>
      <c r="P100" s="33"/>
      <c r="Q100" s="33"/>
    </row>
    <row r="101" spans="1:17" x14ac:dyDescent="0.3">
      <c r="A101" s="9" t="s">
        <v>174</v>
      </c>
      <c r="B101" s="10" t="s">
        <v>172</v>
      </c>
      <c r="C101" s="35">
        <v>9511.6041436218438</v>
      </c>
      <c r="D101" s="36">
        <v>0</v>
      </c>
      <c r="E101" s="37">
        <v>5766.5507203641528</v>
      </c>
      <c r="F101" s="36">
        <v>3745.0534232576911</v>
      </c>
      <c r="G101" s="35">
        <v>0</v>
      </c>
      <c r="H101" s="36">
        <v>0</v>
      </c>
      <c r="I101" s="37">
        <v>0</v>
      </c>
      <c r="J101" s="36">
        <v>0</v>
      </c>
      <c r="K101" s="35">
        <v>0</v>
      </c>
      <c r="L101" s="35">
        <v>0</v>
      </c>
      <c r="M101" s="35">
        <v>0</v>
      </c>
      <c r="N101" s="35">
        <v>0</v>
      </c>
      <c r="O101" s="38">
        <f t="shared" si="11"/>
        <v>9511.6041436218438</v>
      </c>
      <c r="P101" s="33"/>
      <c r="Q101" s="33"/>
    </row>
    <row r="102" spans="1:17" x14ac:dyDescent="0.3">
      <c r="A102" s="9" t="s">
        <v>175</v>
      </c>
      <c r="B102" s="10" t="s">
        <v>290</v>
      </c>
      <c r="C102" s="35">
        <v>183634.85539377731</v>
      </c>
      <c r="D102" s="36">
        <v>-1172.9700087580261</v>
      </c>
      <c r="E102" s="37">
        <v>70203.016654295061</v>
      </c>
      <c r="F102" s="36">
        <v>114604.80874824026</v>
      </c>
      <c r="G102" s="35">
        <v>0</v>
      </c>
      <c r="H102" s="36">
        <v>0</v>
      </c>
      <c r="I102" s="37">
        <v>0</v>
      </c>
      <c r="J102" s="36">
        <v>0</v>
      </c>
      <c r="K102" s="35">
        <v>0</v>
      </c>
      <c r="L102" s="35">
        <v>0</v>
      </c>
      <c r="M102" s="35">
        <v>6132.061248775688</v>
      </c>
      <c r="N102" s="35">
        <v>0</v>
      </c>
      <c r="O102" s="38">
        <f t="shared" si="11"/>
        <v>189766.916642553</v>
      </c>
      <c r="P102" s="33"/>
      <c r="Q102" s="33"/>
    </row>
    <row r="103" spans="1:17" x14ac:dyDescent="0.3">
      <c r="A103" s="9" t="s">
        <v>177</v>
      </c>
      <c r="B103" s="10" t="s">
        <v>176</v>
      </c>
      <c r="C103" s="35">
        <v>37543.456045899315</v>
      </c>
      <c r="D103" s="36">
        <v>1889.4361984694792</v>
      </c>
      <c r="E103" s="37">
        <v>14717.988895579765</v>
      </c>
      <c r="F103" s="36">
        <v>20936.030951850069</v>
      </c>
      <c r="G103" s="35">
        <v>0</v>
      </c>
      <c r="H103" s="36">
        <v>0</v>
      </c>
      <c r="I103" s="37">
        <v>0</v>
      </c>
      <c r="J103" s="36">
        <v>0</v>
      </c>
      <c r="K103" s="35">
        <v>0</v>
      </c>
      <c r="L103" s="35">
        <v>0</v>
      </c>
      <c r="M103" s="35">
        <v>15042.652607484511</v>
      </c>
      <c r="N103" s="35">
        <v>0</v>
      </c>
      <c r="O103" s="38">
        <f t="shared" si="11"/>
        <v>52586.108653383824</v>
      </c>
      <c r="P103" s="33"/>
      <c r="Q103" s="33"/>
    </row>
    <row r="104" spans="1:17" x14ac:dyDescent="0.3">
      <c r="A104" s="9" t="s">
        <v>179</v>
      </c>
      <c r="B104" s="10" t="s">
        <v>178</v>
      </c>
      <c r="C104" s="35">
        <v>233817.86733332113</v>
      </c>
      <c r="D104" s="36">
        <v>0</v>
      </c>
      <c r="E104" s="37">
        <v>146574.22180487632</v>
      </c>
      <c r="F104" s="36">
        <v>87243.645528444817</v>
      </c>
      <c r="G104" s="35">
        <v>0</v>
      </c>
      <c r="H104" s="36">
        <v>0</v>
      </c>
      <c r="I104" s="37">
        <v>0</v>
      </c>
      <c r="J104" s="36">
        <v>0</v>
      </c>
      <c r="K104" s="35">
        <v>0</v>
      </c>
      <c r="L104" s="35">
        <v>0</v>
      </c>
      <c r="M104" s="35">
        <v>10186.171293823629</v>
      </c>
      <c r="N104" s="35">
        <v>0</v>
      </c>
      <c r="O104" s="38">
        <f t="shared" si="11"/>
        <v>244004.03862714476</v>
      </c>
      <c r="P104" s="33"/>
      <c r="Q104" s="33"/>
    </row>
    <row r="105" spans="1:17" x14ac:dyDescent="0.3">
      <c r="A105" s="9" t="s">
        <v>181</v>
      </c>
      <c r="B105" s="10" t="s">
        <v>180</v>
      </c>
      <c r="C105" s="35">
        <v>314699.77316561691</v>
      </c>
      <c r="D105" s="36">
        <v>0</v>
      </c>
      <c r="E105" s="37">
        <v>295091.12767926574</v>
      </c>
      <c r="F105" s="36">
        <v>19608.645486351161</v>
      </c>
      <c r="G105" s="35">
        <v>0</v>
      </c>
      <c r="H105" s="36">
        <v>0</v>
      </c>
      <c r="I105" s="37">
        <v>0</v>
      </c>
      <c r="J105" s="36">
        <v>0</v>
      </c>
      <c r="K105" s="35">
        <v>0</v>
      </c>
      <c r="L105" s="35">
        <v>0</v>
      </c>
      <c r="M105" s="35">
        <v>178064.78204185152</v>
      </c>
      <c r="N105" s="35">
        <v>0</v>
      </c>
      <c r="O105" s="38">
        <f t="shared" si="11"/>
        <v>492764.55520746845</v>
      </c>
      <c r="P105" s="33"/>
      <c r="Q105" s="33"/>
    </row>
    <row r="106" spans="1:17" ht="43.2" x14ac:dyDescent="0.3">
      <c r="A106" s="9" t="s">
        <v>183</v>
      </c>
      <c r="B106" s="10" t="s">
        <v>182</v>
      </c>
      <c r="C106" s="35">
        <v>58962.466018036823</v>
      </c>
      <c r="D106" s="36">
        <v>0</v>
      </c>
      <c r="E106" s="37">
        <v>51132.62928059297</v>
      </c>
      <c r="F106" s="36">
        <v>7829.8367374438512</v>
      </c>
      <c r="G106" s="35">
        <v>0</v>
      </c>
      <c r="H106" s="36">
        <v>0</v>
      </c>
      <c r="I106" s="37">
        <v>0</v>
      </c>
      <c r="J106" s="36">
        <v>0</v>
      </c>
      <c r="K106" s="35">
        <v>0</v>
      </c>
      <c r="L106" s="35">
        <v>0</v>
      </c>
      <c r="M106" s="35">
        <v>443.78905315211665</v>
      </c>
      <c r="N106" s="35">
        <v>0</v>
      </c>
      <c r="O106" s="38">
        <f t="shared" si="11"/>
        <v>59406.255071188942</v>
      </c>
      <c r="P106" s="33"/>
      <c r="Q106" s="33"/>
    </row>
    <row r="107" spans="1:17" x14ac:dyDescent="0.3">
      <c r="A107" s="9" t="s">
        <v>185</v>
      </c>
      <c r="B107" s="10" t="s">
        <v>184</v>
      </c>
      <c r="C107" s="35">
        <v>364118.05824780208</v>
      </c>
      <c r="D107" s="36">
        <v>177054.08298595514</v>
      </c>
      <c r="E107" s="37">
        <v>62488.450953904234</v>
      </c>
      <c r="F107" s="36">
        <v>124575.52430794275</v>
      </c>
      <c r="G107" s="35">
        <v>0</v>
      </c>
      <c r="H107" s="36">
        <v>0</v>
      </c>
      <c r="I107" s="37">
        <v>0</v>
      </c>
      <c r="J107" s="36">
        <v>0</v>
      </c>
      <c r="K107" s="35">
        <v>0</v>
      </c>
      <c r="L107" s="35">
        <v>0</v>
      </c>
      <c r="M107" s="35">
        <v>0</v>
      </c>
      <c r="N107" s="35">
        <v>0</v>
      </c>
      <c r="O107" s="38">
        <f t="shared" si="11"/>
        <v>364118.05824780208</v>
      </c>
      <c r="P107" s="33"/>
      <c r="Q107" s="33"/>
    </row>
    <row r="108" spans="1:17" ht="28.8" x14ac:dyDescent="0.3">
      <c r="A108" s="9" t="s">
        <v>187</v>
      </c>
      <c r="B108" s="10" t="s">
        <v>186</v>
      </c>
      <c r="C108" s="35">
        <v>313870.4618486996</v>
      </c>
      <c r="D108" s="36">
        <v>0</v>
      </c>
      <c r="E108" s="37">
        <v>149546.83225184906</v>
      </c>
      <c r="F108" s="36">
        <v>164323.62959685057</v>
      </c>
      <c r="G108" s="35">
        <v>0</v>
      </c>
      <c r="H108" s="36">
        <v>0</v>
      </c>
      <c r="I108" s="37">
        <v>0</v>
      </c>
      <c r="J108" s="36">
        <v>0</v>
      </c>
      <c r="K108" s="35">
        <v>0</v>
      </c>
      <c r="L108" s="35">
        <v>0</v>
      </c>
      <c r="M108" s="35">
        <v>98705.002424540478</v>
      </c>
      <c r="N108" s="35">
        <v>0</v>
      </c>
      <c r="O108" s="38">
        <f t="shared" si="11"/>
        <v>412575.46427324007</v>
      </c>
      <c r="P108" s="33"/>
      <c r="Q108" s="33"/>
    </row>
    <row r="109" spans="1:17" x14ac:dyDescent="0.3">
      <c r="A109" s="9" t="s">
        <v>188</v>
      </c>
      <c r="B109" s="10" t="s">
        <v>291</v>
      </c>
      <c r="C109" s="35">
        <v>0</v>
      </c>
      <c r="D109" s="36">
        <v>0</v>
      </c>
      <c r="E109" s="37">
        <v>0</v>
      </c>
      <c r="F109" s="36">
        <v>0</v>
      </c>
      <c r="G109" s="35">
        <v>4642.5328194587291</v>
      </c>
      <c r="H109" s="36">
        <v>4642.5328194587291</v>
      </c>
      <c r="I109" s="37">
        <v>0</v>
      </c>
      <c r="J109" s="36">
        <v>0</v>
      </c>
      <c r="K109" s="35">
        <v>0</v>
      </c>
      <c r="L109" s="35">
        <v>0</v>
      </c>
      <c r="M109" s="35">
        <v>0</v>
      </c>
      <c r="N109" s="35">
        <v>0</v>
      </c>
      <c r="O109" s="38">
        <f t="shared" si="11"/>
        <v>4642.5328194587291</v>
      </c>
      <c r="P109" s="33"/>
      <c r="Q109" s="33"/>
    </row>
    <row r="110" spans="1:17" x14ac:dyDescent="0.3">
      <c r="A110" s="9" t="s">
        <v>190</v>
      </c>
      <c r="B110" s="10" t="s">
        <v>292</v>
      </c>
      <c r="C110" s="35">
        <v>0</v>
      </c>
      <c r="D110" s="36">
        <v>0</v>
      </c>
      <c r="E110" s="37">
        <v>0</v>
      </c>
      <c r="F110" s="36">
        <v>0</v>
      </c>
      <c r="G110" s="35">
        <v>774526.78675681155</v>
      </c>
      <c r="H110" s="36">
        <v>209434.29313176859</v>
      </c>
      <c r="I110" s="37">
        <v>68227.321595445886</v>
      </c>
      <c r="J110" s="36">
        <v>496865.17202959716</v>
      </c>
      <c r="K110" s="35">
        <v>0</v>
      </c>
      <c r="L110" s="35">
        <v>0</v>
      </c>
      <c r="M110" s="35">
        <v>0</v>
      </c>
      <c r="N110" s="35">
        <v>0</v>
      </c>
      <c r="O110" s="38">
        <f t="shared" si="11"/>
        <v>774526.78675681155</v>
      </c>
      <c r="P110" s="33"/>
      <c r="Q110" s="33"/>
    </row>
    <row r="111" spans="1:17" ht="28.8" x14ac:dyDescent="0.3">
      <c r="A111" s="9" t="s">
        <v>192</v>
      </c>
      <c r="B111" s="10" t="s">
        <v>189</v>
      </c>
      <c r="C111" s="35">
        <v>0</v>
      </c>
      <c r="D111" s="36">
        <v>0</v>
      </c>
      <c r="E111" s="37">
        <v>0</v>
      </c>
      <c r="F111" s="36">
        <v>0</v>
      </c>
      <c r="G111" s="35">
        <v>93630.128533404291</v>
      </c>
      <c r="H111" s="36">
        <v>485.53307847107749</v>
      </c>
      <c r="I111" s="37">
        <v>73244.662512821291</v>
      </c>
      <c r="J111" s="36">
        <v>19899.932942111987</v>
      </c>
      <c r="K111" s="35">
        <v>0</v>
      </c>
      <c r="L111" s="35">
        <v>0</v>
      </c>
      <c r="M111" s="35">
        <v>0</v>
      </c>
      <c r="N111" s="35">
        <v>2.4158453015843406E-13</v>
      </c>
      <c r="O111" s="38">
        <f t="shared" si="11"/>
        <v>93630.128533404291</v>
      </c>
      <c r="P111" s="33"/>
      <c r="Q111" s="33"/>
    </row>
    <row r="112" spans="1:17" ht="28.8" x14ac:dyDescent="0.3">
      <c r="A112" s="9" t="s">
        <v>309</v>
      </c>
      <c r="B112" s="10" t="s">
        <v>191</v>
      </c>
      <c r="C112" s="35">
        <v>0</v>
      </c>
      <c r="D112" s="36">
        <v>0</v>
      </c>
      <c r="E112" s="37">
        <v>0</v>
      </c>
      <c r="F112" s="36">
        <v>0</v>
      </c>
      <c r="G112" s="35">
        <v>125604.96460168107</v>
      </c>
      <c r="H112" s="36">
        <v>119552.0731438771</v>
      </c>
      <c r="I112" s="37">
        <v>1604.945810119593</v>
      </c>
      <c r="J112" s="36">
        <v>4447.9456476843643</v>
      </c>
      <c r="K112" s="35">
        <v>0</v>
      </c>
      <c r="L112" s="35">
        <v>0</v>
      </c>
      <c r="M112" s="35">
        <v>0</v>
      </c>
      <c r="N112" s="35">
        <v>0</v>
      </c>
      <c r="O112" s="38">
        <f t="shared" si="11"/>
        <v>125604.96460168107</v>
      </c>
      <c r="P112" s="33"/>
      <c r="Q112" s="33"/>
    </row>
    <row r="113" spans="1:17" ht="28.8" x14ac:dyDescent="0.3">
      <c r="A113" s="9" t="s">
        <v>194</v>
      </c>
      <c r="B113" s="10" t="s">
        <v>193</v>
      </c>
      <c r="C113" s="35">
        <v>0</v>
      </c>
      <c r="D113" s="36">
        <v>0</v>
      </c>
      <c r="E113" s="37">
        <v>0</v>
      </c>
      <c r="F113" s="36">
        <v>0</v>
      </c>
      <c r="G113" s="35">
        <v>95448.596404301672</v>
      </c>
      <c r="H113" s="36">
        <v>73975.433672246028</v>
      </c>
      <c r="I113" s="37">
        <v>5751.3276561345065</v>
      </c>
      <c r="J113" s="36">
        <v>15721.835075921106</v>
      </c>
      <c r="K113" s="35">
        <v>0</v>
      </c>
      <c r="L113" s="35">
        <v>18.791456800696324</v>
      </c>
      <c r="M113" s="35">
        <v>22636.066200938134</v>
      </c>
      <c r="N113" s="35">
        <v>0</v>
      </c>
      <c r="O113" s="38">
        <f t="shared" si="11"/>
        <v>118103.4540620405</v>
      </c>
      <c r="P113" s="33"/>
      <c r="Q113" s="33"/>
    </row>
    <row r="114" spans="1:17" x14ac:dyDescent="0.3">
      <c r="A114" s="9" t="s">
        <v>310</v>
      </c>
      <c r="B114" s="10" t="s">
        <v>293</v>
      </c>
      <c r="C114" s="35">
        <v>330126.81880660082</v>
      </c>
      <c r="D114" s="36">
        <v>0</v>
      </c>
      <c r="E114" s="37">
        <v>295153.27423199022</v>
      </c>
      <c r="F114" s="36">
        <v>34973.544574610583</v>
      </c>
      <c r="G114" s="35">
        <v>0</v>
      </c>
      <c r="H114" s="36">
        <v>0</v>
      </c>
      <c r="I114" s="37">
        <v>0</v>
      </c>
      <c r="J114" s="36">
        <v>0</v>
      </c>
      <c r="K114" s="35">
        <v>0</v>
      </c>
      <c r="L114" s="35">
        <v>594465.58194694063</v>
      </c>
      <c r="M114" s="35">
        <v>45009.50500191038</v>
      </c>
      <c r="N114" s="35">
        <v>0</v>
      </c>
      <c r="O114" s="38">
        <f t="shared" si="11"/>
        <v>969601.90575545176</v>
      </c>
      <c r="P114" s="33"/>
      <c r="Q114" s="33"/>
    </row>
    <row r="115" spans="1:17" x14ac:dyDescent="0.3">
      <c r="A115" s="9" t="s">
        <v>197</v>
      </c>
      <c r="B115" s="10" t="s">
        <v>195</v>
      </c>
      <c r="C115" s="35">
        <v>46134.404955329053</v>
      </c>
      <c r="D115" s="36">
        <v>0</v>
      </c>
      <c r="E115" s="37">
        <v>30368.573229070396</v>
      </c>
      <c r="F115" s="36">
        <v>15765.831726258653</v>
      </c>
      <c r="G115" s="35">
        <v>0</v>
      </c>
      <c r="H115" s="36">
        <v>0</v>
      </c>
      <c r="I115" s="37">
        <v>0</v>
      </c>
      <c r="J115" s="36">
        <v>0</v>
      </c>
      <c r="K115" s="35">
        <v>0</v>
      </c>
      <c r="L115" s="35">
        <v>0</v>
      </c>
      <c r="M115" s="35">
        <v>71470.761549145143</v>
      </c>
      <c r="N115" s="35">
        <v>0</v>
      </c>
      <c r="O115" s="38">
        <f t="shared" si="11"/>
        <v>117605.1665044742</v>
      </c>
      <c r="P115" s="33"/>
      <c r="Q115" s="33"/>
    </row>
    <row r="116" spans="1:17" ht="28.8" x14ac:dyDescent="0.3">
      <c r="A116" s="9" t="s">
        <v>198</v>
      </c>
      <c r="B116" s="10" t="s">
        <v>196</v>
      </c>
      <c r="C116" s="35">
        <v>47066.48580004424</v>
      </c>
      <c r="D116" s="36">
        <v>0</v>
      </c>
      <c r="E116" s="37">
        <v>44273.661393091352</v>
      </c>
      <c r="F116" s="36">
        <v>2792.8244069528878</v>
      </c>
      <c r="G116" s="35">
        <v>0</v>
      </c>
      <c r="H116" s="36">
        <v>0</v>
      </c>
      <c r="I116" s="37">
        <v>0</v>
      </c>
      <c r="J116" s="36">
        <v>0</v>
      </c>
      <c r="K116" s="35">
        <v>0</v>
      </c>
      <c r="L116" s="35">
        <v>0</v>
      </c>
      <c r="M116" s="35">
        <v>47795.325864680752</v>
      </c>
      <c r="N116" s="35">
        <v>0</v>
      </c>
      <c r="O116" s="38">
        <f t="shared" si="11"/>
        <v>94861.811664724984</v>
      </c>
      <c r="P116" s="33"/>
      <c r="Q116" s="33"/>
    </row>
    <row r="117" spans="1:17" ht="28.8" x14ac:dyDescent="0.3">
      <c r="A117" s="9" t="s">
        <v>311</v>
      </c>
      <c r="B117" s="10" t="s">
        <v>294</v>
      </c>
      <c r="C117" s="35">
        <v>256065.13588530669</v>
      </c>
      <c r="D117" s="36">
        <v>0</v>
      </c>
      <c r="E117" s="37">
        <v>28954.114317459935</v>
      </c>
      <c r="F117" s="36">
        <v>227111.02156784676</v>
      </c>
      <c r="G117" s="35">
        <v>0</v>
      </c>
      <c r="H117" s="36">
        <v>0</v>
      </c>
      <c r="I117" s="37">
        <v>0</v>
      </c>
      <c r="J117" s="36">
        <v>0</v>
      </c>
      <c r="K117" s="35">
        <v>0</v>
      </c>
      <c r="L117" s="35">
        <v>0</v>
      </c>
      <c r="M117" s="35">
        <v>3519.9947012335401</v>
      </c>
      <c r="N117" s="35">
        <v>0</v>
      </c>
      <c r="O117" s="38">
        <f t="shared" si="11"/>
        <v>259585.13058654024</v>
      </c>
      <c r="P117" s="33"/>
      <c r="Q117" s="33"/>
    </row>
    <row r="118" spans="1:17" ht="28.8" x14ac:dyDescent="0.3">
      <c r="A118" s="9" t="s">
        <v>201</v>
      </c>
      <c r="B118" s="10" t="s">
        <v>199</v>
      </c>
      <c r="C118" s="35">
        <v>100889.27665616304</v>
      </c>
      <c r="D118" s="36">
        <v>0</v>
      </c>
      <c r="E118" s="37">
        <v>85628.928622112449</v>
      </c>
      <c r="F118" s="36">
        <v>15260.348034050588</v>
      </c>
      <c r="G118" s="35">
        <v>0</v>
      </c>
      <c r="H118" s="36">
        <v>0</v>
      </c>
      <c r="I118" s="37">
        <v>0</v>
      </c>
      <c r="J118" s="36">
        <v>0</v>
      </c>
      <c r="K118" s="35">
        <v>0</v>
      </c>
      <c r="L118" s="35">
        <v>0</v>
      </c>
      <c r="M118" s="35">
        <v>88773.539575721908</v>
      </c>
      <c r="N118" s="35">
        <v>0</v>
      </c>
      <c r="O118" s="38">
        <f t="shared" si="11"/>
        <v>189662.81623188494</v>
      </c>
      <c r="P118" s="33"/>
      <c r="Q118" s="33"/>
    </row>
    <row r="119" spans="1:17" x14ac:dyDescent="0.3">
      <c r="A119" s="9" t="s">
        <v>312</v>
      </c>
      <c r="B119" s="10" t="s">
        <v>200</v>
      </c>
      <c r="C119" s="35">
        <v>62872.213184525943</v>
      </c>
      <c r="D119" s="36">
        <v>0</v>
      </c>
      <c r="E119" s="37">
        <v>39897.369731739978</v>
      </c>
      <c r="F119" s="36">
        <v>22974.843452785964</v>
      </c>
      <c r="G119" s="35">
        <v>0</v>
      </c>
      <c r="H119" s="36">
        <v>0</v>
      </c>
      <c r="I119" s="37">
        <v>0</v>
      </c>
      <c r="J119" s="36">
        <v>0</v>
      </c>
      <c r="K119" s="35">
        <v>0</v>
      </c>
      <c r="L119" s="35">
        <v>0</v>
      </c>
      <c r="M119" s="35">
        <v>2216.1263253976945</v>
      </c>
      <c r="N119" s="35">
        <v>0</v>
      </c>
      <c r="O119" s="38">
        <f t="shared" si="11"/>
        <v>65088.339509923637</v>
      </c>
      <c r="P119" s="33"/>
      <c r="Q119" s="33"/>
    </row>
    <row r="120" spans="1:17" x14ac:dyDescent="0.3">
      <c r="A120" s="9" t="s">
        <v>204</v>
      </c>
      <c r="B120" s="10" t="s">
        <v>202</v>
      </c>
      <c r="C120" s="35">
        <v>159525.08115015033</v>
      </c>
      <c r="D120" s="36">
        <v>0</v>
      </c>
      <c r="E120" s="37">
        <v>153572.0118770499</v>
      </c>
      <c r="F120" s="36">
        <v>5953.0692731004528</v>
      </c>
      <c r="G120" s="35">
        <v>0</v>
      </c>
      <c r="H120" s="36">
        <v>0</v>
      </c>
      <c r="I120" s="37">
        <v>0</v>
      </c>
      <c r="J120" s="36">
        <v>0</v>
      </c>
      <c r="K120" s="35">
        <v>0</v>
      </c>
      <c r="L120" s="35">
        <v>0</v>
      </c>
      <c r="M120" s="35">
        <v>38471.302259867327</v>
      </c>
      <c r="N120" s="35">
        <v>0</v>
      </c>
      <c r="O120" s="38">
        <f t="shared" si="11"/>
        <v>197996.38341001765</v>
      </c>
      <c r="P120" s="33"/>
      <c r="Q120" s="33"/>
    </row>
    <row r="121" spans="1:17" x14ac:dyDescent="0.3">
      <c r="A121" s="9" t="s">
        <v>206</v>
      </c>
      <c r="B121" s="10" t="s">
        <v>203</v>
      </c>
      <c r="C121" s="35">
        <v>111099.77642908818</v>
      </c>
      <c r="D121" s="36">
        <v>0</v>
      </c>
      <c r="E121" s="37">
        <v>37236.09229799141</v>
      </c>
      <c r="F121" s="36">
        <v>73863.684131096772</v>
      </c>
      <c r="G121" s="35">
        <v>0</v>
      </c>
      <c r="H121" s="36">
        <v>0</v>
      </c>
      <c r="I121" s="37">
        <v>0</v>
      </c>
      <c r="J121" s="36">
        <v>0</v>
      </c>
      <c r="K121" s="35">
        <v>0</v>
      </c>
      <c r="L121" s="35">
        <v>0</v>
      </c>
      <c r="M121" s="35">
        <v>83796.381691966773</v>
      </c>
      <c r="N121" s="35">
        <v>0</v>
      </c>
      <c r="O121" s="38">
        <f t="shared" si="11"/>
        <v>194896.15812105493</v>
      </c>
      <c r="P121" s="33"/>
      <c r="Q121" s="33"/>
    </row>
    <row r="122" spans="1:17" x14ac:dyDescent="0.3">
      <c r="A122" s="9" t="s">
        <v>207</v>
      </c>
      <c r="B122" s="10" t="s">
        <v>205</v>
      </c>
      <c r="C122" s="35">
        <v>8655.5510151829367</v>
      </c>
      <c r="D122" s="36">
        <v>0</v>
      </c>
      <c r="E122" s="37">
        <v>8655.5510151829367</v>
      </c>
      <c r="F122" s="36">
        <v>0</v>
      </c>
      <c r="G122" s="35">
        <v>0</v>
      </c>
      <c r="H122" s="36">
        <v>0</v>
      </c>
      <c r="I122" s="37">
        <v>0</v>
      </c>
      <c r="J122" s="36">
        <v>0</v>
      </c>
      <c r="K122" s="35">
        <v>0</v>
      </c>
      <c r="L122" s="35">
        <v>0</v>
      </c>
      <c r="M122" s="35">
        <v>10226.01338707811</v>
      </c>
      <c r="N122" s="35">
        <v>0</v>
      </c>
      <c r="O122" s="38">
        <f t="shared" si="11"/>
        <v>18881.564402261047</v>
      </c>
      <c r="P122" s="33"/>
      <c r="Q122" s="33"/>
    </row>
    <row r="123" spans="1:17" x14ac:dyDescent="0.3">
      <c r="A123" s="9" t="s">
        <v>209</v>
      </c>
      <c r="B123" s="10" t="s">
        <v>295</v>
      </c>
      <c r="C123" s="35">
        <v>114499.32929956396</v>
      </c>
      <c r="D123" s="36">
        <v>0</v>
      </c>
      <c r="E123" s="37">
        <v>105560.18503091848</v>
      </c>
      <c r="F123" s="36">
        <v>8939.1442686454866</v>
      </c>
      <c r="G123" s="35">
        <v>0</v>
      </c>
      <c r="H123" s="36">
        <v>0</v>
      </c>
      <c r="I123" s="37">
        <v>0</v>
      </c>
      <c r="J123" s="36">
        <v>0</v>
      </c>
      <c r="K123" s="35">
        <v>0</v>
      </c>
      <c r="L123" s="35">
        <v>0</v>
      </c>
      <c r="M123" s="35">
        <v>14867.630224247976</v>
      </c>
      <c r="N123" s="35">
        <v>0</v>
      </c>
      <c r="O123" s="38">
        <f t="shared" si="11"/>
        <v>129366.95952381194</v>
      </c>
      <c r="P123" s="33"/>
      <c r="Q123" s="33"/>
    </row>
    <row r="124" spans="1:17" ht="28.8" x14ac:dyDescent="0.3">
      <c r="A124" s="9" t="s">
        <v>211</v>
      </c>
      <c r="B124" s="10" t="s">
        <v>296</v>
      </c>
      <c r="C124" s="35">
        <v>32037.981663268292</v>
      </c>
      <c r="D124" s="36">
        <v>0</v>
      </c>
      <c r="E124" s="37">
        <v>32037.981663268292</v>
      </c>
      <c r="F124" s="36">
        <v>0</v>
      </c>
      <c r="G124" s="35">
        <v>0</v>
      </c>
      <c r="H124" s="36">
        <v>0</v>
      </c>
      <c r="I124" s="37">
        <v>0</v>
      </c>
      <c r="J124" s="36">
        <v>0</v>
      </c>
      <c r="K124" s="35">
        <v>0</v>
      </c>
      <c r="L124" s="35">
        <v>0</v>
      </c>
      <c r="M124" s="35">
        <v>15431.978925761083</v>
      </c>
      <c r="N124" s="35">
        <v>0</v>
      </c>
      <c r="O124" s="38">
        <f t="shared" si="11"/>
        <v>47469.960589029375</v>
      </c>
      <c r="P124" s="33"/>
      <c r="Q124" s="33"/>
    </row>
    <row r="125" spans="1:17" ht="28.8" x14ac:dyDescent="0.3">
      <c r="A125" s="9" t="s">
        <v>213</v>
      </c>
      <c r="B125" s="10" t="s">
        <v>297</v>
      </c>
      <c r="C125" s="35">
        <v>150324.94338816399</v>
      </c>
      <c r="D125" s="36">
        <v>-944.4510155187528</v>
      </c>
      <c r="E125" s="37">
        <v>147662.91939789889</v>
      </c>
      <c r="F125" s="36">
        <v>3606.475005783831</v>
      </c>
      <c r="G125" s="35">
        <v>0</v>
      </c>
      <c r="H125" s="36">
        <v>0</v>
      </c>
      <c r="I125" s="37">
        <v>0</v>
      </c>
      <c r="J125" s="36">
        <v>0</v>
      </c>
      <c r="K125" s="35">
        <v>0</v>
      </c>
      <c r="L125" s="35">
        <v>0</v>
      </c>
      <c r="M125" s="35">
        <v>40980.105330027756</v>
      </c>
      <c r="N125" s="35">
        <v>0</v>
      </c>
      <c r="O125" s="38">
        <f t="shared" si="11"/>
        <v>191305.04871819174</v>
      </c>
      <c r="P125" s="33"/>
      <c r="Q125" s="33"/>
    </row>
    <row r="126" spans="1:17" ht="43.2" x14ac:dyDescent="0.3">
      <c r="A126" s="9" t="s">
        <v>215</v>
      </c>
      <c r="B126" s="10" t="s">
        <v>298</v>
      </c>
      <c r="C126" s="35">
        <v>2064.3804289328118</v>
      </c>
      <c r="D126" s="36">
        <v>0</v>
      </c>
      <c r="E126" s="37">
        <v>2064.3804289328118</v>
      </c>
      <c r="F126" s="36">
        <v>0</v>
      </c>
      <c r="G126" s="35">
        <v>0</v>
      </c>
      <c r="H126" s="36">
        <v>0</v>
      </c>
      <c r="I126" s="37">
        <v>0</v>
      </c>
      <c r="J126" s="36">
        <v>0</v>
      </c>
      <c r="K126" s="35">
        <v>0</v>
      </c>
      <c r="L126" s="35">
        <v>0</v>
      </c>
      <c r="M126" s="35">
        <v>0</v>
      </c>
      <c r="N126" s="35">
        <v>0</v>
      </c>
      <c r="O126" s="38">
        <f t="shared" si="11"/>
        <v>2064.3804289328118</v>
      </c>
      <c r="P126" s="33"/>
      <c r="Q126" s="33"/>
    </row>
    <row r="127" spans="1:17" x14ac:dyDescent="0.3">
      <c r="A127" s="9" t="s">
        <v>239</v>
      </c>
      <c r="B127" s="10" t="s">
        <v>208</v>
      </c>
      <c r="C127" s="35">
        <v>12474.575445089073</v>
      </c>
      <c r="D127" s="36">
        <v>0</v>
      </c>
      <c r="E127" s="37">
        <v>9311.6361345611822</v>
      </c>
      <c r="F127" s="36">
        <v>3162.93931052789</v>
      </c>
      <c r="G127" s="35">
        <v>0</v>
      </c>
      <c r="H127" s="36">
        <v>0</v>
      </c>
      <c r="I127" s="37">
        <v>0</v>
      </c>
      <c r="J127" s="36">
        <v>0</v>
      </c>
      <c r="K127" s="35">
        <v>0</v>
      </c>
      <c r="L127" s="35">
        <v>0</v>
      </c>
      <c r="M127" s="35">
        <v>0</v>
      </c>
      <c r="N127" s="35">
        <v>0</v>
      </c>
      <c r="O127" s="38">
        <f t="shared" si="11"/>
        <v>12474.575445089073</v>
      </c>
      <c r="P127" s="33"/>
      <c r="Q127" s="33"/>
    </row>
    <row r="128" spans="1:17" ht="28.8" x14ac:dyDescent="0.3">
      <c r="A128" s="9" t="s">
        <v>241</v>
      </c>
      <c r="B128" s="10" t="s">
        <v>210</v>
      </c>
      <c r="C128" s="35">
        <v>71026.94662724105</v>
      </c>
      <c r="D128" s="36">
        <v>0</v>
      </c>
      <c r="E128" s="37">
        <v>60854.302253687405</v>
      </c>
      <c r="F128" s="36">
        <v>10172.644373553649</v>
      </c>
      <c r="G128" s="35">
        <v>0</v>
      </c>
      <c r="H128" s="36">
        <v>0</v>
      </c>
      <c r="I128" s="37">
        <v>0</v>
      </c>
      <c r="J128" s="36">
        <v>0</v>
      </c>
      <c r="K128" s="35">
        <v>0</v>
      </c>
      <c r="L128" s="35">
        <v>0</v>
      </c>
      <c r="M128" s="35">
        <v>15346.12684382015</v>
      </c>
      <c r="N128" s="35">
        <v>0</v>
      </c>
      <c r="O128" s="38">
        <f t="shared" si="11"/>
        <v>86373.073471061201</v>
      </c>
      <c r="P128" s="33"/>
      <c r="Q128" s="33"/>
    </row>
    <row r="129" spans="1:17" x14ac:dyDescent="0.3">
      <c r="A129" s="9" t="s">
        <v>243</v>
      </c>
      <c r="B129" s="10" t="s">
        <v>212</v>
      </c>
      <c r="C129" s="35">
        <v>75152.132125953562</v>
      </c>
      <c r="D129" s="36">
        <v>0</v>
      </c>
      <c r="E129" s="37">
        <v>73678.74822801417</v>
      </c>
      <c r="F129" s="36">
        <v>1473.3838979393931</v>
      </c>
      <c r="G129" s="35">
        <v>0</v>
      </c>
      <c r="H129" s="36">
        <v>0</v>
      </c>
      <c r="I129" s="37">
        <v>0</v>
      </c>
      <c r="J129" s="36">
        <v>0</v>
      </c>
      <c r="K129" s="35">
        <v>0</v>
      </c>
      <c r="L129" s="35">
        <v>0</v>
      </c>
      <c r="M129" s="35">
        <v>4516.1292511170814</v>
      </c>
      <c r="N129" s="35">
        <v>0</v>
      </c>
      <c r="O129" s="38">
        <f t="shared" si="11"/>
        <v>79668.261377070638</v>
      </c>
      <c r="P129" s="33"/>
      <c r="Q129" s="33"/>
    </row>
    <row r="130" spans="1:17" x14ac:dyDescent="0.3">
      <c r="A130" s="9" t="s">
        <v>313</v>
      </c>
      <c r="B130" s="10" t="s">
        <v>214</v>
      </c>
      <c r="C130" s="35">
        <v>18736.432165031441</v>
      </c>
      <c r="D130" s="36">
        <v>0</v>
      </c>
      <c r="E130" s="37">
        <v>17911.755241621759</v>
      </c>
      <c r="F130" s="36">
        <v>824.67692340968176</v>
      </c>
      <c r="G130" s="35">
        <v>0</v>
      </c>
      <c r="H130" s="36">
        <v>0</v>
      </c>
      <c r="I130" s="37">
        <v>0</v>
      </c>
      <c r="J130" s="36">
        <v>0</v>
      </c>
      <c r="K130" s="35">
        <v>0</v>
      </c>
      <c r="L130" s="35">
        <v>0</v>
      </c>
      <c r="M130" s="35">
        <v>27158.893556175783</v>
      </c>
      <c r="N130" s="35">
        <v>0</v>
      </c>
      <c r="O130" s="38">
        <f t="shared" si="11"/>
        <v>45895.32572120722</v>
      </c>
      <c r="P130" s="33"/>
      <c r="Q130" s="33"/>
    </row>
    <row r="131" spans="1:17" ht="28.8" x14ac:dyDescent="0.3">
      <c r="A131" s="9" t="s">
        <v>314</v>
      </c>
      <c r="B131" s="10" t="s">
        <v>216</v>
      </c>
      <c r="C131" s="35">
        <v>218554.47940821236</v>
      </c>
      <c r="D131" s="36">
        <v>1540.3517101283542</v>
      </c>
      <c r="E131" s="37">
        <v>100717.03828702433</v>
      </c>
      <c r="F131" s="36">
        <v>116297.08941105967</v>
      </c>
      <c r="G131" s="35">
        <v>0</v>
      </c>
      <c r="H131" s="36">
        <v>0</v>
      </c>
      <c r="I131" s="37">
        <v>0</v>
      </c>
      <c r="J131" s="36">
        <v>0</v>
      </c>
      <c r="K131" s="35">
        <v>0</v>
      </c>
      <c r="L131" s="35">
        <v>0</v>
      </c>
      <c r="M131" s="35">
        <v>33444.742101931362</v>
      </c>
      <c r="N131" s="35">
        <v>0</v>
      </c>
      <c r="O131" s="38">
        <f t="shared" si="11"/>
        <v>251999.22151014372</v>
      </c>
      <c r="P131" s="33"/>
      <c r="Q131" s="33"/>
    </row>
    <row r="132" spans="1:17" x14ac:dyDescent="0.3">
      <c r="A132" s="9" t="s">
        <v>315</v>
      </c>
      <c r="B132" s="10" t="s">
        <v>217</v>
      </c>
      <c r="C132" s="35">
        <v>174620.72196325482</v>
      </c>
      <c r="D132" s="36">
        <v>0</v>
      </c>
      <c r="E132" s="37">
        <v>166165.83698921584</v>
      </c>
      <c r="F132" s="36">
        <v>8454.8849740389887</v>
      </c>
      <c r="G132" s="35">
        <v>0</v>
      </c>
      <c r="H132" s="36">
        <v>0</v>
      </c>
      <c r="I132" s="37">
        <v>0</v>
      </c>
      <c r="J132" s="36">
        <v>0</v>
      </c>
      <c r="K132" s="35">
        <v>0</v>
      </c>
      <c r="L132" s="35">
        <v>0</v>
      </c>
      <c r="M132" s="35">
        <v>244504.52463097847</v>
      </c>
      <c r="N132" s="35">
        <v>0</v>
      </c>
      <c r="O132" s="38">
        <f t="shared" si="11"/>
        <v>419125.24659423332</v>
      </c>
      <c r="P132" s="33"/>
      <c r="Q132" s="33"/>
    </row>
    <row r="133" spans="1:17" x14ac:dyDescent="0.3">
      <c r="A133" s="9" t="s">
        <v>316</v>
      </c>
      <c r="B133" s="10" t="s">
        <v>218</v>
      </c>
      <c r="C133" s="35">
        <v>125358.50576099557</v>
      </c>
      <c r="D133" s="36">
        <v>935.24058151498502</v>
      </c>
      <c r="E133" s="82">
        <v>98119.285425384922</v>
      </c>
      <c r="F133" s="36">
        <v>26303.979754095664</v>
      </c>
      <c r="G133" s="35">
        <v>5141.9755382052035</v>
      </c>
      <c r="H133" s="36">
        <v>5141.9755382052035</v>
      </c>
      <c r="I133" s="82">
        <v>0</v>
      </c>
      <c r="J133" s="36">
        <v>0</v>
      </c>
      <c r="K133" s="35">
        <v>0</v>
      </c>
      <c r="L133" s="35">
        <v>0</v>
      </c>
      <c r="M133" s="35">
        <v>369179.5341654467</v>
      </c>
      <c r="N133" s="35">
        <v>0</v>
      </c>
      <c r="O133" s="38">
        <f t="shared" si="11"/>
        <v>499680.0154646475</v>
      </c>
      <c r="P133" s="33"/>
      <c r="Q133" s="33"/>
    </row>
    <row r="134" spans="1:17" x14ac:dyDescent="0.3">
      <c r="A134" s="9" t="s">
        <v>225</v>
      </c>
      <c r="B134" s="10" t="s">
        <v>299</v>
      </c>
      <c r="C134" s="35">
        <v>8495.2489639763808</v>
      </c>
      <c r="D134" s="36">
        <v>0</v>
      </c>
      <c r="E134" s="82">
        <v>8495.2489639763808</v>
      </c>
      <c r="F134" s="36">
        <v>0</v>
      </c>
      <c r="G134" s="35">
        <v>0</v>
      </c>
      <c r="H134" s="36">
        <v>0</v>
      </c>
      <c r="I134" s="82">
        <v>0</v>
      </c>
      <c r="J134" s="36">
        <v>0</v>
      </c>
      <c r="K134" s="35">
        <v>0</v>
      </c>
      <c r="L134" s="35">
        <v>0</v>
      </c>
      <c r="M134" s="35">
        <v>23977.205059313768</v>
      </c>
      <c r="N134" s="35">
        <v>0</v>
      </c>
      <c r="O134" s="38">
        <f t="shared" si="11"/>
        <v>32472.454023290149</v>
      </c>
      <c r="P134" s="33"/>
      <c r="Q134" s="33"/>
    </row>
    <row r="135" spans="1:17" ht="28.8" x14ac:dyDescent="0.3">
      <c r="A135" s="9" t="s">
        <v>227</v>
      </c>
      <c r="B135" s="10" t="s">
        <v>300</v>
      </c>
      <c r="C135" s="35">
        <v>18009.726993352142</v>
      </c>
      <c r="D135" s="36">
        <v>0</v>
      </c>
      <c r="E135" s="82">
        <v>17773.472579563873</v>
      </c>
      <c r="F135" s="36">
        <v>236.25441378826812</v>
      </c>
      <c r="G135" s="35">
        <v>0</v>
      </c>
      <c r="H135" s="36">
        <v>0</v>
      </c>
      <c r="I135" s="82">
        <v>0</v>
      </c>
      <c r="J135" s="36">
        <v>0</v>
      </c>
      <c r="K135" s="35">
        <v>0</v>
      </c>
      <c r="L135" s="35">
        <v>0</v>
      </c>
      <c r="M135" s="35">
        <v>135.15099404108372</v>
      </c>
      <c r="N135" s="35">
        <v>0</v>
      </c>
      <c r="O135" s="38">
        <f t="shared" si="11"/>
        <v>18144.877987393225</v>
      </c>
      <c r="P135" s="33"/>
      <c r="Q135" s="33"/>
    </row>
    <row r="136" spans="1:17" x14ac:dyDescent="0.3">
      <c r="A136" s="9" t="s">
        <v>234</v>
      </c>
      <c r="B136" s="10" t="s">
        <v>301</v>
      </c>
      <c r="C136" s="35">
        <v>81340.975108772778</v>
      </c>
      <c r="D136" s="36">
        <v>45908.401937824434</v>
      </c>
      <c r="E136" s="82">
        <v>28450.002495692392</v>
      </c>
      <c r="F136" s="36">
        <v>6982.5706752559527</v>
      </c>
      <c r="G136" s="35">
        <v>0</v>
      </c>
      <c r="H136" s="36">
        <v>0</v>
      </c>
      <c r="I136" s="82">
        <v>0</v>
      </c>
      <c r="J136" s="36">
        <v>0</v>
      </c>
      <c r="K136" s="35">
        <v>0</v>
      </c>
      <c r="L136" s="35">
        <v>0</v>
      </c>
      <c r="M136" s="35">
        <v>6038.4996997981098</v>
      </c>
      <c r="N136" s="35">
        <v>0</v>
      </c>
      <c r="O136" s="38">
        <f t="shared" si="11"/>
        <v>87379.474808570885</v>
      </c>
      <c r="P136" s="33"/>
      <c r="Q136" s="33"/>
    </row>
    <row r="137" spans="1:17" x14ac:dyDescent="0.3">
      <c r="A137" s="9" t="s">
        <v>317</v>
      </c>
      <c r="B137" s="10" t="s">
        <v>302</v>
      </c>
      <c r="C137" s="35">
        <v>34846.998773439467</v>
      </c>
      <c r="D137" s="36">
        <v>0</v>
      </c>
      <c r="E137" s="82">
        <v>30133.67586373274</v>
      </c>
      <c r="F137" s="36">
        <v>4713.3229097067269</v>
      </c>
      <c r="G137" s="35">
        <v>0</v>
      </c>
      <c r="H137" s="36">
        <v>0</v>
      </c>
      <c r="I137" s="82">
        <v>0</v>
      </c>
      <c r="J137" s="36">
        <v>0</v>
      </c>
      <c r="K137" s="35">
        <v>0</v>
      </c>
      <c r="L137" s="35">
        <v>0</v>
      </c>
      <c r="M137" s="35">
        <v>27652.425706660801</v>
      </c>
      <c r="N137" s="35">
        <v>0</v>
      </c>
      <c r="O137" s="38">
        <f t="shared" si="11"/>
        <v>62499.424480100264</v>
      </c>
      <c r="P137" s="33"/>
      <c r="Q137" s="33"/>
    </row>
    <row r="138" spans="1:17" x14ac:dyDescent="0.3">
      <c r="A138" s="9" t="s">
        <v>318</v>
      </c>
      <c r="B138" s="10" t="s">
        <v>220</v>
      </c>
      <c r="C138" s="35">
        <v>3430.2558600124275</v>
      </c>
      <c r="D138" s="36">
        <v>0</v>
      </c>
      <c r="E138" s="82">
        <v>3430.2558600124275</v>
      </c>
      <c r="F138" s="36">
        <v>0</v>
      </c>
      <c r="G138" s="35">
        <v>135.30196000579667</v>
      </c>
      <c r="H138" s="36">
        <v>0</v>
      </c>
      <c r="I138" s="82">
        <v>135.30196000579667</v>
      </c>
      <c r="J138" s="36">
        <v>0</v>
      </c>
      <c r="K138" s="35">
        <v>0</v>
      </c>
      <c r="L138" s="35">
        <v>0</v>
      </c>
      <c r="M138" s="35">
        <v>0</v>
      </c>
      <c r="N138" s="35">
        <v>0</v>
      </c>
      <c r="O138" s="38">
        <f t="shared" si="11"/>
        <v>3565.5578200182244</v>
      </c>
      <c r="P138" s="33"/>
      <c r="Q138" s="33"/>
    </row>
    <row r="139" spans="1:17" ht="28.8" x14ac:dyDescent="0.3">
      <c r="A139" s="9" t="s">
        <v>319</v>
      </c>
      <c r="B139" s="10" t="s">
        <v>222</v>
      </c>
      <c r="C139" s="35">
        <v>34681.502227439647</v>
      </c>
      <c r="D139" s="36">
        <v>0</v>
      </c>
      <c r="E139" s="82">
        <v>33837.976218542142</v>
      </c>
      <c r="F139" s="36">
        <v>843.52600889750579</v>
      </c>
      <c r="G139" s="35">
        <v>0</v>
      </c>
      <c r="H139" s="36">
        <v>0</v>
      </c>
      <c r="I139" s="82">
        <v>0</v>
      </c>
      <c r="J139" s="36">
        <v>0</v>
      </c>
      <c r="K139" s="35">
        <v>0</v>
      </c>
      <c r="L139" s="35">
        <v>0</v>
      </c>
      <c r="M139" s="35">
        <v>42674.610374804091</v>
      </c>
      <c r="N139" s="35">
        <v>0</v>
      </c>
      <c r="O139" s="38">
        <f t="shared" si="11"/>
        <v>77356.112602243738</v>
      </c>
      <c r="P139" s="33"/>
      <c r="Q139" s="33"/>
    </row>
    <row r="140" spans="1:17" ht="28.8" x14ac:dyDescent="0.3">
      <c r="A140" s="9" t="s">
        <v>320</v>
      </c>
      <c r="B140" s="10" t="s">
        <v>223</v>
      </c>
      <c r="C140" s="35">
        <v>4862.9427435717589</v>
      </c>
      <c r="D140" s="36">
        <v>0</v>
      </c>
      <c r="E140" s="82">
        <v>3931.3569756341572</v>
      </c>
      <c r="F140" s="36">
        <v>931.58576793760176</v>
      </c>
      <c r="G140" s="35">
        <v>0</v>
      </c>
      <c r="H140" s="36">
        <v>0</v>
      </c>
      <c r="I140" s="82">
        <v>0</v>
      </c>
      <c r="J140" s="36">
        <v>0</v>
      </c>
      <c r="K140" s="35">
        <v>0</v>
      </c>
      <c r="L140" s="35">
        <v>0</v>
      </c>
      <c r="M140" s="35">
        <v>110.54227924417893</v>
      </c>
      <c r="N140" s="35">
        <v>0</v>
      </c>
      <c r="O140" s="38">
        <f t="shared" si="11"/>
        <v>4973.4850228159376</v>
      </c>
      <c r="P140" s="33"/>
      <c r="Q140" s="33"/>
    </row>
    <row r="141" spans="1:17" x14ac:dyDescent="0.3">
      <c r="A141" s="9" t="s">
        <v>321</v>
      </c>
      <c r="B141" s="10" t="s">
        <v>224</v>
      </c>
      <c r="C141" s="35">
        <v>45932.079193470148</v>
      </c>
      <c r="D141" s="36">
        <v>0</v>
      </c>
      <c r="E141" s="82">
        <v>45932.079193470148</v>
      </c>
      <c r="F141" s="36">
        <v>0</v>
      </c>
      <c r="G141" s="35">
        <v>0</v>
      </c>
      <c r="H141" s="36">
        <v>0</v>
      </c>
      <c r="I141" s="82">
        <v>0</v>
      </c>
      <c r="J141" s="36">
        <v>0</v>
      </c>
      <c r="K141" s="35">
        <v>0</v>
      </c>
      <c r="L141" s="35">
        <v>0</v>
      </c>
      <c r="M141" s="35">
        <v>84297.117060000572</v>
      </c>
      <c r="N141" s="35">
        <v>0</v>
      </c>
      <c r="O141" s="38">
        <f t="shared" si="11"/>
        <v>130229.19625347073</v>
      </c>
      <c r="P141" s="33"/>
      <c r="Q141" s="33"/>
    </row>
    <row r="142" spans="1:17" x14ac:dyDescent="0.3">
      <c r="A142" s="9" t="s">
        <v>322</v>
      </c>
      <c r="B142" s="10" t="s">
        <v>226</v>
      </c>
      <c r="C142" s="35">
        <v>5146.8504931136467</v>
      </c>
      <c r="D142" s="36">
        <v>0</v>
      </c>
      <c r="E142" s="82">
        <v>5146.8504931136467</v>
      </c>
      <c r="F142" s="36">
        <v>0</v>
      </c>
      <c r="G142" s="35">
        <v>0</v>
      </c>
      <c r="H142" s="36">
        <v>0</v>
      </c>
      <c r="I142" s="82">
        <v>0</v>
      </c>
      <c r="J142" s="36">
        <v>0</v>
      </c>
      <c r="K142" s="35">
        <v>0</v>
      </c>
      <c r="L142" s="35">
        <v>0</v>
      </c>
      <c r="M142" s="35">
        <v>0</v>
      </c>
      <c r="N142" s="35">
        <v>0</v>
      </c>
      <c r="O142" s="38">
        <f t="shared" si="11"/>
        <v>5146.8504931136467</v>
      </c>
      <c r="P142" s="33"/>
      <c r="Q142" s="33"/>
    </row>
    <row r="143" spans="1:17" ht="14.25" customHeight="1" x14ac:dyDescent="0.3">
      <c r="A143" s="9" t="s">
        <v>323</v>
      </c>
      <c r="B143" s="10" t="s">
        <v>228</v>
      </c>
      <c r="C143" s="35">
        <v>1816.0495978267445</v>
      </c>
      <c r="D143" s="36">
        <v>0</v>
      </c>
      <c r="E143" s="82">
        <v>1816.0495978267445</v>
      </c>
      <c r="F143" s="36">
        <v>0</v>
      </c>
      <c r="G143" s="35">
        <v>0</v>
      </c>
      <c r="H143" s="36">
        <v>0</v>
      </c>
      <c r="I143" s="82">
        <v>0</v>
      </c>
      <c r="J143" s="36">
        <v>0</v>
      </c>
      <c r="K143" s="35">
        <v>0</v>
      </c>
      <c r="L143" s="35">
        <v>0</v>
      </c>
      <c r="M143" s="35">
        <v>28357.027572947009</v>
      </c>
      <c r="N143" s="35">
        <v>0</v>
      </c>
      <c r="O143" s="38">
        <f t="shared" si="11"/>
        <v>30173.077170773751</v>
      </c>
      <c r="P143" s="33"/>
      <c r="Q143" s="33"/>
    </row>
    <row r="144" spans="1:17" x14ac:dyDescent="0.3">
      <c r="A144" s="9"/>
      <c r="B144" s="10"/>
      <c r="C144" s="35"/>
      <c r="D144" s="44"/>
      <c r="E144" s="82"/>
      <c r="F144" s="36"/>
      <c r="G144" s="35"/>
      <c r="H144" s="36"/>
      <c r="I144" s="82"/>
      <c r="J144" s="36"/>
      <c r="K144" s="35"/>
      <c r="L144" s="35"/>
      <c r="M144" s="35"/>
      <c r="N144" s="35"/>
      <c r="O144" s="38"/>
      <c r="P144" s="33"/>
      <c r="Q144" s="33"/>
    </row>
    <row r="145" spans="1:17" x14ac:dyDescent="0.3">
      <c r="A145" s="11"/>
      <c r="B145" s="12" t="s">
        <v>229</v>
      </c>
      <c r="C145" s="45">
        <f>SUM(C11:C144)</f>
        <v>9813722.7029221598</v>
      </c>
      <c r="D145" s="45">
        <f t="shared" ref="D145:N145" si="12">SUM(D11:D144)</f>
        <v>718086.86223783274</v>
      </c>
      <c r="E145" s="83">
        <f t="shared" si="12"/>
        <v>5518038.9576672493</v>
      </c>
      <c r="F145" s="45">
        <f t="shared" si="12"/>
        <v>3621645.8081749682</v>
      </c>
      <c r="G145" s="45">
        <f t="shared" si="12"/>
        <v>1099130.2866138683</v>
      </c>
      <c r="H145" s="45">
        <f t="shared" si="12"/>
        <v>413231.84138402675</v>
      </c>
      <c r="I145" s="83">
        <f t="shared" si="12"/>
        <v>148963.55953452707</v>
      </c>
      <c r="J145" s="45">
        <f t="shared" si="12"/>
        <v>536934.88569531462</v>
      </c>
      <c r="K145" s="45">
        <f t="shared" si="12"/>
        <v>-7.9758422089071246E-13</v>
      </c>
      <c r="L145" s="45">
        <f t="shared" si="12"/>
        <v>596823.6424132674</v>
      </c>
      <c r="M145" s="45">
        <f t="shared" si="12"/>
        <v>3404242.456171752</v>
      </c>
      <c r="N145" s="45">
        <f t="shared" si="12"/>
        <v>2.4158453015843406E-13</v>
      </c>
      <c r="O145" s="45">
        <f t="shared" si="11"/>
        <v>14913919.088121049</v>
      </c>
      <c r="P145" s="33"/>
      <c r="Q145" s="33"/>
    </row>
    <row r="146" spans="1:17" x14ac:dyDescent="0.3">
      <c r="A146" s="13" t="s">
        <v>230</v>
      </c>
      <c r="B146" s="14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33"/>
      <c r="Q146" s="33"/>
    </row>
    <row r="147" spans="1:17" x14ac:dyDescent="0.3">
      <c r="A147" s="9" t="s">
        <v>231</v>
      </c>
      <c r="B147" s="15" t="s">
        <v>286</v>
      </c>
      <c r="C147" s="35">
        <v>0</v>
      </c>
      <c r="D147" s="40">
        <v>0</v>
      </c>
      <c r="E147" s="36">
        <v>0</v>
      </c>
      <c r="F147" s="36">
        <v>0</v>
      </c>
      <c r="G147" s="35">
        <v>0</v>
      </c>
      <c r="H147" s="40">
        <v>0</v>
      </c>
      <c r="I147" s="36">
        <v>0</v>
      </c>
      <c r="J147" s="36">
        <v>0</v>
      </c>
      <c r="K147" s="35">
        <v>0</v>
      </c>
      <c r="L147" s="35">
        <v>0</v>
      </c>
      <c r="M147" s="35">
        <v>2409.8122244757956</v>
      </c>
      <c r="N147" s="35">
        <v>0</v>
      </c>
      <c r="O147" s="38">
        <f t="shared" ref="O147" si="13">+C147+G147+K147+L147+N147+M147</f>
        <v>2409.8122244757956</v>
      </c>
      <c r="P147" s="33"/>
      <c r="Q147" s="33"/>
    </row>
    <row r="148" spans="1:17" x14ac:dyDescent="0.3">
      <c r="A148" s="9" t="s">
        <v>232</v>
      </c>
      <c r="B148" s="15" t="s">
        <v>287</v>
      </c>
      <c r="C148" s="35">
        <v>0</v>
      </c>
      <c r="D148" s="40">
        <v>0</v>
      </c>
      <c r="E148" s="36">
        <v>0</v>
      </c>
      <c r="F148" s="36">
        <v>0</v>
      </c>
      <c r="G148" s="35">
        <v>0</v>
      </c>
      <c r="H148" s="40">
        <v>0</v>
      </c>
      <c r="I148" s="36">
        <v>0</v>
      </c>
      <c r="J148" s="36">
        <v>0</v>
      </c>
      <c r="K148" s="35">
        <v>0</v>
      </c>
      <c r="L148" s="35">
        <v>0</v>
      </c>
      <c r="M148" s="35">
        <v>0</v>
      </c>
      <c r="N148" s="35">
        <v>0</v>
      </c>
      <c r="O148" s="38">
        <f t="shared" ref="O148:O153" si="14">+C148+G148+K148+L148+N148+M148</f>
        <v>0</v>
      </c>
      <c r="P148" s="33"/>
      <c r="Q148" s="33"/>
    </row>
    <row r="149" spans="1:17" x14ac:dyDescent="0.3">
      <c r="A149" s="9" t="s">
        <v>233</v>
      </c>
      <c r="B149" s="15" t="s">
        <v>157</v>
      </c>
      <c r="C149" s="35">
        <v>0</v>
      </c>
      <c r="D149" s="40">
        <v>0</v>
      </c>
      <c r="E149" s="36">
        <v>0</v>
      </c>
      <c r="F149" s="36">
        <v>0</v>
      </c>
      <c r="G149" s="35">
        <v>0</v>
      </c>
      <c r="H149" s="40">
        <v>0</v>
      </c>
      <c r="I149" s="36">
        <v>0</v>
      </c>
      <c r="J149" s="36">
        <v>0</v>
      </c>
      <c r="K149" s="35">
        <v>759.23556919998475</v>
      </c>
      <c r="L149" s="35">
        <v>0</v>
      </c>
      <c r="M149" s="35">
        <v>0</v>
      </c>
      <c r="N149" s="35">
        <v>0</v>
      </c>
      <c r="O149" s="38">
        <f t="shared" si="14"/>
        <v>759.23556919998475</v>
      </c>
      <c r="P149" s="33"/>
      <c r="Q149" s="33"/>
    </row>
    <row r="150" spans="1:17" x14ac:dyDescent="0.3">
      <c r="A150" s="9" t="s">
        <v>324</v>
      </c>
      <c r="B150" s="16" t="s">
        <v>159</v>
      </c>
      <c r="C150" s="35">
        <v>8.9507513184798881E-3</v>
      </c>
      <c r="D150" s="40">
        <v>8.9507513184798881E-3</v>
      </c>
      <c r="E150" s="36">
        <v>0</v>
      </c>
      <c r="F150" s="36">
        <v>0</v>
      </c>
      <c r="G150" s="35">
        <v>0</v>
      </c>
      <c r="H150" s="40">
        <v>0</v>
      </c>
      <c r="I150" s="36">
        <v>0</v>
      </c>
      <c r="J150" s="36">
        <v>0</v>
      </c>
      <c r="K150" s="35">
        <v>1.1759482276829658E-12</v>
      </c>
      <c r="L150" s="35">
        <v>0</v>
      </c>
      <c r="M150" s="35">
        <v>0</v>
      </c>
      <c r="N150" s="35">
        <v>0</v>
      </c>
      <c r="O150" s="38">
        <f t="shared" si="14"/>
        <v>8.9507513196558364E-3</v>
      </c>
      <c r="P150" s="33"/>
      <c r="Q150" s="33"/>
    </row>
    <row r="151" spans="1:17" x14ac:dyDescent="0.3">
      <c r="A151" s="9" t="s">
        <v>325</v>
      </c>
      <c r="B151" s="15" t="s">
        <v>293</v>
      </c>
      <c r="C151" s="35">
        <v>0</v>
      </c>
      <c r="D151" s="40">
        <v>0</v>
      </c>
      <c r="E151" s="36">
        <v>0</v>
      </c>
      <c r="F151" s="36">
        <v>0</v>
      </c>
      <c r="G151" s="35">
        <v>0</v>
      </c>
      <c r="H151" s="40">
        <v>0</v>
      </c>
      <c r="I151" s="36">
        <v>0</v>
      </c>
      <c r="J151" s="36">
        <v>0</v>
      </c>
      <c r="K151" s="35">
        <v>0</v>
      </c>
      <c r="L151" s="35">
        <v>1789041.4949142106</v>
      </c>
      <c r="M151" s="35">
        <v>0</v>
      </c>
      <c r="N151" s="35">
        <v>0</v>
      </c>
      <c r="O151" s="38">
        <f t="shared" si="14"/>
        <v>1789041.4949142106</v>
      </c>
      <c r="P151" s="33"/>
      <c r="Q151" s="33"/>
    </row>
    <row r="152" spans="1:17" x14ac:dyDescent="0.3">
      <c r="A152" s="9" t="s">
        <v>326</v>
      </c>
      <c r="B152" s="17" t="s">
        <v>200</v>
      </c>
      <c r="C152" s="35">
        <v>0</v>
      </c>
      <c r="D152" s="40">
        <v>0</v>
      </c>
      <c r="E152" s="36">
        <v>0</v>
      </c>
      <c r="F152" s="36">
        <v>0</v>
      </c>
      <c r="G152" s="35">
        <v>0</v>
      </c>
      <c r="H152" s="40">
        <v>0</v>
      </c>
      <c r="I152" s="36">
        <v>0</v>
      </c>
      <c r="J152" s="36">
        <v>0</v>
      </c>
      <c r="K152" s="35">
        <v>1.3576009999954408</v>
      </c>
      <c r="L152" s="35">
        <v>0</v>
      </c>
      <c r="M152" s="35">
        <v>0</v>
      </c>
      <c r="N152" s="35">
        <v>0</v>
      </c>
      <c r="O152" s="38">
        <f t="shared" si="14"/>
        <v>1.3576009999954408</v>
      </c>
      <c r="P152" s="33"/>
      <c r="Q152" s="33"/>
    </row>
    <row r="153" spans="1:17" ht="28.8" x14ac:dyDescent="0.3">
      <c r="A153" s="9" t="s">
        <v>327</v>
      </c>
      <c r="B153" s="18" t="s">
        <v>235</v>
      </c>
      <c r="C153" s="35">
        <v>0</v>
      </c>
      <c r="D153" s="40">
        <v>0</v>
      </c>
      <c r="E153" s="36">
        <v>0</v>
      </c>
      <c r="F153" s="36">
        <v>0</v>
      </c>
      <c r="G153" s="35">
        <v>0</v>
      </c>
      <c r="H153" s="40">
        <v>0</v>
      </c>
      <c r="I153" s="36">
        <v>0</v>
      </c>
      <c r="J153" s="36">
        <v>0</v>
      </c>
      <c r="K153" s="35">
        <v>0</v>
      </c>
      <c r="L153" s="35">
        <v>0</v>
      </c>
      <c r="M153" s="35">
        <v>-1.0459189070388675E-11</v>
      </c>
      <c r="N153" s="35">
        <v>0</v>
      </c>
      <c r="O153" s="38">
        <f t="shared" si="14"/>
        <v>-1.0459189070388675E-11</v>
      </c>
      <c r="P153" s="33"/>
      <c r="Q153" s="33"/>
    </row>
    <row r="154" spans="1:17" x14ac:dyDescent="0.3">
      <c r="A154" s="9"/>
      <c r="B154" s="18"/>
      <c r="C154" s="35"/>
      <c r="D154" s="40"/>
      <c r="E154" s="36"/>
      <c r="F154" s="36"/>
      <c r="G154" s="35"/>
      <c r="H154" s="40"/>
      <c r="I154" s="36"/>
      <c r="J154" s="36"/>
      <c r="K154" s="35"/>
      <c r="L154" s="35"/>
      <c r="M154" s="35"/>
      <c r="N154" s="35"/>
      <c r="O154" s="38"/>
      <c r="P154" s="33"/>
      <c r="Q154" s="33"/>
    </row>
    <row r="155" spans="1:17" x14ac:dyDescent="0.3">
      <c r="A155" s="11"/>
      <c r="B155" s="12" t="s">
        <v>236</v>
      </c>
      <c r="C155" s="46">
        <f>SUM(C147:C154)</f>
        <v>8.9507513184798881E-3</v>
      </c>
      <c r="D155" s="46">
        <f t="shared" ref="D155:O155" si="15">SUM(D147:D154)</f>
        <v>8.9507513184798881E-3</v>
      </c>
      <c r="E155" s="46">
        <f t="shared" si="15"/>
        <v>0</v>
      </c>
      <c r="F155" s="46">
        <f t="shared" ref="F155" si="16">SUM(F147:F154)</f>
        <v>0</v>
      </c>
      <c r="G155" s="46">
        <f t="shared" si="15"/>
        <v>0</v>
      </c>
      <c r="H155" s="46">
        <f t="shared" ref="H155:J155" si="17">SUM(H147:H154)</f>
        <v>0</v>
      </c>
      <c r="I155" s="46">
        <f t="shared" si="17"/>
        <v>0</v>
      </c>
      <c r="J155" s="46">
        <f t="shared" si="17"/>
        <v>0</v>
      </c>
      <c r="K155" s="46">
        <f t="shared" si="15"/>
        <v>760.59317019998139</v>
      </c>
      <c r="L155" s="46">
        <f t="shared" si="15"/>
        <v>1789041.4949142106</v>
      </c>
      <c r="M155" s="46">
        <f t="shared" si="15"/>
        <v>2409.8122244757851</v>
      </c>
      <c r="N155" s="46">
        <f t="shared" si="15"/>
        <v>0</v>
      </c>
      <c r="O155" s="46">
        <f t="shared" si="15"/>
        <v>1792211.9092596378</v>
      </c>
      <c r="P155" s="33"/>
      <c r="Q155" s="33"/>
    </row>
    <row r="156" spans="1:17" ht="31.5" customHeight="1" x14ac:dyDescent="0.3">
      <c r="A156" s="13" t="s">
        <v>237</v>
      </c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33"/>
      <c r="Q156" s="33"/>
    </row>
    <row r="157" spans="1:17" x14ac:dyDescent="0.3">
      <c r="A157" s="9" t="s">
        <v>238</v>
      </c>
      <c r="B157" s="39" t="s">
        <v>286</v>
      </c>
      <c r="C157" s="35">
        <v>0</v>
      </c>
      <c r="D157" s="40">
        <v>0</v>
      </c>
      <c r="E157" s="36">
        <v>0</v>
      </c>
      <c r="F157" s="36">
        <v>0</v>
      </c>
      <c r="G157" s="35">
        <v>0</v>
      </c>
      <c r="H157" s="40">
        <v>0</v>
      </c>
      <c r="I157" s="36">
        <v>0</v>
      </c>
      <c r="J157" s="36">
        <v>0</v>
      </c>
      <c r="K157" s="35">
        <v>0</v>
      </c>
      <c r="L157" s="35">
        <v>0</v>
      </c>
      <c r="M157" s="35">
        <v>0</v>
      </c>
      <c r="N157" s="35">
        <v>1072.68903300943</v>
      </c>
      <c r="O157" s="38">
        <f t="shared" ref="O157:O166" si="18">+C157+G157+K157+L157+N157+M157</f>
        <v>1072.68903300943</v>
      </c>
      <c r="P157" s="33"/>
      <c r="Q157" s="33"/>
    </row>
    <row r="158" spans="1:17" x14ac:dyDescent="0.3">
      <c r="A158" s="9" t="s">
        <v>328</v>
      </c>
      <c r="B158" s="39" t="s">
        <v>287</v>
      </c>
      <c r="C158" s="35">
        <v>0</v>
      </c>
      <c r="D158" s="40">
        <v>0</v>
      </c>
      <c r="E158" s="36">
        <v>0</v>
      </c>
      <c r="F158" s="36">
        <v>0</v>
      </c>
      <c r="G158" s="35">
        <v>0</v>
      </c>
      <c r="H158" s="40">
        <v>0</v>
      </c>
      <c r="I158" s="36">
        <v>0</v>
      </c>
      <c r="J158" s="36">
        <v>0</v>
      </c>
      <c r="K158" s="35">
        <v>0</v>
      </c>
      <c r="L158" s="35">
        <v>0</v>
      </c>
      <c r="M158" s="35">
        <v>0</v>
      </c>
      <c r="N158" s="35">
        <v>0</v>
      </c>
      <c r="O158" s="38">
        <f t="shared" si="18"/>
        <v>0</v>
      </c>
      <c r="P158" s="33"/>
      <c r="Q158" s="33"/>
    </row>
    <row r="159" spans="1:17" x14ac:dyDescent="0.3">
      <c r="A159" s="9" t="s">
        <v>391</v>
      </c>
      <c r="B159" s="39" t="s">
        <v>166</v>
      </c>
      <c r="C159" s="35">
        <v>0</v>
      </c>
      <c r="D159" s="40">
        <v>0</v>
      </c>
      <c r="E159" s="36">
        <v>0</v>
      </c>
      <c r="F159" s="36">
        <v>0</v>
      </c>
      <c r="G159" s="35">
        <v>0</v>
      </c>
      <c r="H159" s="40">
        <v>0</v>
      </c>
      <c r="I159" s="36">
        <v>0</v>
      </c>
      <c r="J159" s="36">
        <v>0</v>
      </c>
      <c r="K159" s="35">
        <v>2517.1128980499989</v>
      </c>
      <c r="L159" s="35">
        <v>0</v>
      </c>
      <c r="M159" s="35">
        <v>0</v>
      </c>
      <c r="N159" s="35">
        <v>0</v>
      </c>
      <c r="O159" s="38">
        <f t="shared" si="18"/>
        <v>2517.1128980499989</v>
      </c>
      <c r="P159" s="33"/>
      <c r="Q159" s="33"/>
    </row>
    <row r="160" spans="1:17" ht="14.25" customHeight="1" x14ac:dyDescent="0.3">
      <c r="A160" s="9" t="s">
        <v>329</v>
      </c>
      <c r="B160" s="39" t="s">
        <v>200</v>
      </c>
      <c r="C160" s="35">
        <v>0</v>
      </c>
      <c r="D160" s="40">
        <v>0</v>
      </c>
      <c r="E160" s="36">
        <v>0</v>
      </c>
      <c r="F160" s="36">
        <v>0</v>
      </c>
      <c r="G160" s="35">
        <v>0</v>
      </c>
      <c r="H160" s="40">
        <v>0</v>
      </c>
      <c r="I160" s="36">
        <v>0</v>
      </c>
      <c r="J160" s="36">
        <v>0</v>
      </c>
      <c r="K160" s="35">
        <v>0</v>
      </c>
      <c r="L160" s="35">
        <v>0</v>
      </c>
      <c r="M160" s="35">
        <v>0</v>
      </c>
      <c r="N160" s="35">
        <v>327.41971616228199</v>
      </c>
      <c r="O160" s="38">
        <f t="shared" si="18"/>
        <v>327.41971616228199</v>
      </c>
      <c r="P160" s="33"/>
      <c r="Q160" s="33"/>
    </row>
    <row r="161" spans="1:17" ht="28.8" x14ac:dyDescent="0.3">
      <c r="A161" s="9" t="s">
        <v>219</v>
      </c>
      <c r="B161" s="39" t="s">
        <v>240</v>
      </c>
      <c r="C161" s="35">
        <v>0</v>
      </c>
      <c r="D161" s="40">
        <v>0</v>
      </c>
      <c r="E161" s="36">
        <v>0</v>
      </c>
      <c r="F161" s="36">
        <v>0</v>
      </c>
      <c r="G161" s="35">
        <v>0</v>
      </c>
      <c r="H161" s="40">
        <v>0</v>
      </c>
      <c r="I161" s="36">
        <v>0</v>
      </c>
      <c r="J161" s="36">
        <v>0</v>
      </c>
      <c r="K161" s="35">
        <v>33506.163317972037</v>
      </c>
      <c r="L161" s="35">
        <v>0</v>
      </c>
      <c r="M161" s="35">
        <v>0</v>
      </c>
      <c r="N161" s="35">
        <v>0</v>
      </c>
      <c r="O161" s="38">
        <f t="shared" si="18"/>
        <v>33506.163317972037</v>
      </c>
      <c r="P161" s="33"/>
      <c r="Q161" s="33"/>
    </row>
    <row r="162" spans="1:17" x14ac:dyDescent="0.3">
      <c r="A162" s="9" t="s">
        <v>330</v>
      </c>
      <c r="B162" s="39" t="s">
        <v>242</v>
      </c>
      <c r="C162" s="35">
        <v>0</v>
      </c>
      <c r="D162" s="40">
        <v>0</v>
      </c>
      <c r="E162" s="36">
        <v>0</v>
      </c>
      <c r="F162" s="36">
        <v>0</v>
      </c>
      <c r="G162" s="35">
        <v>0</v>
      </c>
      <c r="H162" s="40">
        <v>0</v>
      </c>
      <c r="I162" s="36">
        <v>0</v>
      </c>
      <c r="J162" s="36">
        <v>0</v>
      </c>
      <c r="K162" s="35">
        <v>23844.377697570122</v>
      </c>
      <c r="L162" s="35">
        <v>0</v>
      </c>
      <c r="M162" s="35">
        <v>0</v>
      </c>
      <c r="N162" s="35">
        <v>0</v>
      </c>
      <c r="O162" s="38">
        <f t="shared" si="18"/>
        <v>23844.377697570122</v>
      </c>
      <c r="P162" s="33"/>
      <c r="Q162" s="33"/>
    </row>
    <row r="163" spans="1:17" x14ac:dyDescent="0.3">
      <c r="A163" s="9" t="s">
        <v>221</v>
      </c>
      <c r="B163" s="39" t="s">
        <v>244</v>
      </c>
      <c r="C163" s="35">
        <v>0</v>
      </c>
      <c r="D163" s="40">
        <v>0</v>
      </c>
      <c r="E163" s="36">
        <v>0</v>
      </c>
      <c r="F163" s="36">
        <v>0</v>
      </c>
      <c r="G163" s="35">
        <v>0</v>
      </c>
      <c r="H163" s="40">
        <v>0</v>
      </c>
      <c r="I163" s="36">
        <v>0</v>
      </c>
      <c r="J163" s="36">
        <v>0</v>
      </c>
      <c r="K163" s="35">
        <v>1002.495378850007</v>
      </c>
      <c r="L163" s="35">
        <v>0</v>
      </c>
      <c r="M163" s="35">
        <v>0</v>
      </c>
      <c r="N163" s="35">
        <v>0</v>
      </c>
      <c r="O163" s="38">
        <f t="shared" si="18"/>
        <v>1002.495378850007</v>
      </c>
      <c r="P163" s="33"/>
      <c r="Q163" s="33"/>
    </row>
    <row r="164" spans="1:17" x14ac:dyDescent="0.3">
      <c r="A164" s="9" t="s">
        <v>331</v>
      </c>
      <c r="B164" s="39" t="s">
        <v>217</v>
      </c>
      <c r="C164" s="35">
        <v>0</v>
      </c>
      <c r="D164" s="40">
        <v>0</v>
      </c>
      <c r="E164" s="36">
        <v>0</v>
      </c>
      <c r="F164" s="36">
        <v>0</v>
      </c>
      <c r="G164" s="35">
        <v>0</v>
      </c>
      <c r="H164" s="40">
        <v>0</v>
      </c>
      <c r="I164" s="36">
        <v>0</v>
      </c>
      <c r="J164" s="36">
        <v>0</v>
      </c>
      <c r="K164" s="35">
        <v>33095.437146849603</v>
      </c>
      <c r="L164" s="35">
        <v>0</v>
      </c>
      <c r="M164" s="35">
        <v>0</v>
      </c>
      <c r="N164" s="35">
        <v>18510.88838638079</v>
      </c>
      <c r="O164" s="38">
        <f t="shared" si="18"/>
        <v>51606.325533230396</v>
      </c>
      <c r="P164" s="33"/>
      <c r="Q164" s="33"/>
    </row>
    <row r="165" spans="1:17" x14ac:dyDescent="0.3">
      <c r="A165" s="9" t="s">
        <v>332</v>
      </c>
      <c r="B165" s="39" t="s">
        <v>218</v>
      </c>
      <c r="C165" s="35">
        <v>0</v>
      </c>
      <c r="D165" s="40">
        <v>0</v>
      </c>
      <c r="E165" s="36">
        <v>0</v>
      </c>
      <c r="F165" s="36">
        <v>0</v>
      </c>
      <c r="G165" s="35">
        <v>0</v>
      </c>
      <c r="H165" s="40">
        <v>0</v>
      </c>
      <c r="I165" s="36">
        <v>0</v>
      </c>
      <c r="J165" s="36">
        <v>0</v>
      </c>
      <c r="K165" s="35">
        <v>61196.733739979973</v>
      </c>
      <c r="L165" s="35">
        <v>0</v>
      </c>
      <c r="M165" s="35">
        <v>0</v>
      </c>
      <c r="N165" s="35">
        <v>10666.307643173721</v>
      </c>
      <c r="O165" s="38">
        <f t="shared" si="18"/>
        <v>71863.041383153701</v>
      </c>
      <c r="P165" s="33"/>
      <c r="Q165" s="33"/>
    </row>
    <row r="166" spans="1:17" x14ac:dyDescent="0.3">
      <c r="A166" s="9" t="s">
        <v>333</v>
      </c>
      <c r="B166" s="18" t="s">
        <v>220</v>
      </c>
      <c r="C166" s="35">
        <v>0</v>
      </c>
      <c r="D166" s="40">
        <v>0</v>
      </c>
      <c r="E166" s="36">
        <v>0</v>
      </c>
      <c r="F166" s="36">
        <v>0</v>
      </c>
      <c r="G166" s="35">
        <v>0</v>
      </c>
      <c r="H166" s="40">
        <v>0</v>
      </c>
      <c r="I166" s="36">
        <v>0</v>
      </c>
      <c r="J166" s="36">
        <v>0</v>
      </c>
      <c r="K166" s="35">
        <v>0</v>
      </c>
      <c r="L166" s="35">
        <v>0</v>
      </c>
      <c r="M166" s="35">
        <v>0</v>
      </c>
      <c r="N166" s="35">
        <v>34865.342165126109</v>
      </c>
      <c r="O166" s="38">
        <f t="shared" si="18"/>
        <v>34865.342165126109</v>
      </c>
      <c r="P166" s="33"/>
      <c r="Q166" s="33"/>
    </row>
    <row r="167" spans="1:17" x14ac:dyDescent="0.3">
      <c r="A167" s="9"/>
      <c r="B167" s="18"/>
      <c r="C167" s="35"/>
      <c r="D167" s="40"/>
      <c r="E167" s="36"/>
      <c r="F167" s="36"/>
      <c r="G167" s="35"/>
      <c r="H167" s="40"/>
      <c r="I167" s="36"/>
      <c r="J167" s="36"/>
      <c r="K167" s="35"/>
      <c r="L167" s="35"/>
      <c r="M167" s="35"/>
      <c r="N167" s="35"/>
      <c r="O167" s="38"/>
      <c r="P167" s="33"/>
      <c r="Q167" s="33"/>
    </row>
    <row r="168" spans="1:17" x14ac:dyDescent="0.3">
      <c r="A168" s="19"/>
      <c r="B168" s="12" t="s">
        <v>245</v>
      </c>
      <c r="C168" s="45">
        <f>SUM(C157:C167)</f>
        <v>0</v>
      </c>
      <c r="D168" s="45">
        <f t="shared" ref="D168:O168" si="19">SUM(D157:D167)</f>
        <v>0</v>
      </c>
      <c r="E168" s="45">
        <f t="shared" si="19"/>
        <v>0</v>
      </c>
      <c r="F168" s="45">
        <f t="shared" ref="F168" si="20">SUM(F157:F167)</f>
        <v>0</v>
      </c>
      <c r="G168" s="45">
        <f t="shared" si="19"/>
        <v>0</v>
      </c>
      <c r="H168" s="45">
        <f t="shared" ref="H168:J168" si="21">SUM(H157:H167)</f>
        <v>0</v>
      </c>
      <c r="I168" s="45">
        <f t="shared" si="21"/>
        <v>0</v>
      </c>
      <c r="J168" s="45">
        <f t="shared" si="21"/>
        <v>0</v>
      </c>
      <c r="K168" s="45">
        <f t="shared" si="19"/>
        <v>155162.32017927174</v>
      </c>
      <c r="L168" s="45">
        <f t="shared" si="19"/>
        <v>0</v>
      </c>
      <c r="M168" s="45">
        <f t="shared" si="19"/>
        <v>0</v>
      </c>
      <c r="N168" s="45">
        <f t="shared" si="19"/>
        <v>65442.646943852335</v>
      </c>
      <c r="O168" s="45">
        <f t="shared" si="19"/>
        <v>220604.96712312408</v>
      </c>
      <c r="P168" s="33"/>
      <c r="Q168" s="33"/>
    </row>
    <row r="169" spans="1:17" x14ac:dyDescent="0.3">
      <c r="A169" s="19" t="s">
        <v>341</v>
      </c>
      <c r="B169" s="20" t="s">
        <v>342</v>
      </c>
      <c r="C169" s="45">
        <f>+C155+C168+C145</f>
        <v>9813722.7118729111</v>
      </c>
      <c r="D169" s="45">
        <f t="shared" ref="D169:M169" si="22">+D155+D168+D145</f>
        <v>718086.87118858402</v>
      </c>
      <c r="E169" s="45">
        <f t="shared" si="22"/>
        <v>5518038.9576672493</v>
      </c>
      <c r="F169" s="45">
        <f t="shared" ref="F169" si="23">+F155+F168+F145</f>
        <v>3621645.8081749682</v>
      </c>
      <c r="G169" s="45">
        <f t="shared" si="22"/>
        <v>1099130.2866138683</v>
      </c>
      <c r="H169" s="45">
        <f t="shared" ref="H169:J169" si="24">+H155+H168+H145</f>
        <v>413231.84138402675</v>
      </c>
      <c r="I169" s="45">
        <f t="shared" si="24"/>
        <v>148963.55953452707</v>
      </c>
      <c r="J169" s="45">
        <f t="shared" si="24"/>
        <v>536934.88569531462</v>
      </c>
      <c r="K169" s="45">
        <f t="shared" si="22"/>
        <v>155922.91334947172</v>
      </c>
      <c r="L169" s="45">
        <f t="shared" si="22"/>
        <v>2385865.1373274783</v>
      </c>
      <c r="M169" s="45">
        <f t="shared" si="22"/>
        <v>3406652.2683962276</v>
      </c>
      <c r="N169" s="45">
        <f>+N155+N168+N145</f>
        <v>65442.646943852335</v>
      </c>
      <c r="O169" s="45">
        <f>+O155+O168+O145</f>
        <v>16926735.96450381</v>
      </c>
      <c r="P169" s="33"/>
      <c r="Q169" s="33"/>
    </row>
    <row r="170" spans="1:17" x14ac:dyDescent="0.3">
      <c r="A170" t="s">
        <v>276</v>
      </c>
      <c r="O170" s="27"/>
    </row>
    <row r="171" spans="1:17" x14ac:dyDescent="0.3">
      <c r="A171" s="28"/>
      <c r="L171" s="27"/>
      <c r="M171" s="27"/>
      <c r="N171" s="27"/>
      <c r="O171" s="27"/>
    </row>
    <row r="172" spans="1:17" x14ac:dyDescent="0.3">
      <c r="C172" s="27"/>
      <c r="D172" s="27"/>
      <c r="E172" s="27"/>
      <c r="F172" s="27"/>
      <c r="G172" s="27"/>
      <c r="H172" s="27"/>
      <c r="I172" s="27"/>
      <c r="J172" s="27"/>
      <c r="K172" s="27"/>
      <c r="M172" s="27"/>
      <c r="N172" s="27"/>
      <c r="O172" s="27"/>
    </row>
    <row r="173" spans="1:17" x14ac:dyDescent="0.3"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</row>
    <row r="174" spans="1:17" x14ac:dyDescent="0.3"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</row>
    <row r="175" spans="1:17" x14ac:dyDescent="0.3"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</row>
    <row r="176" spans="1:17" x14ac:dyDescent="0.3"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</row>
    <row r="177" spans="3:15" x14ac:dyDescent="0.3"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</row>
  </sheetData>
  <mergeCells count="6">
    <mergeCell ref="B2:O2"/>
    <mergeCell ref="B3:O3"/>
    <mergeCell ref="B4:O4"/>
    <mergeCell ref="B5:O5"/>
    <mergeCell ref="L9:M9"/>
    <mergeCell ref="L8:M8"/>
  </mergeCells>
  <conditionalFormatting sqref="E157:E167">
    <cfRule type="cellIs" dxfId="13" priority="7" stopIfTrue="1" operator="lessThan">
      <formula>0</formula>
    </cfRule>
  </conditionalFormatting>
  <conditionalFormatting sqref="E147:E154">
    <cfRule type="cellIs" dxfId="12" priority="8" stopIfTrue="1" operator="lessThan">
      <formula>0</formula>
    </cfRule>
  </conditionalFormatting>
  <conditionalFormatting sqref="F157:F167">
    <cfRule type="cellIs" dxfId="11" priority="5" stopIfTrue="1" operator="lessThan">
      <formula>0</formula>
    </cfRule>
  </conditionalFormatting>
  <conditionalFormatting sqref="F147:F154">
    <cfRule type="cellIs" dxfId="10" priority="6" stopIfTrue="1" operator="lessThan">
      <formula>0</formula>
    </cfRule>
  </conditionalFormatting>
  <conditionalFormatting sqref="I157:I167">
    <cfRule type="cellIs" dxfId="9" priority="3" stopIfTrue="1" operator="lessThan">
      <formula>0</formula>
    </cfRule>
  </conditionalFormatting>
  <conditionalFormatting sqref="I147:I154">
    <cfRule type="cellIs" dxfId="8" priority="4" stopIfTrue="1" operator="lessThan">
      <formula>0</formula>
    </cfRule>
  </conditionalFormatting>
  <conditionalFormatting sqref="J157:J167">
    <cfRule type="cellIs" dxfId="7" priority="1" stopIfTrue="1" operator="lessThan">
      <formula>0</formula>
    </cfRule>
  </conditionalFormatting>
  <conditionalFormatting sqref="J147:J154">
    <cfRule type="cellIs" dxfId="6" priority="2" stopIfTrue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4DDB492B116284EBC3E85EF8FE2B8D7" ma:contentTypeVersion="2" ma:contentTypeDescription="Crear nuevo documento." ma:contentTypeScope="" ma:versionID="df4cf1c5d812389ff1e7468ec280987f">
  <xsd:schema xmlns:xsd="http://www.w3.org/2001/XMLSchema" xmlns:xs="http://www.w3.org/2001/XMLSchema" xmlns:p="http://schemas.microsoft.com/office/2006/metadata/properties" xmlns:ns2="8a0a4788-06ca-437b-bfc6-ffe2f4a28eed" xmlns:ns3="4647a3be-3f89-4924-8971-f9f2ff1185f6" targetNamespace="http://schemas.microsoft.com/office/2006/metadata/properties" ma:root="true" ma:fieldsID="c3aa1758753860e784d980d22aa34b37" ns2:_="" ns3:_="">
    <xsd:import namespace="8a0a4788-06ca-437b-bfc6-ffe2f4a28eed"/>
    <xsd:import namespace="4647a3be-3f89-4924-8971-f9f2ff1185f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Clasificac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0a4788-06ca-437b-bfc6-ffe2f4a28ee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47a3be-3f89-4924-8971-f9f2ff1185f6" elementFormDefault="qualified">
    <xsd:import namespace="http://schemas.microsoft.com/office/2006/documentManagement/types"/>
    <xsd:import namespace="http://schemas.microsoft.com/office/infopath/2007/PartnerControls"/>
    <xsd:element name="Clasificacion" ma:index="9" nillable="true" ma:displayName="Clasificacion" ma:format="Dropdown" ma:internalName="Clasificacion">
      <xsd:simpleType>
        <xsd:restriction base="dms:Choice">
          <xsd:enumeration value="Datos de cuentas nacionales"/>
          <xsd:enumeration value="Presentación de resultados y estudio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sificacion xmlns="4647a3be-3f89-4924-8971-f9f2ff1185f6">Datos de cuentas nacionales</Clasificacion>
  </documentManagement>
</p:properties>
</file>

<file path=customXml/itemProps1.xml><?xml version="1.0" encoding="utf-8"?>
<ds:datastoreItem xmlns:ds="http://schemas.openxmlformats.org/officeDocument/2006/customXml" ds:itemID="{DFB39239-7695-44EC-BE02-F6A92ABBC987}"/>
</file>

<file path=customXml/itemProps2.xml><?xml version="1.0" encoding="utf-8"?>
<ds:datastoreItem xmlns:ds="http://schemas.openxmlformats.org/officeDocument/2006/customXml" ds:itemID="{58B0011F-BA50-4ED4-B4AD-736321AC0089}"/>
</file>

<file path=customXml/itemProps3.xml><?xml version="1.0" encoding="utf-8"?>
<ds:datastoreItem xmlns:ds="http://schemas.openxmlformats.org/officeDocument/2006/customXml" ds:itemID="{B1F65B67-69BF-47BF-B13A-E89B9ED029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PRODUCCIÓN</vt:lpstr>
      <vt:lpstr>CONSUMO INTERMEDIO</vt:lpstr>
      <vt:lpstr>VALOR AGREGADO</vt:lpstr>
      <vt:lpstr>REMUNERACIONES</vt:lpstr>
      <vt:lpstr>SUELDOS Y SALARIOS</vt:lpstr>
      <vt:lpstr>CONT. SOCIALES EFECTIVAS</vt:lpstr>
      <vt:lpstr>CONT. SOCIALES IMPUTADAS</vt:lpstr>
      <vt:lpstr>OTROS IMPUESTOS</vt:lpstr>
      <vt:lpstr>EXCEDENTE- INGRESO MIXTO BRUTO</vt:lpstr>
      <vt:lpstr>FORMACIÓN BRUTA CAPITAL</vt:lpstr>
      <vt:lpstr>VARIACIÓN EXISTENCIAS</vt:lpstr>
      <vt:lpstr>OBJETOS VALIOSOS</vt:lpstr>
      <vt:lpstr>RESUMEN SI</vt:lpstr>
    </vt:vector>
  </TitlesOfParts>
  <Company>BCCR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Clasificación cruzada de industria y sector institucional 2019 </dc:title>
  <dc:creator>PIERCE PORRAS ALLISON</dc:creator>
  <cp:lastModifiedBy>PIERCE PORRAS ALLISON</cp:lastModifiedBy>
  <dcterms:created xsi:type="dcterms:W3CDTF">2016-01-26T13:56:37Z</dcterms:created>
  <dcterms:modified xsi:type="dcterms:W3CDTF">2022-11-23T20:39:47Z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0x01010044DDB492B116284EBC3E85EF8FE2B8D7</vt:lpwstr>
  </property>
</Properties>
</file>