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"/>
    </mc:Choice>
  </mc:AlternateContent>
  <xr:revisionPtr revIDLastSave="0" documentId="13_ncr:1_{1A8146C0-2021-4D1C-B3B0-EAF22098A131}" xr6:coauthVersionLast="44" xr6:coauthVersionMax="44" xr10:uidLastSave="{00000000-0000-0000-0000-000000000000}"/>
  <bookViews>
    <workbookView xWindow="-120" yWindow="-120" windowWidth="20730" windowHeight="11160" tabRatio="847" xr2:uid="{00000000-000D-0000-FFFF-FFFF00000000}"/>
  </bookViews>
  <sheets>
    <sheet name="PRODUCCIÓN" sheetId="1" r:id="rId1"/>
    <sheet name="CONSUMO INTERMEDIO" sheetId="24" r:id="rId2"/>
    <sheet name="VALOR AGREGADO" sheetId="25" r:id="rId3"/>
    <sheet name="REMUNERACIONES" sheetId="26" r:id="rId4"/>
    <sheet name="SUELDOS Y SALARIOS" sheetId="27" r:id="rId5"/>
    <sheet name="CONT. SOCIALES EFECTIVAS" sheetId="28" r:id="rId6"/>
    <sheet name="CONT. SOCIALES IMPUTADAS" sheetId="29" r:id="rId7"/>
    <sheet name="OTROS IMPUESTOS" sheetId="30" r:id="rId8"/>
    <sheet name="EXCEDENTE- INGRESO MIXTO BRUTO" sheetId="31" r:id="rId9"/>
    <sheet name="FORMACIÓN BRUTA CAPITAL" sheetId="35" r:id="rId10"/>
    <sheet name="VARIACIÓN EXISTENCIAS" sheetId="17" r:id="rId11"/>
    <sheet name="OBJETOS VALIOSOS" sheetId="18" r:id="rId12"/>
    <sheet name="RESUMEN SI" sheetId="3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6" i="29" l="1"/>
  <c r="I168" i="29"/>
  <c r="H156" i="29"/>
  <c r="I169" i="28"/>
  <c r="H157" i="28"/>
  <c r="I168" i="24"/>
  <c r="J156" i="1" l="1"/>
  <c r="H156" i="25"/>
  <c r="J156" i="25"/>
  <c r="J168" i="24"/>
  <c r="I168" i="25"/>
  <c r="I168" i="1"/>
  <c r="I156" i="27"/>
  <c r="I168" i="27"/>
  <c r="J146" i="27"/>
  <c r="J168" i="27"/>
  <c r="H156" i="24"/>
  <c r="H169" i="24" s="1"/>
  <c r="G11" i="34" s="1"/>
  <c r="J156" i="24"/>
  <c r="H156" i="26"/>
  <c r="J156" i="26"/>
  <c r="H146" i="24"/>
  <c r="H156" i="1"/>
  <c r="I168" i="26"/>
  <c r="H168" i="30"/>
  <c r="H156" i="30"/>
  <c r="H156" i="27"/>
  <c r="H169" i="28"/>
  <c r="H146" i="29"/>
  <c r="J168" i="29"/>
  <c r="H168" i="31"/>
  <c r="J168" i="31"/>
  <c r="I156" i="24"/>
  <c r="I146" i="27"/>
  <c r="H147" i="28"/>
  <c r="H170" i="28" s="1"/>
  <c r="G15" i="34" s="1"/>
  <c r="J156" i="27"/>
  <c r="J169" i="27" s="1"/>
  <c r="I14" i="34" s="1"/>
  <c r="I146" i="29"/>
  <c r="I169" i="29" s="1"/>
  <c r="H16" i="34" s="1"/>
  <c r="I156" i="29"/>
  <c r="J146" i="29"/>
  <c r="H156" i="31"/>
  <c r="J146" i="31"/>
  <c r="J156" i="31"/>
  <c r="J168" i="1"/>
  <c r="H168" i="26"/>
  <c r="H168" i="27"/>
  <c r="J169" i="28"/>
  <c r="I146" i="30"/>
  <c r="I156" i="30"/>
  <c r="J156" i="30"/>
  <c r="I146" i="31"/>
  <c r="I156" i="31"/>
  <c r="I146" i="24"/>
  <c r="J146" i="24"/>
  <c r="J169" i="24" s="1"/>
  <c r="I11" i="34" s="1"/>
  <c r="I156" i="1"/>
  <c r="J146" i="1"/>
  <c r="J169" i="1" s="1"/>
  <c r="I10" i="34" s="1"/>
  <c r="H146" i="26"/>
  <c r="I156" i="26"/>
  <c r="I157" i="28"/>
  <c r="J147" i="28"/>
  <c r="J146" i="30"/>
  <c r="H168" i="25"/>
  <c r="J168" i="26"/>
  <c r="J169" i="26" s="1"/>
  <c r="I13" i="34" s="1"/>
  <c r="I147" i="28"/>
  <c r="I168" i="31"/>
  <c r="I146" i="1"/>
  <c r="H146" i="31"/>
  <c r="H146" i="27"/>
  <c r="H168" i="1"/>
  <c r="H146" i="25"/>
  <c r="I156" i="25"/>
  <c r="J168" i="25"/>
  <c r="J169" i="25" s="1"/>
  <c r="I12" i="34" s="1"/>
  <c r="I146" i="26"/>
  <c r="I169" i="26" s="1"/>
  <c r="H13" i="34" s="1"/>
  <c r="J146" i="26"/>
  <c r="J157" i="28"/>
  <c r="I146" i="25"/>
  <c r="H146" i="30"/>
  <c r="H169" i="30" s="1"/>
  <c r="G17" i="34" s="1"/>
  <c r="I168" i="30"/>
  <c r="J168" i="30"/>
  <c r="H168" i="24"/>
  <c r="H146" i="1"/>
  <c r="J146" i="25"/>
  <c r="H168" i="29"/>
  <c r="H169" i="29" s="1"/>
  <c r="G16" i="34" s="1"/>
  <c r="J169" i="29"/>
  <c r="I16" i="34" s="1"/>
  <c r="I169" i="27"/>
  <c r="H14" i="34" s="1"/>
  <c r="H169" i="27"/>
  <c r="G14" i="34" s="1"/>
  <c r="I169" i="31" l="1"/>
  <c r="H18" i="34" s="1"/>
  <c r="H169" i="25"/>
  <c r="G12" i="34" s="1"/>
  <c r="J169" i="30"/>
  <c r="I17" i="34" s="1"/>
  <c r="I169" i="30"/>
  <c r="H17" i="34" s="1"/>
  <c r="J170" i="28"/>
  <c r="I15" i="34" s="1"/>
  <c r="I170" i="28"/>
  <c r="H15" i="34" s="1"/>
  <c r="I169" i="24"/>
  <c r="H11" i="34" s="1"/>
  <c r="H169" i="26"/>
  <c r="G13" i="34" s="1"/>
  <c r="J169" i="31"/>
  <c r="I18" i="34" s="1"/>
  <c r="H169" i="1"/>
  <c r="G10" i="34" s="1"/>
  <c r="I169" i="1"/>
  <c r="H10" i="34" s="1"/>
  <c r="H169" i="31"/>
  <c r="G18" i="34" s="1"/>
  <c r="I169" i="25"/>
  <c r="H12" i="34" s="1"/>
  <c r="F169" i="28"/>
  <c r="F168" i="24"/>
  <c r="F156" i="24"/>
  <c r="F168" i="26"/>
  <c r="F156" i="25"/>
  <c r="F146" i="25" l="1"/>
  <c r="F168" i="25"/>
  <c r="F146" i="26"/>
  <c r="F156" i="26"/>
  <c r="F147" i="28"/>
  <c r="F170" i="28" s="1"/>
  <c r="E15" i="34" s="1"/>
  <c r="F157" i="28"/>
  <c r="F168" i="27"/>
  <c r="F168" i="30"/>
  <c r="F146" i="24"/>
  <c r="F168" i="31"/>
  <c r="F156" i="30"/>
  <c r="F146" i="30"/>
  <c r="F169" i="30" s="1"/>
  <c r="E17" i="34" s="1"/>
  <c r="F146" i="29"/>
  <c r="F169" i="29" s="1"/>
  <c r="E16" i="34" s="1"/>
  <c r="F156" i="29"/>
  <c r="F168" i="29"/>
  <c r="F146" i="27"/>
  <c r="F156" i="27"/>
  <c r="F146" i="31"/>
  <c r="F156" i="31"/>
  <c r="F169" i="26"/>
  <c r="E13" i="34" s="1"/>
  <c r="F169" i="25"/>
  <c r="E12" i="34" s="1"/>
  <c r="F169" i="24"/>
  <c r="E11" i="34" s="1"/>
  <c r="F169" i="27" l="1"/>
  <c r="E14" i="34" s="1"/>
  <c r="F169" i="31"/>
  <c r="E18" i="34" s="1"/>
  <c r="F146" i="1" l="1"/>
  <c r="F168" i="1"/>
  <c r="F156" i="1" l="1"/>
  <c r="F169" i="1" s="1"/>
  <c r="N18" i="35"/>
  <c r="N27" i="35"/>
  <c r="N52" i="35"/>
  <c r="N94" i="35" l="1"/>
  <c r="N71" i="35"/>
  <c r="N59" i="35"/>
  <c r="N65" i="35"/>
  <c r="N45" i="35"/>
  <c r="N39" i="35"/>
  <c r="N33" i="35"/>
  <c r="N15" i="35"/>
  <c r="N80" i="35"/>
  <c r="E10" i="34"/>
  <c r="N78" i="35"/>
  <c r="N72" i="35"/>
  <c r="N66" i="35"/>
  <c r="N60" i="35"/>
  <c r="N46" i="35"/>
  <c r="N40" i="35"/>
  <c r="N34" i="35"/>
  <c r="N22" i="35"/>
  <c r="N16" i="35"/>
  <c r="N53" i="35"/>
  <c r="N92" i="35"/>
  <c r="N77" i="35"/>
  <c r="N83" i="35"/>
  <c r="N31" i="35"/>
  <c r="N19" i="35"/>
  <c r="N68" i="35"/>
  <c r="N42" i="35"/>
  <c r="N86" i="35"/>
  <c r="N79" i="35"/>
  <c r="N73" i="35"/>
  <c r="N67" i="35"/>
  <c r="N61" i="35"/>
  <c r="N54" i="35"/>
  <c r="N47" i="35"/>
  <c r="N41" i="35"/>
  <c r="N35" i="35"/>
  <c r="N29" i="35"/>
  <c r="N23" i="35"/>
  <c r="N11" i="35"/>
  <c r="N58" i="35"/>
  <c r="N51" i="35"/>
  <c r="N44" i="35"/>
  <c r="N90" i="35"/>
  <c r="N95" i="35"/>
  <c r="N81" i="35"/>
  <c r="N75" i="35"/>
  <c r="N69" i="35"/>
  <c r="N63" i="35"/>
  <c r="N57" i="35"/>
  <c r="N43" i="35"/>
  <c r="N37" i="35"/>
  <c r="N32" i="35"/>
  <c r="N70" i="35"/>
  <c r="N76" i="35"/>
  <c r="N64" i="35"/>
  <c r="N38" i="35"/>
  <c r="N26" i="35"/>
  <c r="N82" i="35"/>
  <c r="N74" i="35"/>
  <c r="N62" i="35"/>
  <c r="N36" i="35"/>
  <c r="N24" i="35"/>
  <c r="N12" i="35"/>
  <c r="O81" i="31"/>
  <c r="O67" i="31" l="1"/>
  <c r="O49" i="31"/>
  <c r="O43" i="31"/>
  <c r="O57" i="31" l="1"/>
  <c r="N67" i="1"/>
  <c r="N57" i="1"/>
  <c r="N57" i="26"/>
  <c r="N81" i="1"/>
  <c r="N81" i="24"/>
  <c r="N49" i="27"/>
  <c r="N43" i="26"/>
  <c r="N67" i="24"/>
  <c r="N57" i="24"/>
  <c r="N43" i="24"/>
  <c r="N49" i="24"/>
  <c r="O166" i="31" l="1"/>
  <c r="O160" i="31"/>
  <c r="O151" i="31"/>
  <c r="O11" i="31"/>
  <c r="O12" i="31"/>
  <c r="O16" i="31"/>
  <c r="O17" i="31"/>
  <c r="O18" i="31"/>
  <c r="O22" i="31"/>
  <c r="O23" i="31"/>
  <c r="O24" i="31"/>
  <c r="O29" i="31"/>
  <c r="O30" i="31"/>
  <c r="O34" i="31"/>
  <c r="O35" i="31"/>
  <c r="O36" i="31"/>
  <c r="O40" i="31"/>
  <c r="O41" i="31"/>
  <c r="O42" i="31"/>
  <c r="O45" i="31"/>
  <c r="O59" i="31"/>
  <c r="O65" i="31"/>
  <c r="O72" i="31"/>
  <c r="O78" i="31"/>
  <c r="O85" i="31"/>
  <c r="O91" i="31"/>
  <c r="O97" i="31"/>
  <c r="O103" i="31"/>
  <c r="O109" i="31"/>
  <c r="O121" i="31"/>
  <c r="O127" i="31"/>
  <c r="O133" i="31"/>
  <c r="O139" i="31"/>
  <c r="O39" i="31" l="1"/>
  <c r="O27" i="31"/>
  <c r="O21" i="31"/>
  <c r="O15" i="31"/>
  <c r="O154" i="31"/>
  <c r="O142" i="31"/>
  <c r="O136" i="31"/>
  <c r="O130" i="31"/>
  <c r="O124" i="31"/>
  <c r="O118" i="31"/>
  <c r="O112" i="31"/>
  <c r="O106" i="31"/>
  <c r="O100" i="31"/>
  <c r="O94" i="31"/>
  <c r="O88" i="31"/>
  <c r="O82" i="31"/>
  <c r="O76" i="31"/>
  <c r="O70" i="31"/>
  <c r="O51" i="31"/>
  <c r="O33" i="31"/>
  <c r="O63" i="31"/>
  <c r="O150" i="31"/>
  <c r="O141" i="31"/>
  <c r="O135" i="31"/>
  <c r="O129" i="31"/>
  <c r="O123" i="31"/>
  <c r="O117" i="31"/>
  <c r="O111" i="31"/>
  <c r="O105" i="31"/>
  <c r="O99" i="31"/>
  <c r="O93" i="31"/>
  <c r="O87" i="31"/>
  <c r="O75" i="31"/>
  <c r="O69" i="31"/>
  <c r="O56" i="31"/>
  <c r="O50" i="31"/>
  <c r="O44" i="31"/>
  <c r="O38" i="31"/>
  <c r="O32" i="31"/>
  <c r="O26" i="31"/>
  <c r="O20" i="31"/>
  <c r="O14" i="31"/>
  <c r="O62" i="31"/>
  <c r="O152" i="31"/>
  <c r="O162" i="31"/>
  <c r="O140" i="31"/>
  <c r="O128" i="31"/>
  <c r="O116" i="31"/>
  <c r="O104" i="31"/>
  <c r="O92" i="31"/>
  <c r="O80" i="31"/>
  <c r="O74" i="31"/>
  <c r="O68" i="31"/>
  <c r="O55" i="31"/>
  <c r="O37" i="31"/>
  <c r="O31" i="31"/>
  <c r="O25" i="31"/>
  <c r="O19" i="31"/>
  <c r="O13" i="31"/>
  <c r="O134" i="31"/>
  <c r="O122" i="31"/>
  <c r="O110" i="31"/>
  <c r="O98" i="31"/>
  <c r="O86" i="31"/>
  <c r="O61" i="31"/>
  <c r="O164" i="31"/>
  <c r="O79" i="31"/>
  <c r="O148" i="31"/>
  <c r="O153" i="31"/>
  <c r="O158" i="31"/>
  <c r="O73" i="31"/>
  <c r="O54" i="31"/>
  <c r="O48" i="31"/>
  <c r="O66" i="31"/>
  <c r="O60" i="31"/>
  <c r="O115" i="31"/>
  <c r="O144" i="31"/>
  <c r="O138" i="31"/>
  <c r="O132" i="31"/>
  <c r="O126" i="31"/>
  <c r="O120" i="31"/>
  <c r="O114" i="31"/>
  <c r="O108" i="31"/>
  <c r="O102" i="31"/>
  <c r="O96" i="31"/>
  <c r="O90" i="31"/>
  <c r="O84" i="31"/>
  <c r="O53" i="31"/>
  <c r="O47" i="31"/>
  <c r="O149" i="31"/>
  <c r="O165" i="31"/>
  <c r="O143" i="31"/>
  <c r="O137" i="31"/>
  <c r="O131" i="31"/>
  <c r="O125" i="31"/>
  <c r="O119" i="31"/>
  <c r="O113" i="31"/>
  <c r="O107" i="31"/>
  <c r="O101" i="31"/>
  <c r="O95" i="31"/>
  <c r="O89" i="31"/>
  <c r="O83" i="31"/>
  <c r="O77" i="31"/>
  <c r="O71" i="31"/>
  <c r="O52" i="31"/>
  <c r="O46" i="31"/>
  <c r="O28" i="31"/>
  <c r="O159" i="31"/>
  <c r="O163" i="31"/>
  <c r="O64" i="31"/>
  <c r="O58" i="31"/>
  <c r="O161" i="31"/>
  <c r="D156" i="31"/>
  <c r="L168" i="31"/>
  <c r="E156" i="31"/>
  <c r="M168" i="31"/>
  <c r="K156" i="31"/>
  <c r="M146" i="31"/>
  <c r="L156" i="31"/>
  <c r="D168" i="31"/>
  <c r="M156" i="31"/>
  <c r="N156" i="31"/>
  <c r="E168" i="31"/>
  <c r="G156" i="31"/>
  <c r="G168" i="31"/>
  <c r="N168" i="31"/>
  <c r="K168" i="31"/>
  <c r="M169" i="31" l="1"/>
  <c r="D146" i="31" l="1"/>
  <c r="D169" i="31" s="1"/>
  <c r="C18" i="34" s="1"/>
  <c r="N67" i="29"/>
  <c r="N49" i="29"/>
  <c r="N43" i="29"/>
  <c r="N98" i="30" l="1"/>
  <c r="N159" i="30"/>
  <c r="N149" i="30"/>
  <c r="N48" i="30"/>
  <c r="N166" i="30"/>
  <c r="N107" i="29"/>
  <c r="N161" i="29"/>
  <c r="N61" i="29"/>
  <c r="N83" i="29"/>
  <c r="N119" i="29"/>
  <c r="N143" i="29"/>
  <c r="N54" i="30"/>
  <c r="N126" i="29"/>
  <c r="N138" i="29"/>
  <c r="N11" i="30"/>
  <c r="N29" i="29"/>
  <c r="N17" i="29"/>
  <c r="N126" i="30"/>
  <c r="N94" i="30"/>
  <c r="N139" i="30"/>
  <c r="N142" i="30"/>
  <c r="N79" i="30"/>
  <c r="G156" i="29"/>
  <c r="N159" i="29"/>
  <c r="N166" i="29"/>
  <c r="N68" i="30"/>
  <c r="N114" i="30"/>
  <c r="N90" i="30"/>
  <c r="N47" i="30"/>
  <c r="N14" i="30"/>
  <c r="N24" i="30"/>
  <c r="N26" i="30"/>
  <c r="N36" i="30"/>
  <c r="N38" i="30"/>
  <c r="N119" i="30"/>
  <c r="N131" i="30"/>
  <c r="N49" i="30"/>
  <c r="N53" i="30"/>
  <c r="N58" i="30"/>
  <c r="N63" i="30"/>
  <c r="N70" i="30"/>
  <c r="N74" i="30"/>
  <c r="N81" i="30"/>
  <c r="N85" i="30"/>
  <c r="N92" i="30"/>
  <c r="N97" i="30"/>
  <c r="N104" i="30"/>
  <c r="N109" i="30"/>
  <c r="N116" i="30"/>
  <c r="N120" i="30"/>
  <c r="N121" i="30"/>
  <c r="N128" i="30"/>
  <c r="N133" i="30"/>
  <c r="N114" i="29"/>
  <c r="N52" i="29"/>
  <c r="N23" i="29"/>
  <c r="N70" i="29"/>
  <c r="N131" i="29"/>
  <c r="K156" i="29"/>
  <c r="N81" i="29"/>
  <c r="N92" i="29"/>
  <c r="N104" i="29"/>
  <c r="N109" i="29"/>
  <c r="N116" i="29"/>
  <c r="N128" i="29"/>
  <c r="N140" i="29"/>
  <c r="N148" i="29"/>
  <c r="N106" i="29"/>
  <c r="N153" i="29"/>
  <c r="N129" i="29"/>
  <c r="N41" i="29"/>
  <c r="N58" i="29"/>
  <c r="N158" i="29"/>
  <c r="N152" i="29"/>
  <c r="N14" i="29"/>
  <c r="N26" i="29"/>
  <c r="N38" i="29"/>
  <c r="N102" i="29"/>
  <c r="N95" i="29"/>
  <c r="N84" i="29"/>
  <c r="N90" i="29"/>
  <c r="N96" i="29"/>
  <c r="N99" i="29"/>
  <c r="N108" i="29"/>
  <c r="N111" i="29"/>
  <c r="N120" i="29"/>
  <c r="N123" i="29"/>
  <c r="N132" i="29"/>
  <c r="N135" i="29"/>
  <c r="N144" i="29"/>
  <c r="C168" i="29"/>
  <c r="L168" i="29"/>
  <c r="N165" i="29"/>
  <c r="E146" i="29"/>
  <c r="N21" i="29"/>
  <c r="N36" i="29"/>
  <c r="N44" i="29"/>
  <c r="N62" i="29"/>
  <c r="N68" i="29"/>
  <c r="N73" i="29"/>
  <c r="N76" i="29"/>
  <c r="N16" i="29"/>
  <c r="N28" i="29"/>
  <c r="N40" i="29"/>
  <c r="N51" i="29"/>
  <c r="N60" i="29"/>
  <c r="N72" i="29"/>
  <c r="N82" i="29"/>
  <c r="N94" i="29"/>
  <c r="N118" i="29"/>
  <c r="N130" i="29"/>
  <c r="N142" i="29"/>
  <c r="N154" i="29"/>
  <c r="N37" i="30"/>
  <c r="N69" i="30"/>
  <c r="N72" i="30"/>
  <c r="N80" i="30"/>
  <c r="N82" i="30"/>
  <c r="N91" i="30"/>
  <c r="N106" i="30"/>
  <c r="N115" i="30"/>
  <c r="N118" i="30"/>
  <c r="N127" i="30"/>
  <c r="N130" i="30"/>
  <c r="N154" i="30"/>
  <c r="L168" i="30"/>
  <c r="N160" i="30"/>
  <c r="M168" i="30"/>
  <c r="N18" i="29"/>
  <c r="N24" i="29"/>
  <c r="N30" i="29"/>
  <c r="N42" i="29"/>
  <c r="N47" i="29"/>
  <c r="N55" i="29"/>
  <c r="N65" i="29"/>
  <c r="N79" i="29"/>
  <c r="N87" i="29"/>
  <c r="N35" i="29"/>
  <c r="N46" i="29"/>
  <c r="N57" i="29"/>
  <c r="N78" i="29"/>
  <c r="N89" i="29"/>
  <c r="N101" i="29"/>
  <c r="N113" i="29"/>
  <c r="N125" i="29"/>
  <c r="N137" i="29"/>
  <c r="N20" i="30"/>
  <c r="N32" i="30"/>
  <c r="N64" i="30"/>
  <c r="N75" i="30"/>
  <c r="N86" i="30"/>
  <c r="N110" i="30"/>
  <c r="N122" i="30"/>
  <c r="N125" i="30"/>
  <c r="N134" i="30"/>
  <c r="N137" i="30"/>
  <c r="N164" i="30"/>
  <c r="N11" i="29"/>
  <c r="N12" i="29"/>
  <c r="N33" i="29"/>
  <c r="N132" i="30"/>
  <c r="N138" i="30"/>
  <c r="N140" i="30"/>
  <c r="N144" i="30"/>
  <c r="C168" i="30"/>
  <c r="N165" i="30"/>
  <c r="N13" i="30"/>
  <c r="N25" i="30"/>
  <c r="N89" i="30"/>
  <c r="N101" i="30"/>
  <c r="N103" i="30"/>
  <c r="N15" i="29"/>
  <c r="N20" i="29"/>
  <c r="N22" i="29"/>
  <c r="N25" i="29"/>
  <c r="N27" i="29"/>
  <c r="N32" i="29"/>
  <c r="N34" i="29"/>
  <c r="N39" i="29"/>
  <c r="N45" i="29"/>
  <c r="N50" i="29"/>
  <c r="N54" i="29"/>
  <c r="N56" i="29"/>
  <c r="N59" i="29"/>
  <c r="N66" i="29"/>
  <c r="N69" i="29"/>
  <c r="N71" i="29"/>
  <c r="N77" i="29"/>
  <c r="N80" i="29"/>
  <c r="N88" i="29"/>
  <c r="N100" i="29"/>
  <c r="N103" i="29"/>
  <c r="N105" i="29"/>
  <c r="N112" i="29"/>
  <c r="N115" i="29"/>
  <c r="N117" i="29"/>
  <c r="N124" i="29"/>
  <c r="N127" i="29"/>
  <c r="N151" i="30"/>
  <c r="N22" i="30"/>
  <c r="N27" i="30"/>
  <c r="N34" i="30"/>
  <c r="N39" i="30"/>
  <c r="N45" i="30"/>
  <c r="N50" i="30"/>
  <c r="N56" i="30"/>
  <c r="N59" i="30"/>
  <c r="N66" i="30"/>
  <c r="N71" i="30"/>
  <c r="N77" i="30"/>
  <c r="N88" i="30"/>
  <c r="N93" i="30"/>
  <c r="N100" i="30"/>
  <c r="N105" i="30"/>
  <c r="N112" i="30"/>
  <c r="N117" i="30"/>
  <c r="N124" i="30"/>
  <c r="N129" i="30"/>
  <c r="N136" i="30"/>
  <c r="N141" i="30"/>
  <c r="N152" i="30"/>
  <c r="D168" i="30"/>
  <c r="N161" i="30"/>
  <c r="C168" i="31"/>
  <c r="M156" i="30"/>
  <c r="E146" i="31"/>
  <c r="E169" i="31" s="1"/>
  <c r="D18" i="34" s="1"/>
  <c r="G146" i="31"/>
  <c r="G169" i="31" s="1"/>
  <c r="F18" i="34" s="1"/>
  <c r="N163" i="29"/>
  <c r="L156" i="29"/>
  <c r="N162" i="30"/>
  <c r="N13" i="29"/>
  <c r="N37" i="29"/>
  <c r="N48" i="29"/>
  <c r="D168" i="29"/>
  <c r="N160" i="29"/>
  <c r="L146" i="31"/>
  <c r="L169" i="31" s="1"/>
  <c r="K18" i="34" s="1"/>
  <c r="N150" i="29"/>
  <c r="N17" i="30"/>
  <c r="N18" i="30"/>
  <c r="N29" i="30"/>
  <c r="N30" i="30"/>
  <c r="N35" i="30"/>
  <c r="N41" i="30"/>
  <c r="N42" i="30"/>
  <c r="N46" i="30"/>
  <c r="N52" i="30"/>
  <c r="N57" i="30"/>
  <c r="N61" i="30"/>
  <c r="N62" i="30"/>
  <c r="N67" i="30"/>
  <c r="N73" i="30"/>
  <c r="N78" i="30"/>
  <c r="N83" i="30"/>
  <c r="N84" i="30"/>
  <c r="N95" i="30"/>
  <c r="N96" i="30"/>
  <c r="N107" i="30"/>
  <c r="N108" i="30"/>
  <c r="N113" i="30"/>
  <c r="N146" i="31"/>
  <c r="N169" i="31" s="1"/>
  <c r="L18" i="34" s="1"/>
  <c r="K146" i="31"/>
  <c r="K169" i="31" s="1"/>
  <c r="J18" i="34" s="1"/>
  <c r="G168" i="29"/>
  <c r="N164" i="29"/>
  <c r="N12" i="30"/>
  <c r="K146" i="30"/>
  <c r="D146" i="29"/>
  <c r="N19" i="29"/>
  <c r="N31" i="29"/>
  <c r="N53" i="29"/>
  <c r="N63" i="29"/>
  <c r="N64" i="29"/>
  <c r="N74" i="29"/>
  <c r="N75" i="29"/>
  <c r="N85" i="29"/>
  <c r="N86" i="29"/>
  <c r="N91" i="29"/>
  <c r="N93" i="29"/>
  <c r="N97" i="29"/>
  <c r="N98" i="29"/>
  <c r="N110" i="29"/>
  <c r="N121" i="29"/>
  <c r="N122" i="29"/>
  <c r="N133" i="29"/>
  <c r="N134" i="29"/>
  <c r="N136" i="29"/>
  <c r="N139" i="29"/>
  <c r="N141" i="29"/>
  <c r="D156" i="29"/>
  <c r="N149" i="29"/>
  <c r="N151" i="29"/>
  <c r="E156" i="29"/>
  <c r="D156" i="30"/>
  <c r="E156" i="30"/>
  <c r="G146" i="30"/>
  <c r="D146" i="30"/>
  <c r="M146" i="30"/>
  <c r="N21" i="30"/>
  <c r="N33" i="30"/>
  <c r="N44" i="30"/>
  <c r="N55" i="30"/>
  <c r="N65" i="30"/>
  <c r="N76" i="30"/>
  <c r="N87" i="30"/>
  <c r="N99" i="30"/>
  <c r="N102" i="30"/>
  <c r="N111" i="30"/>
  <c r="N123" i="30"/>
  <c r="N135" i="30"/>
  <c r="N143" i="30"/>
  <c r="N150" i="30"/>
  <c r="L156" i="30"/>
  <c r="N153" i="30"/>
  <c r="E146" i="30"/>
  <c r="N16" i="30"/>
  <c r="L146" i="30"/>
  <c r="N19" i="30"/>
  <c r="N28" i="30"/>
  <c r="N31" i="30"/>
  <c r="N40" i="30"/>
  <c r="N43" i="30"/>
  <c r="N51" i="30"/>
  <c r="N60" i="30"/>
  <c r="G156" i="30"/>
  <c r="N23" i="30"/>
  <c r="G168" i="30"/>
  <c r="K168" i="30"/>
  <c r="E168" i="30"/>
  <c r="C156" i="31"/>
  <c r="C146" i="31"/>
  <c r="N163" i="30"/>
  <c r="K156" i="30"/>
  <c r="N148" i="30"/>
  <c r="N15" i="30"/>
  <c r="K168" i="29"/>
  <c r="E168" i="29"/>
  <c r="N162" i="29"/>
  <c r="M156" i="29"/>
  <c r="G146" i="29"/>
  <c r="L146" i="29"/>
  <c r="K146" i="29"/>
  <c r="C156" i="30"/>
  <c r="N158" i="30"/>
  <c r="C146" i="30"/>
  <c r="M146" i="29"/>
  <c r="M168" i="29"/>
  <c r="C156" i="29"/>
  <c r="C146" i="29"/>
  <c r="M169" i="30" l="1"/>
  <c r="L17" i="34" s="1"/>
  <c r="G169" i="29"/>
  <c r="F16" i="34" s="1"/>
  <c r="N156" i="29"/>
  <c r="E169" i="29"/>
  <c r="D16" i="34" s="1"/>
  <c r="K169" i="29"/>
  <c r="J16" i="34" s="1"/>
  <c r="D169" i="29"/>
  <c r="C16" i="34" s="1"/>
  <c r="G169" i="30"/>
  <c r="F17" i="34" s="1"/>
  <c r="N168" i="30"/>
  <c r="K169" i="30"/>
  <c r="J17" i="34" s="1"/>
  <c r="L169" i="29"/>
  <c r="K16" i="34" s="1"/>
  <c r="O168" i="31"/>
  <c r="D169" i="30"/>
  <c r="C17" i="34" s="1"/>
  <c r="E169" i="30"/>
  <c r="D17" i="34" s="1"/>
  <c r="L169" i="30"/>
  <c r="K17" i="34" s="1"/>
  <c r="N146" i="30"/>
  <c r="N156" i="30"/>
  <c r="O156" i="31"/>
  <c r="N146" i="29"/>
  <c r="O146" i="31"/>
  <c r="N168" i="29"/>
  <c r="C169" i="31"/>
  <c r="B18" i="34" s="1"/>
  <c r="M169" i="29"/>
  <c r="L16" i="34" s="1"/>
  <c r="C169" i="30"/>
  <c r="B17" i="34" s="1"/>
  <c r="C169" i="29"/>
  <c r="B16" i="34" s="1"/>
  <c r="O169" i="31" l="1"/>
  <c r="M18" i="34" s="1"/>
  <c r="F32" i="34" s="1"/>
  <c r="B32" i="34"/>
  <c r="N169" i="29"/>
  <c r="M16" i="34" s="1"/>
  <c r="N169" i="30"/>
  <c r="M17" i="34" s="1"/>
  <c r="K32" i="34" l="1"/>
  <c r="D32" i="34"/>
  <c r="L32" i="34"/>
  <c r="I32" i="34"/>
  <c r="C32" i="34"/>
  <c r="J32" i="34"/>
  <c r="M32" i="34"/>
  <c r="H32" i="34"/>
  <c r="E32" i="34"/>
  <c r="G32" i="34"/>
  <c r="E31" i="34"/>
  <c r="D31" i="34"/>
  <c r="C31" i="34"/>
  <c r="B31" i="34"/>
  <c r="M31" i="34"/>
  <c r="K31" i="34"/>
  <c r="J31" i="34"/>
  <c r="I31" i="34"/>
  <c r="H31" i="34"/>
  <c r="G31" i="34"/>
  <c r="F31" i="34"/>
  <c r="L31" i="34"/>
  <c r="F30" i="34"/>
  <c r="E30" i="34"/>
  <c r="D30" i="34"/>
  <c r="C30" i="34"/>
  <c r="B30" i="34"/>
  <c r="M30" i="34"/>
  <c r="L30" i="34"/>
  <c r="K30" i="34"/>
  <c r="I30" i="34"/>
  <c r="H30" i="34"/>
  <c r="G30" i="34"/>
  <c r="J30" i="34"/>
  <c r="N167" i="28"/>
  <c r="N165" i="28"/>
  <c r="N162" i="28"/>
  <c r="D169" i="28"/>
  <c r="N154" i="28"/>
  <c r="N151" i="28"/>
  <c r="D157" i="28"/>
  <c r="N143" i="28"/>
  <c r="N140" i="28"/>
  <c r="N137" i="28"/>
  <c r="N136" i="28"/>
  <c r="N135" i="28"/>
  <c r="N134" i="28"/>
  <c r="N132" i="28"/>
  <c r="N131" i="28"/>
  <c r="N130" i="28"/>
  <c r="N128" i="28"/>
  <c r="N127" i="28"/>
  <c r="N125" i="28"/>
  <c r="N122" i="28"/>
  <c r="N120" i="28"/>
  <c r="N119" i="28"/>
  <c r="N118" i="28"/>
  <c r="N117" i="28"/>
  <c r="N116" i="28"/>
  <c r="N115" i="28"/>
  <c r="N114" i="28"/>
  <c r="N113" i="28"/>
  <c r="N112" i="28"/>
  <c r="N110" i="28"/>
  <c r="N107" i="28"/>
  <c r="N104" i="28"/>
  <c r="N102" i="28"/>
  <c r="N101" i="28"/>
  <c r="N99" i="28"/>
  <c r="N98" i="28"/>
  <c r="N97" i="28"/>
  <c r="N96" i="28"/>
  <c r="N95" i="28"/>
  <c r="N92" i="28"/>
  <c r="N89" i="28"/>
  <c r="N86" i="28"/>
  <c r="N84" i="28"/>
  <c r="N83" i="28"/>
  <c r="N82" i="28"/>
  <c r="N81" i="28"/>
  <c r="N80" i="28"/>
  <c r="N78" i="28"/>
  <c r="N77" i="28"/>
  <c r="N71" i="28"/>
  <c r="N69" i="28"/>
  <c r="N67" i="28"/>
  <c r="N66" i="28"/>
  <c r="N59" i="28"/>
  <c r="N57" i="28"/>
  <c r="N56" i="28"/>
  <c r="N50" i="28"/>
  <c r="N48" i="28"/>
  <c r="N46" i="28"/>
  <c r="N45" i="28"/>
  <c r="N39" i="28"/>
  <c r="N37" i="28"/>
  <c r="N35" i="28"/>
  <c r="N34" i="28"/>
  <c r="N27" i="28"/>
  <c r="N25" i="28"/>
  <c r="N23" i="28"/>
  <c r="N22" i="28"/>
  <c r="N15" i="28"/>
  <c r="N13" i="28"/>
  <c r="N138" i="28" l="1"/>
  <c r="N14" i="28"/>
  <c r="N26" i="28"/>
  <c r="N38" i="28"/>
  <c r="N49" i="28"/>
  <c r="N58" i="28"/>
  <c r="N70" i="28"/>
  <c r="N94" i="28"/>
  <c r="C169" i="28"/>
  <c r="N47" i="28"/>
  <c r="N68" i="28"/>
  <c r="N79" i="28"/>
  <c r="N133" i="28"/>
  <c r="N36" i="28"/>
  <c r="E169" i="28"/>
  <c r="M157" i="28"/>
  <c r="G169" i="28"/>
  <c r="C147" i="28"/>
  <c r="D147" i="28"/>
  <c r="D170" i="28" s="1"/>
  <c r="C15" i="34" s="1"/>
  <c r="N19" i="28"/>
  <c r="N21" i="28"/>
  <c r="N31" i="28"/>
  <c r="N33" i="28"/>
  <c r="N43" i="28"/>
  <c r="N44" i="28"/>
  <c r="N53" i="28"/>
  <c r="N55" i="28"/>
  <c r="N63" i="28"/>
  <c r="N65" i="28"/>
  <c r="N74" i="28"/>
  <c r="N76" i="28"/>
  <c r="N124" i="28"/>
  <c r="K169" i="28"/>
  <c r="N164" i="28"/>
  <c r="N166" i="28"/>
  <c r="N24" i="28"/>
  <c r="N91" i="28"/>
  <c r="N93" i="28"/>
  <c r="N109" i="28"/>
  <c r="N111" i="28"/>
  <c r="N129" i="28"/>
  <c r="N145" i="28"/>
  <c r="N153" i="28"/>
  <c r="N155" i="28"/>
  <c r="L169" i="28"/>
  <c r="N12" i="28"/>
  <c r="G147" i="28"/>
  <c r="G170" i="28" s="1"/>
  <c r="F15" i="34" s="1"/>
  <c r="N54" i="28"/>
  <c r="N64" i="28"/>
  <c r="N75" i="28"/>
  <c r="E157" i="28"/>
  <c r="M169" i="28"/>
  <c r="N161" i="28"/>
  <c r="N163" i="28"/>
  <c r="E147" i="28"/>
  <c r="N20" i="28"/>
  <c r="N32" i="28"/>
  <c r="K147" i="28"/>
  <c r="N16" i="28"/>
  <c r="N18" i="28"/>
  <c r="N28" i="28"/>
  <c r="N30" i="28"/>
  <c r="N40" i="28"/>
  <c r="N42" i="28"/>
  <c r="N51" i="28"/>
  <c r="N60" i="28"/>
  <c r="N62" i="28"/>
  <c r="N72" i="28"/>
  <c r="N73" i="28"/>
  <c r="N88" i="28"/>
  <c r="N90" i="28"/>
  <c r="N106" i="28"/>
  <c r="N108" i="28"/>
  <c r="N126" i="28"/>
  <c r="N142" i="28"/>
  <c r="N144" i="28"/>
  <c r="G157" i="28"/>
  <c r="N152" i="28"/>
  <c r="N159" i="28"/>
  <c r="N100" i="28"/>
  <c r="K157" i="28"/>
  <c r="N160" i="28"/>
  <c r="L147" i="28"/>
  <c r="M147" i="28"/>
  <c r="N17" i="28"/>
  <c r="N29" i="28"/>
  <c r="N41" i="28"/>
  <c r="N52" i="28"/>
  <c r="N61" i="28"/>
  <c r="N85" i="28"/>
  <c r="N87" i="28"/>
  <c r="N103" i="28"/>
  <c r="N105" i="28"/>
  <c r="N121" i="28"/>
  <c r="N123" i="28"/>
  <c r="N139" i="28"/>
  <c r="N141" i="28"/>
  <c r="N149" i="28"/>
  <c r="L157" i="28"/>
  <c r="N11" i="28"/>
  <c r="C157" i="28"/>
  <c r="N150" i="28"/>
  <c r="K170" i="28" l="1"/>
  <c r="J15" i="34" s="1"/>
  <c r="L170" i="28"/>
  <c r="K15" i="34" s="1"/>
  <c r="N169" i="28"/>
  <c r="M170" i="28"/>
  <c r="L15" i="34" s="1"/>
  <c r="N157" i="28"/>
  <c r="E170" i="28"/>
  <c r="D15" i="34" s="1"/>
  <c r="C170" i="28"/>
  <c r="B15" i="34" s="1"/>
  <c r="N147" i="28"/>
  <c r="N170" i="28" l="1"/>
  <c r="M15" i="34" s="1"/>
  <c r="L29" i="34" s="1"/>
  <c r="G29" i="34" l="1"/>
  <c r="F29" i="34"/>
  <c r="E29" i="34"/>
  <c r="D29" i="34"/>
  <c r="C29" i="34"/>
  <c r="B29" i="34"/>
  <c r="M29" i="34"/>
  <c r="K29" i="34"/>
  <c r="J29" i="34"/>
  <c r="I29" i="34"/>
  <c r="H29" i="34"/>
  <c r="N166" i="27" l="1"/>
  <c r="N165" i="27"/>
  <c r="N163" i="27"/>
  <c r="N162" i="27"/>
  <c r="N159" i="27"/>
  <c r="N152" i="27"/>
  <c r="N149" i="27"/>
  <c r="N148" i="27"/>
  <c r="N126" i="27"/>
  <c r="N81" i="27"/>
  <c r="N158" i="27"/>
  <c r="N154" i="27"/>
  <c r="N151" i="27"/>
  <c r="E156" i="27"/>
  <c r="D156" i="27"/>
  <c r="M156" i="27"/>
  <c r="L156" i="27"/>
  <c r="K156" i="27"/>
  <c r="G156" i="27"/>
  <c r="N62" i="27" l="1"/>
  <c r="N14" i="27"/>
  <c r="N26" i="27"/>
  <c r="N38" i="27"/>
  <c r="N52" i="27"/>
  <c r="N94" i="27"/>
  <c r="N16" i="27"/>
  <c r="N28" i="27"/>
  <c r="N40" i="27"/>
  <c r="N54" i="27"/>
  <c r="N93" i="27"/>
  <c r="N105" i="27"/>
  <c r="N117" i="27"/>
  <c r="N129" i="27"/>
  <c r="N141" i="27"/>
  <c r="N12" i="27"/>
  <c r="N50" i="27"/>
  <c r="N92" i="27"/>
  <c r="N116" i="27"/>
  <c r="N140" i="27"/>
  <c r="N104" i="27"/>
  <c r="N128" i="27"/>
  <c r="N18" i="27"/>
  <c r="N30" i="27"/>
  <c r="N42" i="27"/>
  <c r="N56" i="27"/>
  <c r="N70" i="27"/>
  <c r="N34" i="27"/>
  <c r="N73" i="27"/>
  <c r="N72" i="27"/>
  <c r="N98" i="27"/>
  <c r="N88" i="27"/>
  <c r="N100" i="27"/>
  <c r="N112" i="27"/>
  <c r="N124" i="27"/>
  <c r="N136" i="27"/>
  <c r="N58" i="27"/>
  <c r="N71" i="27"/>
  <c r="N82" i="27"/>
  <c r="N106" i="27"/>
  <c r="N32" i="27"/>
  <c r="N59" i="27"/>
  <c r="N83" i="27"/>
  <c r="N95" i="27"/>
  <c r="N107" i="27"/>
  <c r="N119" i="27"/>
  <c r="N131" i="27"/>
  <c r="N143" i="27"/>
  <c r="N60" i="27"/>
  <c r="N84" i="27"/>
  <c r="N96" i="27"/>
  <c r="N108" i="27"/>
  <c r="N120" i="27"/>
  <c r="N132" i="27"/>
  <c r="N144" i="27"/>
  <c r="N61" i="27"/>
  <c r="N15" i="27"/>
  <c r="N27" i="27"/>
  <c r="N39" i="27"/>
  <c r="N77" i="27"/>
  <c r="N25" i="27"/>
  <c r="N51" i="27"/>
  <c r="N64" i="27"/>
  <c r="N75" i="27"/>
  <c r="N86" i="27"/>
  <c r="N110" i="27"/>
  <c r="N122" i="27"/>
  <c r="N134" i="27"/>
  <c r="N69" i="27"/>
  <c r="N115" i="27"/>
  <c r="N17" i="27"/>
  <c r="N46" i="27"/>
  <c r="N57" i="27"/>
  <c r="N67" i="27"/>
  <c r="N78" i="27"/>
  <c r="N89" i="27"/>
  <c r="N101" i="27"/>
  <c r="N113" i="27"/>
  <c r="N125" i="27"/>
  <c r="N137" i="27"/>
  <c r="N11" i="27"/>
  <c r="N23" i="27"/>
  <c r="N35" i="27"/>
  <c r="N41" i="27"/>
  <c r="N29" i="27"/>
  <c r="N20" i="27"/>
  <c r="N24" i="27"/>
  <c r="N36" i="27"/>
  <c r="N47" i="27"/>
  <c r="N68" i="27"/>
  <c r="N79" i="27"/>
  <c r="N90" i="27"/>
  <c r="N102" i="27"/>
  <c r="N114" i="27"/>
  <c r="N138" i="27"/>
  <c r="N22" i="27"/>
  <c r="N45" i="27"/>
  <c r="N66" i="27"/>
  <c r="N13" i="27"/>
  <c r="N37" i="27"/>
  <c r="N48" i="27"/>
  <c r="N80" i="27"/>
  <c r="N91" i="27"/>
  <c r="N103" i="27"/>
  <c r="N127" i="27"/>
  <c r="N139" i="27"/>
  <c r="G146" i="27"/>
  <c r="M146" i="27"/>
  <c r="D146" i="27"/>
  <c r="E146" i="27"/>
  <c r="L146" i="27"/>
  <c r="K146" i="27"/>
  <c r="N123" i="27"/>
  <c r="N99" i="27"/>
  <c r="N33" i="27"/>
  <c r="N44" i="27"/>
  <c r="N55" i="27"/>
  <c r="N65" i="27"/>
  <c r="N76" i="27"/>
  <c r="N87" i="27"/>
  <c r="N111" i="27"/>
  <c r="N135" i="27"/>
  <c r="N21" i="27"/>
  <c r="N19" i="27"/>
  <c r="N31" i="27"/>
  <c r="N43" i="27"/>
  <c r="N53" i="27"/>
  <c r="N63" i="27"/>
  <c r="N74" i="27"/>
  <c r="N85" i="27"/>
  <c r="N97" i="27"/>
  <c r="N161" i="27"/>
  <c r="N150" i="27"/>
  <c r="N164" i="27"/>
  <c r="N153" i="27"/>
  <c r="N118" i="27"/>
  <c r="N142" i="27"/>
  <c r="N130" i="27"/>
  <c r="N109" i="27"/>
  <c r="N133" i="27"/>
  <c r="N121" i="27"/>
  <c r="C156" i="27"/>
  <c r="C146" i="27"/>
  <c r="N156" i="27" l="1"/>
  <c r="N146" i="27"/>
  <c r="E156" i="26" l="1"/>
  <c r="N161" i="26"/>
  <c r="N154" i="26"/>
  <c r="L156" i="26"/>
  <c r="K156" i="26"/>
  <c r="M156" i="26"/>
  <c r="N11" i="26"/>
  <c r="N46" i="26"/>
  <c r="N78" i="26"/>
  <c r="N165" i="26"/>
  <c r="N159" i="26"/>
  <c r="N67" i="26"/>
  <c r="G156" i="26" l="1"/>
  <c r="N71" i="26"/>
  <c r="N151" i="26"/>
  <c r="N106" i="26"/>
  <c r="N94" i="26"/>
  <c r="N82" i="26"/>
  <c r="N98" i="26"/>
  <c r="N79" i="26"/>
  <c r="N60" i="26"/>
  <c r="D156" i="26"/>
  <c r="N113" i="26"/>
  <c r="N24" i="26"/>
  <c r="N130" i="26"/>
  <c r="N118" i="26"/>
  <c r="N102" i="26"/>
  <c r="N90" i="26"/>
  <c r="N50" i="26"/>
  <c r="N12" i="26"/>
  <c r="N54" i="26"/>
  <c r="N40" i="26"/>
  <c r="N28" i="26"/>
  <c r="N117" i="26"/>
  <c r="N105" i="26"/>
  <c r="N93" i="26"/>
  <c r="N68" i="26"/>
  <c r="N16" i="26"/>
  <c r="N72" i="26"/>
  <c r="N59" i="26"/>
  <c r="N32" i="26"/>
  <c r="N20" i="26"/>
  <c r="N39" i="26"/>
  <c r="N35" i="26"/>
  <c r="N23" i="26"/>
  <c r="L146" i="26"/>
  <c r="N27" i="26"/>
  <c r="N15" i="26"/>
  <c r="N134" i="26"/>
  <c r="N122" i="26"/>
  <c r="N110" i="26"/>
  <c r="N86" i="26"/>
  <c r="N75" i="26"/>
  <c r="N64" i="26"/>
  <c r="N51" i="26"/>
  <c r="N41" i="26"/>
  <c r="N33" i="26"/>
  <c r="N29" i="26"/>
  <c r="N17" i="26"/>
  <c r="N143" i="26"/>
  <c r="N131" i="26"/>
  <c r="N119" i="26"/>
  <c r="N107" i="26"/>
  <c r="N95" i="26"/>
  <c r="N83" i="26"/>
  <c r="N61" i="26"/>
  <c r="N52" i="26"/>
  <c r="N44" i="26"/>
  <c r="N47" i="26"/>
  <c r="N36" i="26"/>
  <c r="N125" i="26"/>
  <c r="N101" i="26"/>
  <c r="N89" i="26"/>
  <c r="N166" i="26"/>
  <c r="N137" i="26"/>
  <c r="K146" i="26"/>
  <c r="N115" i="26"/>
  <c r="N80" i="26"/>
  <c r="N25" i="26"/>
  <c r="N150" i="26"/>
  <c r="N127" i="26"/>
  <c r="N91" i="26"/>
  <c r="N69" i="26"/>
  <c r="N37" i="26"/>
  <c r="N141" i="26"/>
  <c r="N135" i="26"/>
  <c r="N129" i="26"/>
  <c r="N123" i="26"/>
  <c r="N139" i="26"/>
  <c r="N103" i="26"/>
  <c r="N48" i="26"/>
  <c r="N138" i="26"/>
  <c r="N126" i="26"/>
  <c r="N114" i="26"/>
  <c r="N111" i="26"/>
  <c r="N99" i="26"/>
  <c r="N87" i="26"/>
  <c r="N76" i="26"/>
  <c r="N65" i="26"/>
  <c r="N55" i="26"/>
  <c r="N21" i="26"/>
  <c r="N163" i="26"/>
  <c r="E146" i="26"/>
  <c r="N153" i="26"/>
  <c r="N34" i="26"/>
  <c r="G146" i="26"/>
  <c r="N144" i="26"/>
  <c r="N140" i="26"/>
  <c r="N128" i="26"/>
  <c r="N120" i="26"/>
  <c r="N116" i="26"/>
  <c r="N108" i="26"/>
  <c r="N104" i="26"/>
  <c r="N96" i="26"/>
  <c r="N92" i="26"/>
  <c r="N84" i="26"/>
  <c r="N81" i="26"/>
  <c r="N73" i="26"/>
  <c r="N70" i="26"/>
  <c r="N62" i="26"/>
  <c r="N58" i="26"/>
  <c r="N49" i="26"/>
  <c r="N42" i="26"/>
  <c r="N38" i="26"/>
  <c r="N30" i="26"/>
  <c r="N26" i="26"/>
  <c r="N18" i="26"/>
  <c r="N14" i="26"/>
  <c r="C156" i="26"/>
  <c r="D146" i="26"/>
  <c r="N152" i="26"/>
  <c r="N158" i="26"/>
  <c r="N162" i="26"/>
  <c r="N164" i="26"/>
  <c r="N136" i="26"/>
  <c r="N124" i="26"/>
  <c r="N112" i="26"/>
  <c r="N100" i="26"/>
  <c r="N88" i="26"/>
  <c r="N77" i="26"/>
  <c r="N66" i="26"/>
  <c r="N56" i="26"/>
  <c r="N45" i="26"/>
  <c r="N22" i="26"/>
  <c r="N132" i="26"/>
  <c r="M146" i="26"/>
  <c r="N133" i="26"/>
  <c r="N63" i="26"/>
  <c r="N97" i="26"/>
  <c r="N31" i="26"/>
  <c r="N74" i="26"/>
  <c r="N109" i="26"/>
  <c r="N121" i="26"/>
  <c r="N19" i="26"/>
  <c r="N53" i="26"/>
  <c r="N85" i="26"/>
  <c r="N142" i="26"/>
  <c r="N149" i="26"/>
  <c r="C146" i="26"/>
  <c r="N148" i="26"/>
  <c r="N13" i="26"/>
  <c r="N156" i="26" l="1"/>
  <c r="N146" i="26"/>
  <c r="D168" i="27" l="1"/>
  <c r="D169" i="27" s="1"/>
  <c r="C14" i="34" s="1"/>
  <c r="D168" i="26"/>
  <c r="D169" i="26" s="1"/>
  <c r="C13" i="34" s="1"/>
  <c r="G168" i="27" l="1"/>
  <c r="G169" i="27" s="1"/>
  <c r="F14" i="34" s="1"/>
  <c r="G168" i="26"/>
  <c r="G169" i="26" s="1"/>
  <c r="F13" i="34" s="1"/>
  <c r="K168" i="27"/>
  <c r="K169" i="27" s="1"/>
  <c r="J14" i="34" s="1"/>
  <c r="K168" i="26"/>
  <c r="K169" i="26" s="1"/>
  <c r="J13" i="34" s="1"/>
  <c r="L168" i="27"/>
  <c r="L169" i="27" s="1"/>
  <c r="K14" i="34" s="1"/>
  <c r="L168" i="26"/>
  <c r="L169" i="26" s="1"/>
  <c r="K13" i="34" s="1"/>
  <c r="M168" i="27"/>
  <c r="M169" i="27" s="1"/>
  <c r="L14" i="34" s="1"/>
  <c r="M168" i="26"/>
  <c r="M169" i="26" s="1"/>
  <c r="L13" i="34" s="1"/>
  <c r="E168" i="27" l="1"/>
  <c r="E169" i="27" s="1"/>
  <c r="D14" i="34" s="1"/>
  <c r="E168" i="26"/>
  <c r="E169" i="26" s="1"/>
  <c r="D13" i="34" s="1"/>
  <c r="N160" i="27" l="1"/>
  <c r="N168" i="27" s="1"/>
  <c r="N169" i="27" s="1"/>
  <c r="M14" i="34" s="1"/>
  <c r="C168" i="27"/>
  <c r="C169" i="27" s="1"/>
  <c r="B14" i="34" s="1"/>
  <c r="C168" i="26"/>
  <c r="C169" i="26" s="1"/>
  <c r="B13" i="34" s="1"/>
  <c r="N160" i="26"/>
  <c r="N168" i="26" s="1"/>
  <c r="N169" i="26" s="1"/>
  <c r="M13" i="34" s="1"/>
  <c r="D28" i="34" l="1"/>
  <c r="C28" i="34"/>
  <c r="B28" i="34"/>
  <c r="M28" i="34"/>
  <c r="L28" i="34"/>
  <c r="K28" i="34"/>
  <c r="E28" i="34"/>
  <c r="I28" i="34"/>
  <c r="H28" i="34"/>
  <c r="G28" i="34"/>
  <c r="F28" i="34"/>
  <c r="J28" i="34"/>
  <c r="E27" i="34"/>
  <c r="D27" i="34"/>
  <c r="C27" i="34"/>
  <c r="B27" i="34"/>
  <c r="F27" i="34"/>
  <c r="M27" i="34"/>
  <c r="K27" i="34"/>
  <c r="J27" i="34"/>
  <c r="I27" i="34"/>
  <c r="H27" i="34"/>
  <c r="G27" i="34"/>
  <c r="L27" i="34"/>
  <c r="N166" i="25"/>
  <c r="N164" i="25"/>
  <c r="N162" i="25"/>
  <c r="N159" i="25"/>
  <c r="M168" i="25"/>
  <c r="K168" i="25"/>
  <c r="N151" i="25"/>
  <c r="E156" i="25"/>
  <c r="N149" i="25"/>
  <c r="L156" i="25"/>
  <c r="N144" i="25"/>
  <c r="N141" i="25"/>
  <c r="N136" i="25"/>
  <c r="N134" i="25"/>
  <c r="N132" i="25"/>
  <c r="N129" i="25"/>
  <c r="N124" i="25"/>
  <c r="N122" i="25"/>
  <c r="N120" i="25"/>
  <c r="N117" i="25"/>
  <c r="N112" i="25"/>
  <c r="N110" i="25"/>
  <c r="N108" i="25"/>
  <c r="N100" i="25"/>
  <c r="N98" i="25"/>
  <c r="N96" i="25"/>
  <c r="N88" i="25"/>
  <c r="N86" i="25"/>
  <c r="N84" i="25"/>
  <c r="N77" i="25"/>
  <c r="N75" i="25"/>
  <c r="N73" i="25"/>
  <c r="N71" i="25"/>
  <c r="N64" i="25"/>
  <c r="N62" i="25"/>
  <c r="N59" i="25"/>
  <c r="N36" i="25"/>
  <c r="N32" i="25"/>
  <c r="N24" i="25"/>
  <c r="N20" i="25"/>
  <c r="E146" i="25" l="1"/>
  <c r="N13" i="25"/>
  <c r="N25" i="25"/>
  <c r="N37" i="25"/>
  <c r="N48" i="25"/>
  <c r="N69" i="25"/>
  <c r="N80" i="25"/>
  <c r="N91" i="25"/>
  <c r="N103" i="25"/>
  <c r="N115" i="25"/>
  <c r="N127" i="25"/>
  <c r="N139" i="25"/>
  <c r="M156" i="25"/>
  <c r="N154" i="25"/>
  <c r="L168" i="25"/>
  <c r="N54" i="25"/>
  <c r="G146" i="25"/>
  <c r="N93" i="25"/>
  <c r="N105" i="25"/>
  <c r="N21" i="25"/>
  <c r="N17" i="25"/>
  <c r="N29" i="25"/>
  <c r="N41" i="25"/>
  <c r="N52" i="25"/>
  <c r="N61" i="25"/>
  <c r="N83" i="25"/>
  <c r="N95" i="25"/>
  <c r="N107" i="25"/>
  <c r="N119" i="25"/>
  <c r="N131" i="25"/>
  <c r="N143" i="25"/>
  <c r="N161" i="25"/>
  <c r="N44" i="25"/>
  <c r="N45" i="25"/>
  <c r="N56" i="25"/>
  <c r="N66" i="25"/>
  <c r="N18" i="25"/>
  <c r="N30" i="25"/>
  <c r="N42" i="25"/>
  <c r="N68" i="25"/>
  <c r="N79" i="25"/>
  <c r="N90" i="25"/>
  <c r="N102" i="25"/>
  <c r="N114" i="25"/>
  <c r="N126" i="25"/>
  <c r="N138" i="25"/>
  <c r="N153" i="25"/>
  <c r="D146" i="25"/>
  <c r="K146" i="25"/>
  <c r="N33" i="25"/>
  <c r="L146" i="25"/>
  <c r="L169" i="25" s="1"/>
  <c r="K12" i="34" s="1"/>
  <c r="N22" i="25"/>
  <c r="N34" i="25"/>
  <c r="M146" i="25"/>
  <c r="N19" i="25"/>
  <c r="N31" i="25"/>
  <c r="N43" i="25"/>
  <c r="N53" i="25"/>
  <c r="N63" i="25"/>
  <c r="N74" i="25"/>
  <c r="N85" i="25"/>
  <c r="N97" i="25"/>
  <c r="N109" i="25"/>
  <c r="N121" i="25"/>
  <c r="N133" i="25"/>
  <c r="N148" i="25"/>
  <c r="N163" i="25"/>
  <c r="N50" i="25"/>
  <c r="N58" i="25"/>
  <c r="N70" i="25"/>
  <c r="N81" i="25"/>
  <c r="N92" i="25"/>
  <c r="N104" i="25"/>
  <c r="N116" i="25"/>
  <c r="N128" i="25"/>
  <c r="N140" i="25"/>
  <c r="D156" i="25"/>
  <c r="C168" i="25"/>
  <c r="N49" i="25"/>
  <c r="N55" i="25"/>
  <c r="N76" i="25"/>
  <c r="N87" i="25"/>
  <c r="N99" i="25"/>
  <c r="N111" i="25"/>
  <c r="N123" i="25"/>
  <c r="N135" i="25"/>
  <c r="N150" i="25"/>
  <c r="D168" i="25"/>
  <c r="N165" i="25"/>
  <c r="N15" i="25"/>
  <c r="N39" i="25"/>
  <c r="N65" i="25"/>
  <c r="N16" i="25"/>
  <c r="N28" i="25"/>
  <c r="N40" i="25"/>
  <c r="N51" i="25"/>
  <c r="N60" i="25"/>
  <c r="N72" i="25"/>
  <c r="N82" i="25"/>
  <c r="N94" i="25"/>
  <c r="N106" i="25"/>
  <c r="N118" i="25"/>
  <c r="N130" i="25"/>
  <c r="N142" i="25"/>
  <c r="G156" i="25"/>
  <c r="E168" i="25"/>
  <c r="N160" i="25"/>
  <c r="N14" i="25"/>
  <c r="N26" i="25"/>
  <c r="N38" i="25"/>
  <c r="N27" i="25"/>
  <c r="N11" i="25"/>
  <c r="N12" i="25"/>
  <c r="N23" i="25"/>
  <c r="N35" i="25"/>
  <c r="N46" i="25"/>
  <c r="N47" i="25"/>
  <c r="N57" i="25"/>
  <c r="N67" i="25"/>
  <c r="N78" i="25"/>
  <c r="N89" i="25"/>
  <c r="N101" i="25"/>
  <c r="N113" i="25"/>
  <c r="N125" i="25"/>
  <c r="N137" i="25"/>
  <c r="K156" i="25"/>
  <c r="N152" i="25"/>
  <c r="G168" i="25"/>
  <c r="C156" i="25"/>
  <c r="N158" i="25"/>
  <c r="C146" i="25"/>
  <c r="K168" i="24" l="1"/>
  <c r="N37" i="24"/>
  <c r="N51" i="24"/>
  <c r="K169" i="25"/>
  <c r="J12" i="34" s="1"/>
  <c r="G169" i="25"/>
  <c r="F12" i="34" s="1"/>
  <c r="N162" i="24"/>
  <c r="N97" i="24"/>
  <c r="L146" i="24"/>
  <c r="N39" i="24"/>
  <c r="N15" i="24"/>
  <c r="N61" i="24"/>
  <c r="M168" i="24"/>
  <c r="N151" i="1"/>
  <c r="N138" i="1"/>
  <c r="N126" i="1"/>
  <c r="N114" i="1"/>
  <c r="N102" i="1"/>
  <c r="N90" i="1"/>
  <c r="N79" i="1"/>
  <c r="N68" i="1"/>
  <c r="N47" i="1"/>
  <c r="N36" i="1"/>
  <c r="N24" i="1"/>
  <c r="N12" i="1"/>
  <c r="N131" i="24"/>
  <c r="N107" i="24"/>
  <c r="N83" i="24"/>
  <c r="N41" i="24"/>
  <c r="N17" i="24"/>
  <c r="N140" i="24"/>
  <c r="N128" i="24"/>
  <c r="N116" i="24"/>
  <c r="N104" i="24"/>
  <c r="N92" i="24"/>
  <c r="N70" i="24"/>
  <c r="N58" i="24"/>
  <c r="N38" i="24"/>
  <c r="N26" i="24"/>
  <c r="N14" i="24"/>
  <c r="N144" i="1"/>
  <c r="N132" i="1"/>
  <c r="N120" i="1"/>
  <c r="N108" i="1"/>
  <c r="N96" i="1"/>
  <c r="N84" i="1"/>
  <c r="N73" i="1"/>
  <c r="N62" i="1"/>
  <c r="N42" i="1"/>
  <c r="N30" i="1"/>
  <c r="N18" i="1"/>
  <c r="N152" i="24"/>
  <c r="N137" i="24"/>
  <c r="N125" i="24"/>
  <c r="N113" i="24"/>
  <c r="N101" i="24"/>
  <c r="N89" i="24"/>
  <c r="N78" i="24"/>
  <c r="N46" i="24"/>
  <c r="N35" i="24"/>
  <c r="N23" i="24"/>
  <c r="N107" i="1"/>
  <c r="N83" i="1"/>
  <c r="N61" i="1"/>
  <c r="N41" i="1"/>
  <c r="N29" i="1"/>
  <c r="N52" i="1"/>
  <c r="N17" i="1"/>
  <c r="N148" i="1"/>
  <c r="N165" i="24"/>
  <c r="N149" i="24"/>
  <c r="N72" i="1"/>
  <c r="N40" i="1"/>
  <c r="N28" i="1"/>
  <c r="N16" i="1"/>
  <c r="N141" i="24"/>
  <c r="N129" i="24"/>
  <c r="N117" i="24"/>
  <c r="N105" i="24"/>
  <c r="N93" i="24"/>
  <c r="N71" i="24"/>
  <c r="N59" i="24"/>
  <c r="N50" i="24"/>
  <c r="N27" i="24"/>
  <c r="N135" i="24"/>
  <c r="N60" i="1"/>
  <c r="N156" i="25"/>
  <c r="N166" i="1"/>
  <c r="G146" i="24"/>
  <c r="G156" i="24"/>
  <c r="N138" i="24"/>
  <c r="N126" i="24"/>
  <c r="N120" i="24"/>
  <c r="N114" i="24"/>
  <c r="N102" i="24"/>
  <c r="N90" i="24"/>
  <c r="N79" i="24"/>
  <c r="N73" i="24"/>
  <c r="N68" i="24"/>
  <c r="N62" i="24"/>
  <c r="N47" i="24"/>
  <c r="N51" i="1"/>
  <c r="E156" i="1"/>
  <c r="K146" i="24"/>
  <c r="D169" i="25"/>
  <c r="C12" i="34" s="1"/>
  <c r="G168" i="24"/>
  <c r="E169" i="25"/>
  <c r="D12" i="34" s="1"/>
  <c r="N146" i="25"/>
  <c r="N133" i="1"/>
  <c r="N74" i="1"/>
  <c r="N43" i="1"/>
  <c r="N130" i="1"/>
  <c r="N91" i="1"/>
  <c r="N137" i="1"/>
  <c r="N113" i="1"/>
  <c r="N124" i="1"/>
  <c r="N135" i="1"/>
  <c r="N123" i="1"/>
  <c r="N111" i="1"/>
  <c r="N99" i="1"/>
  <c r="N87" i="1"/>
  <c r="N76" i="1"/>
  <c r="N65" i="1"/>
  <c r="N55" i="1"/>
  <c r="N44" i="1"/>
  <c r="N33" i="1"/>
  <c r="N21" i="1"/>
  <c r="N153" i="1"/>
  <c r="N106" i="1"/>
  <c r="N103" i="1"/>
  <c r="N69" i="1"/>
  <c r="N48" i="1"/>
  <c r="N37" i="1"/>
  <c r="N25" i="1"/>
  <c r="D146" i="24"/>
  <c r="D156" i="24"/>
  <c r="N65" i="24"/>
  <c r="N55" i="24"/>
  <c r="N42" i="24"/>
  <c r="N36" i="24"/>
  <c r="N30" i="24"/>
  <c r="N24" i="24"/>
  <c r="N18" i="24"/>
  <c r="N12" i="24"/>
  <c r="N163" i="24"/>
  <c r="N121" i="1"/>
  <c r="N94" i="1"/>
  <c r="N150" i="1"/>
  <c r="N168" i="25"/>
  <c r="C156" i="1"/>
  <c r="M156" i="1"/>
  <c r="N164" i="24"/>
  <c r="N123" i="24"/>
  <c r="N53" i="1"/>
  <c r="N127" i="1"/>
  <c r="N80" i="1"/>
  <c r="N143" i="1"/>
  <c r="N95" i="1"/>
  <c r="C156" i="24"/>
  <c r="N109" i="1"/>
  <c r="N19" i="1"/>
  <c r="N82" i="1"/>
  <c r="N119" i="1"/>
  <c r="N129" i="1"/>
  <c r="N105" i="1"/>
  <c r="N93" i="1"/>
  <c r="N71" i="1"/>
  <c r="N59" i="1"/>
  <c r="N50" i="1"/>
  <c r="N39" i="1"/>
  <c r="N27" i="1"/>
  <c r="N15" i="1"/>
  <c r="N144" i="24"/>
  <c r="N132" i="24"/>
  <c r="N108" i="24"/>
  <c r="N96" i="24"/>
  <c r="N84" i="24"/>
  <c r="N97" i="1"/>
  <c r="N31" i="1"/>
  <c r="N142" i="1"/>
  <c r="N131" i="1"/>
  <c r="N141" i="1"/>
  <c r="N117" i="1"/>
  <c r="N140" i="1"/>
  <c r="N128" i="1"/>
  <c r="N116" i="1"/>
  <c r="N104" i="1"/>
  <c r="N92" i="1"/>
  <c r="N70" i="1"/>
  <c r="N58" i="1"/>
  <c r="N49" i="1"/>
  <c r="N38" i="1"/>
  <c r="N26" i="1"/>
  <c r="N14" i="1"/>
  <c r="N161" i="24"/>
  <c r="N152" i="1"/>
  <c r="G156" i="1"/>
  <c r="N63" i="1"/>
  <c r="N115" i="1"/>
  <c r="N125" i="1"/>
  <c r="N101" i="1"/>
  <c r="N89" i="1"/>
  <c r="N78" i="1"/>
  <c r="N46" i="1"/>
  <c r="N35" i="1"/>
  <c r="N23" i="1"/>
  <c r="N134" i="1"/>
  <c r="N122" i="1"/>
  <c r="N110" i="1"/>
  <c r="N98" i="1"/>
  <c r="N86" i="1"/>
  <c r="N75" i="1"/>
  <c r="N64" i="1"/>
  <c r="N54" i="1"/>
  <c r="N32" i="1"/>
  <c r="N20" i="1"/>
  <c r="M168" i="1"/>
  <c r="K168" i="1"/>
  <c r="C168" i="24"/>
  <c r="D168" i="24"/>
  <c r="N142" i="24"/>
  <c r="N130" i="24"/>
  <c r="N118" i="24"/>
  <c r="N106" i="24"/>
  <c r="N94" i="24"/>
  <c r="N82" i="24"/>
  <c r="M169" i="25"/>
  <c r="L12" i="34" s="1"/>
  <c r="N85" i="1"/>
  <c r="N139" i="1"/>
  <c r="N118" i="1"/>
  <c r="N136" i="1"/>
  <c r="N112" i="1"/>
  <c r="N100" i="1"/>
  <c r="N88" i="1"/>
  <c r="N77" i="1"/>
  <c r="N66" i="1"/>
  <c r="N56" i="1"/>
  <c r="N45" i="1"/>
  <c r="N34" i="1"/>
  <c r="N22" i="1"/>
  <c r="N154" i="1"/>
  <c r="D156" i="1"/>
  <c r="N115" i="24"/>
  <c r="C169" i="25"/>
  <c r="B12" i="34" s="1"/>
  <c r="M156" i="24"/>
  <c r="D168" i="1"/>
  <c r="N149" i="1"/>
  <c r="N111" i="24"/>
  <c r="N99" i="24"/>
  <c r="N87" i="24"/>
  <c r="N76" i="24"/>
  <c r="N44" i="24"/>
  <c r="N33" i="24"/>
  <c r="N21" i="24"/>
  <c r="E146" i="24"/>
  <c r="N153" i="24"/>
  <c r="L156" i="24"/>
  <c r="N160" i="24"/>
  <c r="L168" i="1"/>
  <c r="N150" i="24"/>
  <c r="C146" i="1"/>
  <c r="E168" i="24"/>
  <c r="D146" i="1"/>
  <c r="E146" i="1"/>
  <c r="C168" i="1"/>
  <c r="G168" i="1"/>
  <c r="N159" i="1"/>
  <c r="G146" i="1"/>
  <c r="N11" i="1"/>
  <c r="N160" i="1"/>
  <c r="M146" i="1"/>
  <c r="N161" i="1"/>
  <c r="E156" i="24"/>
  <c r="N139" i="24"/>
  <c r="N133" i="24"/>
  <c r="N127" i="24"/>
  <c r="N121" i="24"/>
  <c r="N109" i="24"/>
  <c r="N103" i="24"/>
  <c r="N91" i="24"/>
  <c r="N85" i="24"/>
  <c r="N80" i="24"/>
  <c r="N74" i="24"/>
  <c r="N72" i="24"/>
  <c r="N69" i="24"/>
  <c r="N63" i="24"/>
  <c r="N60" i="24"/>
  <c r="N53" i="24"/>
  <c r="N48" i="24"/>
  <c r="N40" i="24"/>
  <c r="N31" i="24"/>
  <c r="N28" i="24"/>
  <c r="N25" i="24"/>
  <c r="N19" i="24"/>
  <c r="N16" i="24"/>
  <c r="N13" i="24"/>
  <c r="L146" i="1"/>
  <c r="N13" i="1"/>
  <c r="E168" i="1"/>
  <c r="K156" i="1"/>
  <c r="K146" i="1"/>
  <c r="L156" i="1"/>
  <c r="L168" i="24"/>
  <c r="K156" i="24"/>
  <c r="N136" i="24"/>
  <c r="N124" i="24"/>
  <c r="N112" i="24"/>
  <c r="N100" i="24"/>
  <c r="N88" i="24"/>
  <c r="N77" i="24"/>
  <c r="N66" i="24"/>
  <c r="N56" i="24"/>
  <c r="N45" i="24"/>
  <c r="N34" i="24"/>
  <c r="N22" i="24"/>
  <c r="M146" i="24"/>
  <c r="N32" i="24"/>
  <c r="N54" i="24"/>
  <c r="N75" i="24"/>
  <c r="N98" i="24"/>
  <c r="N122" i="24"/>
  <c r="N29" i="24"/>
  <c r="N52" i="24"/>
  <c r="N95" i="24"/>
  <c r="N119" i="24"/>
  <c r="N143" i="24"/>
  <c r="N20" i="24"/>
  <c r="N64" i="24"/>
  <c r="N86" i="24"/>
  <c r="N110" i="24"/>
  <c r="N134" i="24"/>
  <c r="N159" i="24"/>
  <c r="N166" i="24"/>
  <c r="N154" i="24"/>
  <c r="N151" i="24"/>
  <c r="C146" i="24"/>
  <c r="N11" i="24"/>
  <c r="N148" i="24"/>
  <c r="N158" i="24"/>
  <c r="N165" i="1"/>
  <c r="N163" i="1"/>
  <c r="N164" i="1"/>
  <c r="N162" i="1"/>
  <c r="N158" i="1"/>
  <c r="E169" i="1" l="1"/>
  <c r="D10" i="34" s="1"/>
  <c r="L169" i="24"/>
  <c r="K11" i="34" s="1"/>
  <c r="G169" i="24"/>
  <c r="F11" i="34" s="1"/>
  <c r="C169" i="1"/>
  <c r="B10" i="34" s="1"/>
  <c r="D169" i="24"/>
  <c r="C11" i="34" s="1"/>
  <c r="K169" i="24"/>
  <c r="J11" i="34" s="1"/>
  <c r="L169" i="1"/>
  <c r="N156" i="1"/>
  <c r="G169" i="1"/>
  <c r="F10" i="34" s="1"/>
  <c r="M169" i="1"/>
  <c r="N169" i="25"/>
  <c r="M12" i="34" s="1"/>
  <c r="J26" i="34" s="1"/>
  <c r="K169" i="1"/>
  <c r="E169" i="24"/>
  <c r="D11" i="34" s="1"/>
  <c r="C169" i="24"/>
  <c r="B11" i="34" s="1"/>
  <c r="M169" i="24"/>
  <c r="L11" i="34" s="1"/>
  <c r="D169" i="1"/>
  <c r="C10" i="34" s="1"/>
  <c r="N168" i="24"/>
  <c r="N146" i="24"/>
  <c r="N156" i="24"/>
  <c r="N168" i="1"/>
  <c r="F26" i="34" l="1"/>
  <c r="E26" i="34"/>
  <c r="D26" i="34"/>
  <c r="C26" i="34"/>
  <c r="B26" i="34"/>
  <c r="M26" i="34"/>
  <c r="L26" i="34"/>
  <c r="K26" i="34"/>
  <c r="I26" i="34"/>
  <c r="H26" i="34"/>
  <c r="G26" i="34"/>
  <c r="L10" i="34"/>
  <c r="J10" i="34"/>
  <c r="K10" i="34"/>
  <c r="N169" i="24"/>
  <c r="M11" i="34" s="1"/>
  <c r="H25" i="34" l="1"/>
  <c r="B25" i="34"/>
  <c r="G25" i="34"/>
  <c r="F25" i="34"/>
  <c r="E25" i="34"/>
  <c r="D25" i="34"/>
  <c r="C25" i="34"/>
  <c r="M25" i="34"/>
  <c r="K25" i="34"/>
  <c r="J25" i="34"/>
  <c r="I25" i="34"/>
  <c r="L25" i="34"/>
  <c r="N146" i="1"/>
  <c r="N169" i="1" l="1"/>
  <c r="J11" i="18"/>
  <c r="I21" i="34" s="1"/>
  <c r="M10" i="34" l="1"/>
  <c r="E24" i="34" s="1"/>
  <c r="F24" i="34"/>
  <c r="C24" i="34"/>
  <c r="M24" i="34"/>
  <c r="L24" i="34"/>
  <c r="K24" i="34"/>
  <c r="I24" i="34"/>
  <c r="J24" i="34"/>
  <c r="H11" i="18"/>
  <c r="G21" i="34" s="1"/>
  <c r="K11" i="18"/>
  <c r="J21" i="34" s="1"/>
  <c r="I11" i="18"/>
  <c r="H21" i="34" s="1"/>
  <c r="M11" i="18"/>
  <c r="L21" i="34" s="1"/>
  <c r="B24" i="34" l="1"/>
  <c r="H24" i="34"/>
  <c r="D24" i="34"/>
  <c r="G24" i="34"/>
  <c r="I17" i="17"/>
  <c r="H20" i="34" s="1"/>
  <c r="M17" i="17"/>
  <c r="L20" i="34" s="1"/>
  <c r="K17" i="17"/>
  <c r="J20" i="34" s="1"/>
  <c r="H17" i="17"/>
  <c r="G20" i="34" s="1"/>
  <c r="L11" i="18"/>
  <c r="K21" i="34" s="1"/>
  <c r="J17" i="17"/>
  <c r="I20" i="34" s="1"/>
  <c r="L17" i="17" l="1"/>
  <c r="K20" i="34" s="1"/>
  <c r="G19" i="34" l="1"/>
  <c r="J19" i="34"/>
  <c r="H19" i="34"/>
  <c r="L19" i="34"/>
  <c r="I19" i="34"/>
  <c r="K19" i="34" l="1"/>
  <c r="F11" i="18" l="1"/>
  <c r="E21" i="34" s="1"/>
  <c r="E11" i="18"/>
  <c r="D21" i="34" s="1"/>
  <c r="D11" i="18" l="1"/>
  <c r="C21" i="34" s="1"/>
  <c r="G11" i="18"/>
  <c r="F21" i="34" s="1"/>
  <c r="F17" i="17" l="1"/>
  <c r="E20" i="34" s="1"/>
  <c r="E17" i="17"/>
  <c r="D20" i="34" s="1"/>
  <c r="D17" i="17" l="1"/>
  <c r="C20" i="34" s="1"/>
  <c r="G17" i="17"/>
  <c r="F20" i="34" s="1"/>
  <c r="N9" i="17" l="1"/>
  <c r="E19" i="34" l="1"/>
  <c r="D19" i="34"/>
  <c r="C19" i="34" l="1"/>
  <c r="N11" i="17" l="1"/>
  <c r="N13" i="17" l="1"/>
  <c r="N12" i="17"/>
  <c r="N10" i="17" l="1"/>
  <c r="C17" i="17" l="1"/>
  <c r="N17" i="17" l="1"/>
  <c r="M20" i="34" s="1"/>
  <c r="M34" i="34" s="1"/>
  <c r="B20" i="34"/>
  <c r="D34" i="34"/>
  <c r="F34" i="34"/>
  <c r="C34" i="34"/>
  <c r="B34" i="34"/>
  <c r="E34" i="34" l="1"/>
  <c r="K34" i="34"/>
  <c r="I34" i="34"/>
  <c r="J34" i="34"/>
  <c r="L34" i="34"/>
  <c r="H34" i="34"/>
  <c r="G34" i="34"/>
  <c r="N91" i="35" l="1"/>
  <c r="N21" i="35"/>
  <c r="N30" i="35"/>
  <c r="N14" i="35"/>
  <c r="N50" i="35"/>
  <c r="N93" i="35"/>
  <c r="N56" i="35"/>
  <c r="N85" i="35"/>
  <c r="N89" i="35"/>
  <c r="N10" i="35"/>
  <c r="N17" i="35"/>
  <c r="N96" i="35"/>
  <c r="N25" i="35"/>
  <c r="N13" i="35" l="1"/>
  <c r="N28" i="35"/>
  <c r="B19" i="34"/>
  <c r="N49" i="35"/>
  <c r="N88" i="35"/>
  <c r="N20" i="35" l="1"/>
  <c r="F19" i="34" l="1"/>
  <c r="N98" i="35"/>
  <c r="M19" i="34" s="1"/>
  <c r="M33" i="34" l="1"/>
  <c r="L33" i="34"/>
  <c r="H33" i="34"/>
  <c r="J33" i="34"/>
  <c r="G33" i="34"/>
  <c r="I33" i="34"/>
  <c r="K33" i="34"/>
  <c r="E33" i="34"/>
  <c r="D33" i="34"/>
  <c r="C33" i="34"/>
  <c r="B33" i="34"/>
  <c r="F33" i="34"/>
  <c r="C11" i="18" l="1"/>
  <c r="B21" i="34" s="1"/>
  <c r="N9" i="18"/>
  <c r="N11" i="18" s="1"/>
  <c r="M21" i="34" s="1"/>
  <c r="M35" i="34" l="1"/>
  <c r="I35" i="34"/>
  <c r="H35" i="34"/>
  <c r="G35" i="34"/>
  <c r="J35" i="34"/>
  <c r="L35" i="34"/>
  <c r="K35" i="34"/>
  <c r="D35" i="34"/>
  <c r="E35" i="34"/>
  <c r="C35" i="34"/>
  <c r="F35" i="34"/>
  <c r="B35" i="34"/>
</calcChain>
</file>

<file path=xl/sharedStrings.xml><?xml version="1.0" encoding="utf-8"?>
<sst xmlns="http://schemas.openxmlformats.org/spreadsheetml/2006/main" count="3409" uniqueCount="574">
  <si>
    <t>CLASIFICACIÓN CRUZADA DE INDUSTRIAS Y SECTORES INSTITUCIONALES (CCIS)</t>
  </si>
  <si>
    <t>Millones de Colones</t>
  </si>
  <si>
    <t>S11</t>
  </si>
  <si>
    <t>S11001</t>
  </si>
  <si>
    <t>S12</t>
  </si>
  <si>
    <t>S13</t>
  </si>
  <si>
    <t>S14</t>
  </si>
  <si>
    <t>S15</t>
  </si>
  <si>
    <t>INDUSTRIAS</t>
  </si>
  <si>
    <t>SECTORES INSTITUCIONALES</t>
  </si>
  <si>
    <t>SOCIEDADES NO FINANCIERAS</t>
  </si>
  <si>
    <t>SOCIEDADES NO FINANCIERAS PÚBLICAS</t>
  </si>
  <si>
    <t>SOCIEDADES FINANCIERAS</t>
  </si>
  <si>
    <t>GOBIERNO GENERAL</t>
  </si>
  <si>
    <t>HOGARES</t>
  </si>
  <si>
    <t>INST. SIN FINES DE LUCRO QUE SIRVEN HOGARES</t>
  </si>
  <si>
    <t>DE MERCADO</t>
  </si>
  <si>
    <t>ACTIVIDAD ECONÓMICA</t>
  </si>
  <si>
    <t xml:space="preserve">S1 </t>
  </si>
  <si>
    <t>ECONOMIA TOTAL</t>
  </si>
  <si>
    <t>AE001</t>
  </si>
  <si>
    <t>Cultivo de frijol</t>
  </si>
  <si>
    <t>AE002</t>
  </si>
  <si>
    <t>Cultivo de maíz</t>
  </si>
  <si>
    <t>AE003</t>
  </si>
  <si>
    <t>Cultivo de otros cereales, legumbres y semillas oleaginosas n.c.p.</t>
  </si>
  <si>
    <t>AE004</t>
  </si>
  <si>
    <t>Cultivo de arroz</t>
  </si>
  <si>
    <t>AE005</t>
  </si>
  <si>
    <t>AE006</t>
  </si>
  <si>
    <t>Cultivo de melón</t>
  </si>
  <si>
    <t>AE007</t>
  </si>
  <si>
    <t>Cultivo de cebolla</t>
  </si>
  <si>
    <t>AE008</t>
  </si>
  <si>
    <t>Cultivo de chayote</t>
  </si>
  <si>
    <t>AE009</t>
  </si>
  <si>
    <t>Cultivo de papa</t>
  </si>
  <si>
    <t>AE010</t>
  </si>
  <si>
    <t>AE011</t>
  </si>
  <si>
    <t>Cultivo de caña de azúcar</t>
  </si>
  <si>
    <t>AE012</t>
  </si>
  <si>
    <t>Cultivo de flores</t>
  </si>
  <si>
    <t>AE013</t>
  </si>
  <si>
    <t>Cultivo de follajes</t>
  </si>
  <si>
    <t>AE014</t>
  </si>
  <si>
    <t>Cultivo de banano</t>
  </si>
  <si>
    <t>AE015</t>
  </si>
  <si>
    <t>Cultivo de plátano</t>
  </si>
  <si>
    <t>AE016</t>
  </si>
  <si>
    <t>Cultivo de piña</t>
  </si>
  <si>
    <t>AE017</t>
  </si>
  <si>
    <t>Cultivo de palma africana (aceitera)</t>
  </si>
  <si>
    <t>AE018</t>
  </si>
  <si>
    <t>Cultivo de café</t>
  </si>
  <si>
    <t>AE019</t>
  </si>
  <si>
    <t>Cultivo de otras frutas, nueces y otros frutos oleaginosas</t>
  </si>
  <si>
    <t>AE020</t>
  </si>
  <si>
    <t>Cultivo de otras plantas no perennes y perennes</t>
  </si>
  <si>
    <t>AE021</t>
  </si>
  <si>
    <t>Propagación de plantas</t>
  </si>
  <si>
    <t>AE022</t>
  </si>
  <si>
    <t>Cría de ganado vacuno</t>
  </si>
  <si>
    <t>AE023</t>
  </si>
  <si>
    <t>Cría de cerdos</t>
  </si>
  <si>
    <t>AE024</t>
  </si>
  <si>
    <t>Cría de pollos</t>
  </si>
  <si>
    <t>AE025</t>
  </si>
  <si>
    <t>Cría de otros animales</t>
  </si>
  <si>
    <t>AE026</t>
  </si>
  <si>
    <t>Actividades de apoyo a la agricultura, la ganadería y actividades postcosecha</t>
  </si>
  <si>
    <t>AE027</t>
  </si>
  <si>
    <t>Silvicultura y extracción de madera y caza</t>
  </si>
  <si>
    <t>AE028</t>
  </si>
  <si>
    <t>Pesca marítima y de agua dulce</t>
  </si>
  <si>
    <t>AE029</t>
  </si>
  <si>
    <t>Acuicultura marítima y de agua dulce</t>
  </si>
  <si>
    <t>AE030</t>
  </si>
  <si>
    <t>Extracción de piedra, arena y arcilla</t>
  </si>
  <si>
    <t>AE031</t>
  </si>
  <si>
    <t>Extracción de sal</t>
  </si>
  <si>
    <t>AE032</t>
  </si>
  <si>
    <t>Explotación de otras minas y canteras n.c.p.</t>
  </si>
  <si>
    <t>AE035</t>
  </si>
  <si>
    <t xml:space="preserve">Procesamiento y conservación de pescados, crustáceos y moluscos </t>
  </si>
  <si>
    <t>AE036</t>
  </si>
  <si>
    <t>Procesamiento y conservación de frutas y vegetales</t>
  </si>
  <si>
    <t>AE037</t>
  </si>
  <si>
    <t>Elaboración de aceites y grasas de origen vegetal y animal</t>
  </si>
  <si>
    <t>AE038</t>
  </si>
  <si>
    <t>Elaboración de productos lácteos</t>
  </si>
  <si>
    <t>AE039</t>
  </si>
  <si>
    <t>Beneficio de arroz</t>
  </si>
  <si>
    <t>AE041</t>
  </si>
  <si>
    <t>Elaboración de productos de panadería y tortillas</t>
  </si>
  <si>
    <t>AE042</t>
  </si>
  <si>
    <t>Elaboración de azúcar</t>
  </si>
  <si>
    <t>AE043</t>
  </si>
  <si>
    <t>Elaboración de cacao, chocolate y productos de confitería</t>
  </si>
  <si>
    <t>AE045</t>
  </si>
  <si>
    <t>Elaboración de café oro</t>
  </si>
  <si>
    <t>AE046</t>
  </si>
  <si>
    <t>Producción de productos de café</t>
  </si>
  <si>
    <t>AE047</t>
  </si>
  <si>
    <t>Elaboración de comidas, platos preparados y otros productos alimenticios</t>
  </si>
  <si>
    <t>AE048</t>
  </si>
  <si>
    <t>Elaboración de alimentos preparados para animales</t>
  </si>
  <si>
    <t>AE052</t>
  </si>
  <si>
    <t>Fabricación de productos textiles</t>
  </si>
  <si>
    <t>AE053</t>
  </si>
  <si>
    <t>Fabricación de prendas de vestir</t>
  </si>
  <si>
    <t>AE054</t>
  </si>
  <si>
    <t>Fabricación de cuero y productos conexos excepto calzado</t>
  </si>
  <si>
    <t>AE055</t>
  </si>
  <si>
    <t>Fabricación de calzado</t>
  </si>
  <si>
    <t>AE056</t>
  </si>
  <si>
    <t>Producción de madera y fabricación de productos de madera y corcho, excepto muebles; fabricación de artículos de paja y de materiales trenzables</t>
  </si>
  <si>
    <t>AE057</t>
  </si>
  <si>
    <t>Fabricación de papel y productos de papel</t>
  </si>
  <si>
    <t>AE058</t>
  </si>
  <si>
    <t>Actividades de impresión, edición y reproducción de grabaciones excepto de programas informáticos</t>
  </si>
  <si>
    <t>AE062</t>
  </si>
  <si>
    <t>AE063</t>
  </si>
  <si>
    <t>Fabricación de pinturas, barnices y productos de revestimiento similares, tintas de imprenta y masillas</t>
  </si>
  <si>
    <t>AE064</t>
  </si>
  <si>
    <t>Fabricación de jabones y detergentes, preparados para limpiar y pulir, perfumes y preparados de tocador</t>
  </si>
  <si>
    <t>AE066</t>
  </si>
  <si>
    <t>Fabricación de productos farmacéuticos, sustancias químicas medicinales y de productos botánicos</t>
  </si>
  <si>
    <t>Fabricación de productos de caucho</t>
  </si>
  <si>
    <t>AE069</t>
  </si>
  <si>
    <t>Fabricación de vidrio y de productos de vidrio</t>
  </si>
  <si>
    <t>AE070</t>
  </si>
  <si>
    <t xml:space="preserve">Fabricación de productos refractarios, materiales de construcción de arcilla y de otros productos de porcelana y cerámica </t>
  </si>
  <si>
    <t>AE071</t>
  </si>
  <si>
    <t>Fabricación de cemento, cal, yeso y artículos de hormigón, cemento y yeso  y otros minerales no metálicos, n.c.p.</t>
  </si>
  <si>
    <t>AE072</t>
  </si>
  <si>
    <t>Fabricación de metales comunes</t>
  </si>
  <si>
    <t>AE073</t>
  </si>
  <si>
    <t>Fabricación de productos elaborados de metal, excepto maquinaria y equipo</t>
  </si>
  <si>
    <t>AE074</t>
  </si>
  <si>
    <t>Fabricación de componentes y tableros electrónicos, computadoras y equipo periférico</t>
  </si>
  <si>
    <t>AE075</t>
  </si>
  <si>
    <t>Fabricación de productos de electrónica y de óptica</t>
  </si>
  <si>
    <t>Fabricación de equipo eléctrico y de maquinaria n.c.p.</t>
  </si>
  <si>
    <t>AE079</t>
  </si>
  <si>
    <t>Fabricación de muebles</t>
  </si>
  <si>
    <t>AE080</t>
  </si>
  <si>
    <t>Fabricación de instrumentos y suministros médicos y dentales</t>
  </si>
  <si>
    <t>AE081</t>
  </si>
  <si>
    <t>Otras industrias manufactureras</t>
  </si>
  <si>
    <t>AE082</t>
  </si>
  <si>
    <t>Reparación e instalación de maquinaria y equipo</t>
  </si>
  <si>
    <t>AE083</t>
  </si>
  <si>
    <t>Suministro de energía eléctrica, gas, vapor y aire acondicionado</t>
  </si>
  <si>
    <t>AE084</t>
  </si>
  <si>
    <t>AE085</t>
  </si>
  <si>
    <t>AE086M</t>
  </si>
  <si>
    <t>AE087M</t>
  </si>
  <si>
    <t>Construcción de carreteras y vías férreas</t>
  </si>
  <si>
    <t>AE088M</t>
  </si>
  <si>
    <t>Construcción de obras de servicio público y de otras de ingeniería civil</t>
  </si>
  <si>
    <t>Actividades especializadas de las construcción</t>
  </si>
  <si>
    <t>AE090</t>
  </si>
  <si>
    <t>Comercio</t>
  </si>
  <si>
    <t>AE091</t>
  </si>
  <si>
    <t>Mantenimiento y reparación de vehículos automotores</t>
  </si>
  <si>
    <t>AE092</t>
  </si>
  <si>
    <t>Transporte por ferrocarril</t>
  </si>
  <si>
    <t>AE093</t>
  </si>
  <si>
    <t>Transporte terrestre de pasajeros excepto taxis</t>
  </si>
  <si>
    <t>AE094</t>
  </si>
  <si>
    <t>Transporte de pasajeros por taxi</t>
  </si>
  <si>
    <t>AE095</t>
  </si>
  <si>
    <t>AE096</t>
  </si>
  <si>
    <t>Almacenamiento y depósito</t>
  </si>
  <si>
    <t>AE097</t>
  </si>
  <si>
    <t>AE098</t>
  </si>
  <si>
    <t>AE099</t>
  </si>
  <si>
    <t>Actividades postales y de mensajería</t>
  </si>
  <si>
    <t>AE100</t>
  </si>
  <si>
    <t>Actividades de alojamiento</t>
  </si>
  <si>
    <t>AE101</t>
  </si>
  <si>
    <t>Actividades de servicio de comida y bebidas</t>
  </si>
  <si>
    <t>AE102</t>
  </si>
  <si>
    <t>Actividades de producción películas, videos y programas de televisión, grabación de sonido, edición de música, programación y transmisión</t>
  </si>
  <si>
    <t>AE103</t>
  </si>
  <si>
    <t>Actividades de telecomunicaciones</t>
  </si>
  <si>
    <t>AE104</t>
  </si>
  <si>
    <t>Servicios de información, programación y consultoría informática, edición de programas informáticos y afines</t>
  </si>
  <si>
    <t>AE105</t>
  </si>
  <si>
    <t>AE106</t>
  </si>
  <si>
    <t>Actividades de sociedades de cartera, fondos y sociedades de inversión y otras actividades de servicios financieros</t>
  </si>
  <si>
    <t>AE107</t>
  </si>
  <si>
    <t>Actividad de seguros, reaseguros y fondos de pensiones, excepto los planes de seguridad social de afiliación obligatoria</t>
  </si>
  <si>
    <t>AE108</t>
  </si>
  <si>
    <t>Actividades auxiliares de servicios financieros, seguros y fondos de pensiones</t>
  </si>
  <si>
    <t>AE110</t>
  </si>
  <si>
    <t>Actividades jurídicas</t>
  </si>
  <si>
    <t>Actividades de contabilidad, teneduría de libros, consultoría fiscal y otras actividades contables</t>
  </si>
  <si>
    <t>AE112</t>
  </si>
  <si>
    <t>AE113</t>
  </si>
  <si>
    <t>Actividades de arquitectura e ingeniería; ensayos y análisis técnicos</t>
  </si>
  <si>
    <t>Actividades de investigación científica y desarrollo</t>
  </si>
  <si>
    <t>AE115</t>
  </si>
  <si>
    <t>Publicidad y estudios de mercado</t>
  </si>
  <si>
    <t>Otras actividades profesionales, científicas y técnicas</t>
  </si>
  <si>
    <t>AE117</t>
  </si>
  <si>
    <t>Actividades veterinarias</t>
  </si>
  <si>
    <t>AE118</t>
  </si>
  <si>
    <t>AE119</t>
  </si>
  <si>
    <t>Actividades de empleo</t>
  </si>
  <si>
    <t>AE120</t>
  </si>
  <si>
    <t>Actividades de agencias de viajes, operadores turísticos, servicios de reservas y actividades conexas</t>
  </si>
  <si>
    <t>AE121</t>
  </si>
  <si>
    <t>Actividades de seguridad e investigación</t>
  </si>
  <si>
    <t>AE122</t>
  </si>
  <si>
    <t>Actividades limpieza  general  de edificios y de paisajismo</t>
  </si>
  <si>
    <t>AE123</t>
  </si>
  <si>
    <t>Actividades administrativas y de apoyo de oficina y otras actividades de apoyo a las empresas</t>
  </si>
  <si>
    <t>Enseñanza</t>
  </si>
  <si>
    <t>Actividades de atención de la salud humana y de asistencia social</t>
  </si>
  <si>
    <t>AE129</t>
  </si>
  <si>
    <t>Actividades de asociaciones</t>
  </si>
  <si>
    <t>AE131</t>
  </si>
  <si>
    <t>Reparación de computadoras, efectos personales y enseres domésticos</t>
  </si>
  <si>
    <t>Actividades de lavado y secado limpieza de prendas de tela y de piel</t>
  </si>
  <si>
    <t>Actividades de peluquería y otros tratamientos de belleza</t>
  </si>
  <si>
    <t>AE134</t>
  </si>
  <si>
    <t>Actividades de funerales y actividades conexas</t>
  </si>
  <si>
    <t>AE135</t>
  </si>
  <si>
    <t>Otras actividades de servicios n.c.p.</t>
  </si>
  <si>
    <t>SUBTOTAL MERCADO</t>
  </si>
  <si>
    <t xml:space="preserve">USO FINAL PROPIO </t>
  </si>
  <si>
    <t>AE086UF</t>
  </si>
  <si>
    <t>AE087UF</t>
  </si>
  <si>
    <t>AE088UF</t>
  </si>
  <si>
    <t>AE136</t>
  </si>
  <si>
    <t>Actividades de los hogares en calidad de empleadores de personal doméstico</t>
  </si>
  <si>
    <t>SUBTOTAL PARA USO FINAL PROPIO</t>
  </si>
  <si>
    <t>NO MERCADO</t>
  </si>
  <si>
    <t>AE086NM</t>
  </si>
  <si>
    <t>AE124</t>
  </si>
  <si>
    <t>Administración del estado y aplicación de la política económica y social de la comunidad</t>
  </si>
  <si>
    <t>AE125</t>
  </si>
  <si>
    <t>Prestación de servicios a la comunidad en general</t>
  </si>
  <si>
    <t>AE126</t>
  </si>
  <si>
    <t>Actividades de planes de seguridad social de afiliación obligatoria</t>
  </si>
  <si>
    <t>SUBTOTAL OTRA NO DE MERCADO</t>
  </si>
  <si>
    <t>P1</t>
  </si>
  <si>
    <t>PRODUCCIÓN TOTAL</t>
  </si>
  <si>
    <t>PRODUCCIÓN</t>
  </si>
  <si>
    <t>CONSUMO INTERMEDIO</t>
  </si>
  <si>
    <t>P2</t>
  </si>
  <si>
    <t>CONSUMO INTERMEDIO TOTAL</t>
  </si>
  <si>
    <t>VALOR AGREGADO BRUTO</t>
  </si>
  <si>
    <t>P1 PRODUCCIÓN</t>
  </si>
  <si>
    <t>B1b VALOR AGREGADO BRUTO</t>
  </si>
  <si>
    <t>REMUNERACIÓN DE LOS ASALARIADOS</t>
  </si>
  <si>
    <t>D1 REMUNERACIÓN DE LOS ASALARIADOS</t>
  </si>
  <si>
    <t>D121 CONTRIBUCIONES SOCIALES EFECTIVAS</t>
  </si>
  <si>
    <t>CONTRIBUCIONES SOCIALES EFECTIVAS</t>
  </si>
  <si>
    <t>D122 CONTRIBUCIONES SOCIALES IMPUTADAS</t>
  </si>
  <si>
    <t>CONTRIBUCIONES SOCIALES IMPUTADAS</t>
  </si>
  <si>
    <t>D29 OTROS IMPUESTOS SOBRE LA PRODUCCIÓN</t>
  </si>
  <si>
    <t>OTROS IMPUESTOS SOBRE LA PRODUCCIÓN</t>
  </si>
  <si>
    <t>B2.b EXCEDENTE DE EXPLOTACIÓN BRUTO, B3.b INGRESO MIXTO BRUTO</t>
  </si>
  <si>
    <t>P.52</t>
  </si>
  <si>
    <t>VE</t>
  </si>
  <si>
    <t>P.52 VARIACIÓN DE EXISTENCIAS</t>
  </si>
  <si>
    <t>VARIACIÓN DE EXISTENCIAS</t>
  </si>
  <si>
    <t>P53</t>
  </si>
  <si>
    <t>Adquisiciones menos disposiciones de objetos valiosos</t>
  </si>
  <si>
    <t>P.53</t>
  </si>
  <si>
    <t>P.53 ADQUISICIONES MENOS DISPOSICIONES DE OBJETOS VALIOSOS</t>
  </si>
  <si>
    <t>ADQUISICIONES MENOS DISPOSICIONES DE OBJETOS VALIOSOS</t>
  </si>
  <si>
    <t>VALOR AGREGADO TOTAL</t>
  </si>
  <si>
    <t>CONTRIBUCIONES SOCIALES EFECTIVAS TOTAL</t>
  </si>
  <si>
    <t>CONTRIBUCIONES SOCIALES IMPUTADAS TOTAL</t>
  </si>
  <si>
    <t>1/ Incluye Instituciones sin fines de lucro que sirven a las sociedades no financieras (ISFLSOC)</t>
  </si>
  <si>
    <t>Cultivo de raíces y tubérculos</t>
  </si>
  <si>
    <t>Cultivo de otras hortalizas</t>
  </si>
  <si>
    <t>Elaboración de productos de molinería, excepto arroz, y almidones y productos elaborados del almidón</t>
  </si>
  <si>
    <t>Fabricación de los productos de la refinación del petróleo y de coque</t>
  </si>
  <si>
    <t>Fabricación de sustancias químicas básicas, abonos, compuestos de nitrógeno, pesticidas y otros productos químicos de uso agropecuario</t>
  </si>
  <si>
    <t>Fabricación de otros productos químicos n.c.p. y de fibras manufacturadas</t>
  </si>
  <si>
    <t>Fabricación de otros tipos de equipos de transporte</t>
  </si>
  <si>
    <t>Suministro de agua potable</t>
  </si>
  <si>
    <t>Evacuación de aguas residuales</t>
  </si>
  <si>
    <t>Gestión de desechos y de descontaminación</t>
  </si>
  <si>
    <t>Construcción de edificios residenciales</t>
  </si>
  <si>
    <t>Construcción de edificios no residenciales</t>
  </si>
  <si>
    <t>Transporte de carga por carretera, vía marítima y aérea</t>
  </si>
  <si>
    <t>Transporte  de pasajeros por vía marítima y aérea</t>
  </si>
  <si>
    <t>Actividades de apoyo al transporte</t>
  </si>
  <si>
    <t>Actividad de Banca Central</t>
  </si>
  <si>
    <t>Actividad de otros tipos de intermediación monetaria</t>
  </si>
  <si>
    <t>Actividades de alquiler de vivienda y otros servicios  inmobiliarios</t>
  </si>
  <si>
    <t>Actividades de consultoría en gestión financiera, recursos humanos, mercadeo, oficinas principales y afines</t>
  </si>
  <si>
    <t>Actividades de alquiler y arrendamiento de vehículos automotores</t>
  </si>
  <si>
    <t>Actividades de alquiler y arrendamiento de efectos personales y enseres domésticos</t>
  </si>
  <si>
    <t>Actividades de alquiler y arrendamiento de  otros activos tangibles e intangibles no financieros</t>
  </si>
  <si>
    <t>Actividades de arrendamiento de propiedad intelectual y productos similares, excepto obras protegidas por derechos de autor</t>
  </si>
  <si>
    <t>Actividades creativas, artisticas y de entretenimiento</t>
  </si>
  <si>
    <t>Actividades de bibliotecas, archivos y museos y otras actividades culturales</t>
  </si>
  <si>
    <t>Actividades de juegos de azar y apuestas</t>
  </si>
  <si>
    <t>Actividades deportivas, de esparcimiento y recreativas</t>
  </si>
  <si>
    <t>AE059</t>
  </si>
  <si>
    <t>AE060</t>
  </si>
  <si>
    <t>AE065</t>
  </si>
  <si>
    <t>AE068</t>
  </si>
  <si>
    <t>AE077</t>
  </si>
  <si>
    <t>AE078</t>
  </si>
  <si>
    <t>AE089M</t>
  </si>
  <si>
    <t>AE109</t>
  </si>
  <si>
    <t>AE111M</t>
  </si>
  <si>
    <t>AE114</t>
  </si>
  <si>
    <t>AE116M</t>
  </si>
  <si>
    <t>AE127</t>
  </si>
  <si>
    <t>AE128</t>
  </si>
  <si>
    <t>AE132M</t>
  </si>
  <si>
    <t>AE133M</t>
  </si>
  <si>
    <t>AE137</t>
  </si>
  <si>
    <t>AE138M</t>
  </si>
  <si>
    <t>AE139</t>
  </si>
  <si>
    <t>AE140</t>
  </si>
  <si>
    <t>AE141</t>
  </si>
  <si>
    <t>AE142</t>
  </si>
  <si>
    <t>AE143</t>
  </si>
  <si>
    <t>AE089UF</t>
  </si>
  <si>
    <t>AE111UF</t>
  </si>
  <si>
    <t>AE116UF</t>
  </si>
  <si>
    <t>AE144</t>
  </si>
  <si>
    <t>AE087NM</t>
  </si>
  <si>
    <t>AE116NM</t>
  </si>
  <si>
    <t>AE130</t>
  </si>
  <si>
    <t>AE132NM</t>
  </si>
  <si>
    <t>AE133NM</t>
  </si>
  <si>
    <t>AE138NM</t>
  </si>
  <si>
    <t>P2 CONSUMO INTERMEDIO</t>
  </si>
  <si>
    <t>D111 SUELDOS Y SALARIOS (EN DINERO Y EN ESPECIE)</t>
  </si>
  <si>
    <t>B1b</t>
  </si>
  <si>
    <t>D1</t>
  </si>
  <si>
    <t>SUELDOS Y SALARIOS (EN DINERO Y EN ESPECIE)</t>
  </si>
  <si>
    <t>D111</t>
  </si>
  <si>
    <t>D121</t>
  </si>
  <si>
    <t xml:space="preserve">D122 </t>
  </si>
  <si>
    <t>B2.b /  B3.b</t>
  </si>
  <si>
    <t>EXCEDENTE DE EXPLOTACIÓN BRUTO TOTAL/  INGRESO MIXTO BRUTO TOTAL</t>
  </si>
  <si>
    <t>B2B</t>
  </si>
  <si>
    <t>B3B</t>
  </si>
  <si>
    <t>EXCEDENTE DE EXPLOTACIÓN BRUTO / INGRESO MIXTO BRUTO</t>
  </si>
  <si>
    <t>D29</t>
  </si>
  <si>
    <t>AE033/ AE034</t>
  </si>
  <si>
    <t>Elaboración y conservación de carne y embutidos de aves/ Elaboración y conservación de carne y embutidos de ganado vacuno y porcino y otros tipos de carne</t>
  </si>
  <si>
    <t>Elaboración de productos de molinería, excepto arroz, y almidones y productos elaborados del almidón/Elaboración de macarrones, fideos y productos farináceos análogos</t>
  </si>
  <si>
    <t>AE040/AE044</t>
  </si>
  <si>
    <t>AE049/AE050/AE051</t>
  </si>
  <si>
    <t>Destilación, rectificación, mezcla de bebidas alcohólicas y vinos/ Elaboración de bebidas malteadas, de malta, bebidas no alcohólicas, aguas minerales, y otras aguas embotelladas / Elaboración de productos de tabaco</t>
  </si>
  <si>
    <t>AE061/ AE067</t>
  </si>
  <si>
    <t>Fabricación de plásticos y de caucho sintético en formas primarias/ Fabricación de productos de plástico</t>
  </si>
  <si>
    <t>AE076/ AE077</t>
  </si>
  <si>
    <t>Fabricación de vehículos automotores, remolques y semirremolques/ Fabricación de otros tipos de equipos de transporte</t>
  </si>
  <si>
    <t>AE040/ AE044</t>
  </si>
  <si>
    <t>Elaboración de productos de molinería, excepto arroz, y almidones y productos elaborados del almidón/ Elaboración de macarrones, fideos y productos farináceos análogos</t>
  </si>
  <si>
    <t>AE049/ AE050/ AE051</t>
  </si>
  <si>
    <t>Destilación, rectificación, mezcla de bebidas alcohólicas y vinos/ Elaboración de bebidas malteadas, de malta, bebidas no alcohólicas, aguas minerales, y otras aguas embotelladas/ Elaboración de productos de tabaco</t>
  </si>
  <si>
    <t>Producción Bruta</t>
  </si>
  <si>
    <t>Consumo Intermedio</t>
  </si>
  <si>
    <t>Valor Agregado Bruto</t>
  </si>
  <si>
    <t>Remuneraciones</t>
  </si>
  <si>
    <t>Cuenta</t>
  </si>
  <si>
    <t>Sueldos y Salarios</t>
  </si>
  <si>
    <t>Contribuciones Sociales Efectivas</t>
  </si>
  <si>
    <t>Contribuciones Sociales Imputadas</t>
  </si>
  <si>
    <t>Otros Impuestos</t>
  </si>
  <si>
    <t>Excedente Explotación - Ingreso Mixto Bruto</t>
  </si>
  <si>
    <t>Formación Bruta Capital Fijo</t>
  </si>
  <si>
    <t>Variación de Existencias</t>
  </si>
  <si>
    <t>Objetos Valiosos</t>
  </si>
  <si>
    <t>FORMACIÓN BRUTA CAPITAL FIJO</t>
  </si>
  <si>
    <t>P51b FORMACIÓN BRUTA DE CAPITAL FIJO</t>
  </si>
  <si>
    <t>AN111</t>
  </si>
  <si>
    <t>Viviendas</t>
  </si>
  <si>
    <t>NP118</t>
  </si>
  <si>
    <t>Edificaciones residenciales</t>
  </si>
  <si>
    <t>NP154</t>
  </si>
  <si>
    <t>Servicios de arquitectura, ingeniería y conexos</t>
  </si>
  <si>
    <t>AN112</t>
  </si>
  <si>
    <t>Otros edificios y estructuras</t>
  </si>
  <si>
    <t xml:space="preserve">AN1121 </t>
  </si>
  <si>
    <t>Edificios no residenciales</t>
  </si>
  <si>
    <t>NP119</t>
  </si>
  <si>
    <t>Edificaciones no residenciales</t>
  </si>
  <si>
    <t>NP122</t>
  </si>
  <si>
    <t>Servicios especializados de la construcción</t>
  </si>
  <si>
    <t xml:space="preserve">AN1122 </t>
  </si>
  <si>
    <t xml:space="preserve">Otras estructuras y mejoramientos de tierras y terrenos </t>
  </si>
  <si>
    <t>NP120</t>
  </si>
  <si>
    <t>Carreteras y vías férreas</t>
  </si>
  <si>
    <t>NP121</t>
  </si>
  <si>
    <t>Construcción de proyectos de servicio público y otras obras de ingeniería civil</t>
  </si>
  <si>
    <t>AN113</t>
  </si>
  <si>
    <t>Maquinaria y Equipo</t>
  </si>
  <si>
    <t xml:space="preserve">AN1131 </t>
  </si>
  <si>
    <t>Equipo de transporte</t>
  </si>
  <si>
    <t>NP103</t>
  </si>
  <si>
    <t>Vehículos automotores, carrocerías, remolques y semirremolques</t>
  </si>
  <si>
    <t>NP104</t>
  </si>
  <si>
    <t>Partes y piezas para vehículos automotores</t>
  </si>
  <si>
    <t>NP105</t>
  </si>
  <si>
    <t>Otros tipos de equipo de transporte</t>
  </si>
  <si>
    <t>AN1132</t>
  </si>
  <si>
    <t>Equipo de comunicación y transmisión</t>
  </si>
  <si>
    <t>NP095</t>
  </si>
  <si>
    <t>Equipos de comunicaciones y aparatos electrónicos de consumo</t>
  </si>
  <si>
    <t>NP098</t>
  </si>
  <si>
    <t>Instrumentos ópticos, fotográfico, soportes magnéticos y ópticos</t>
  </si>
  <si>
    <t>AN1133</t>
  </si>
  <si>
    <t>Equipo de computo</t>
  </si>
  <si>
    <t>NP094</t>
  </si>
  <si>
    <t>Componentes y tableros electrónicos, computadoras y Equipo periférico</t>
  </si>
  <si>
    <t xml:space="preserve">AN1139 </t>
  </si>
  <si>
    <t>Otra maquinaria y Equipo (incluye armamento militar)</t>
  </si>
  <si>
    <t>NP071</t>
  </si>
  <si>
    <t>Madera y corcho, productos de madera y corcho, excepto muebles; artículos de paja y materiales trenzables</t>
  </si>
  <si>
    <t>NP085</t>
  </si>
  <si>
    <t>Productos de caucho</t>
  </si>
  <si>
    <t>NP086</t>
  </si>
  <si>
    <t>Productos de plástico</t>
  </si>
  <si>
    <t>NP087</t>
  </si>
  <si>
    <t>Vidrio y productos de vidrio</t>
  </si>
  <si>
    <t>NP091</t>
  </si>
  <si>
    <t xml:space="preserve">Productos Básicos de Hierro y Acero </t>
  </si>
  <si>
    <t>NP092</t>
  </si>
  <si>
    <t>Productos primarios de aluminio, zinc, oro, plata y otros semiacabados por un proceso de fundición</t>
  </si>
  <si>
    <t>NP093</t>
  </si>
  <si>
    <t>Productos de metal</t>
  </si>
  <si>
    <t>NP096</t>
  </si>
  <si>
    <t>Equipo de medición, prueba, navegación y control y de relojes</t>
  </si>
  <si>
    <t>NP097</t>
  </si>
  <si>
    <t>Equipo de irradiación, electrónico, médico y terapéutico</t>
  </si>
  <si>
    <t>NP099</t>
  </si>
  <si>
    <t>Pilas, baterías, acumuladores, cables y dispositivos de cableado</t>
  </si>
  <si>
    <t>NP100</t>
  </si>
  <si>
    <t>Refrigeradoras, cocinas, lavadoras y otros aparatos de uso doméstico</t>
  </si>
  <si>
    <t>NP101</t>
  </si>
  <si>
    <t>Maquinaria de uso general y especial, partes y piezas</t>
  </si>
  <si>
    <t>NP102</t>
  </si>
  <si>
    <t>Motores, generadores, transformadores y otro equipo eléctrico</t>
  </si>
  <si>
    <t>NP106</t>
  </si>
  <si>
    <t>Muebles de madera</t>
  </si>
  <si>
    <t>NP107</t>
  </si>
  <si>
    <t>Muebles de otro tipo de material, excepto de piedra, hormigón y cerámica</t>
  </si>
  <si>
    <t>NP108</t>
  </si>
  <si>
    <t>Instrumentos y suministros médicos y dentales</t>
  </si>
  <si>
    <t>NP109</t>
  </si>
  <si>
    <t>Otros productos manufactureros</t>
  </si>
  <si>
    <t>AN115</t>
  </si>
  <si>
    <t>Recursos biológicos cultivados</t>
  </si>
  <si>
    <t>AN1151</t>
  </si>
  <si>
    <t>Recursos animales que dan productos recurrentes</t>
  </si>
  <si>
    <t>NP028</t>
  </si>
  <si>
    <t>Ganado bovino</t>
  </si>
  <si>
    <t>NP029</t>
  </si>
  <si>
    <t>Ganado porcino</t>
  </si>
  <si>
    <t>NP030</t>
  </si>
  <si>
    <t>Pollo en pie</t>
  </si>
  <si>
    <t>NP031</t>
  </si>
  <si>
    <t>Otros animales vivos</t>
  </si>
  <si>
    <t>AN1152</t>
  </si>
  <si>
    <t>Árboles, cultivos y recursos vegetales que dan productos recurrentes</t>
  </si>
  <si>
    <t>NP001</t>
  </si>
  <si>
    <t>Frijol</t>
  </si>
  <si>
    <t>NP002</t>
  </si>
  <si>
    <t>Maíz</t>
  </si>
  <si>
    <t>NP003</t>
  </si>
  <si>
    <t>Trigo</t>
  </si>
  <si>
    <t>NP004</t>
  </si>
  <si>
    <t>Otros cereales</t>
  </si>
  <si>
    <t>NP005</t>
  </si>
  <si>
    <t>Legumbres y otras semillas oleaginosas</t>
  </si>
  <si>
    <t>NP006</t>
  </si>
  <si>
    <t>Arroz</t>
  </si>
  <si>
    <t>NP007</t>
  </si>
  <si>
    <t>Melón</t>
  </si>
  <si>
    <t>NP008</t>
  </si>
  <si>
    <t>Cebolla</t>
  </si>
  <si>
    <t>NP009</t>
  </si>
  <si>
    <t>Chayote</t>
  </si>
  <si>
    <t>NP010</t>
  </si>
  <si>
    <t>Papa</t>
  </si>
  <si>
    <t>NP011</t>
  </si>
  <si>
    <t>Raíces y tubérculos</t>
  </si>
  <si>
    <t>NP012</t>
  </si>
  <si>
    <t>Hortalizas</t>
  </si>
  <si>
    <t>NP013</t>
  </si>
  <si>
    <t>Caña de azúcar</t>
  </si>
  <si>
    <t>NP014</t>
  </si>
  <si>
    <t>Flores</t>
  </si>
  <si>
    <t>NP015</t>
  </si>
  <si>
    <t>Follajes</t>
  </si>
  <si>
    <t>NP016</t>
  </si>
  <si>
    <t>Banano</t>
  </si>
  <si>
    <t>NP017</t>
  </si>
  <si>
    <t>Plátano</t>
  </si>
  <si>
    <t>NP018</t>
  </si>
  <si>
    <t>Piña</t>
  </si>
  <si>
    <t>NP019</t>
  </si>
  <si>
    <t>Palma aceitera</t>
  </si>
  <si>
    <t>NP020</t>
  </si>
  <si>
    <t>Café en fruta</t>
  </si>
  <si>
    <t>NP021</t>
  </si>
  <si>
    <t>Sandía</t>
  </si>
  <si>
    <t>NP022</t>
  </si>
  <si>
    <t>Mango</t>
  </si>
  <si>
    <t>NP023</t>
  </si>
  <si>
    <t>Naranja</t>
  </si>
  <si>
    <t>NP024</t>
  </si>
  <si>
    <t>Otras frutas, nueces y otros frutos oleaginosos</t>
  </si>
  <si>
    <t>NP025</t>
  </si>
  <si>
    <t>Palmito</t>
  </si>
  <si>
    <t>NP026</t>
  </si>
  <si>
    <t>Otros productos de plantas no perennes y perennes n.c.p.</t>
  </si>
  <si>
    <t>NP027</t>
  </si>
  <si>
    <t>Plantas y raíces vivas</t>
  </si>
  <si>
    <t>AN116</t>
  </si>
  <si>
    <t>Costo de transferencia de la propiedad de activos no producidos</t>
  </si>
  <si>
    <t>NP151</t>
  </si>
  <si>
    <t>AN117</t>
  </si>
  <si>
    <t>Productos de propiedad intelectual</t>
  </si>
  <si>
    <t>AN1171</t>
  </si>
  <si>
    <t>Investigación y desarrollo (Incluye derechos patentados)</t>
  </si>
  <si>
    <t>NP155</t>
  </si>
  <si>
    <t>Servicios de investigación científica y desarrollo</t>
  </si>
  <si>
    <t>AN1172</t>
  </si>
  <si>
    <t>Programas de informática y bases de datos</t>
  </si>
  <si>
    <t>NP141</t>
  </si>
  <si>
    <t>Servicios de información, programación y consultoría informática, excepto edición de programas informáticos y afines</t>
  </si>
  <si>
    <t>AN1173</t>
  </si>
  <si>
    <t>Originales para entretenimiento, literarios o artísticos</t>
  </si>
  <si>
    <t>NP072</t>
  </si>
  <si>
    <t>Productos de la edición, impresión y grabaciones excepto de programas informáticos</t>
  </si>
  <si>
    <t>Servicios de radio, de televisión, películas, videos y otros afines</t>
  </si>
  <si>
    <t>AN1179</t>
  </si>
  <si>
    <t xml:space="preserve">Otros productos de propiedad intelectual </t>
  </si>
  <si>
    <t>RESUMEN CCIS</t>
  </si>
  <si>
    <t>S110021</t>
  </si>
  <si>
    <t>S110022</t>
  </si>
  <si>
    <r>
      <t xml:space="preserve">SOCIEDADES NO FINANCIERAS PRIVADAS CONTROL DOMÉSTICO </t>
    </r>
    <r>
      <rPr>
        <b/>
        <vertAlign val="superscript"/>
        <sz val="12"/>
        <color theme="0"/>
        <rFont val="Calibri"/>
        <family val="2"/>
        <scheme val="minor"/>
      </rPr>
      <t>1/</t>
    </r>
  </si>
  <si>
    <t>SOCIEDADES NO FINANCIERAS PRIVADAS PARTICIPACIÓN EXTRANJERA</t>
  </si>
  <si>
    <t>RESUMEN POR SECTOR INSTITUCIONAL Y CUENTA</t>
  </si>
  <si>
    <t>S12001</t>
  </si>
  <si>
    <t>S120021</t>
  </si>
  <si>
    <t>S120022</t>
  </si>
  <si>
    <t>SOCIEDADES FINANCIERAS PÚBLICAS</t>
  </si>
  <si>
    <t>SOCIEDADES FINANCIERAS PRIVADAS NACIONALES</t>
  </si>
  <si>
    <t>SOCIEDADES FINANCIERAS PRIVADAS PARTICIPACIÓN EXTRANJERA</t>
  </si>
  <si>
    <t>Participación porcentual</t>
  </si>
  <si>
    <t>P.51</t>
  </si>
  <si>
    <t>FBKF</t>
  </si>
  <si>
    <t>Referencia 2017/ Año 2017</t>
  </si>
  <si>
    <t xml:space="preserve">AN121 </t>
  </si>
  <si>
    <t>Materiales y suministros</t>
  </si>
  <si>
    <t>AN122</t>
  </si>
  <si>
    <t>Trabajos en curso</t>
  </si>
  <si>
    <t>AN1221</t>
  </si>
  <si>
    <t>Trabajos en curso en activos biológicos cultivados</t>
  </si>
  <si>
    <t>AN1222</t>
  </si>
  <si>
    <t xml:space="preserve">Otros trabajos en curso </t>
  </si>
  <si>
    <t xml:space="preserve">AN123 </t>
  </si>
  <si>
    <t>Bienes terminados</t>
  </si>
  <si>
    <t xml:space="preserve">AN124 </t>
  </si>
  <si>
    <t>Existencias de insumos militares, bienes adjudicados y bienes adquiridos para arrendamiento financiero</t>
  </si>
  <si>
    <t>AN125</t>
  </si>
  <si>
    <t>Bienes para la reventa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</si>
</sst>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3" fontId="5" fillId="2" borderId="5" xfId="0" applyNumberFormat="1" applyFont="1" applyFill="1" applyBorder="1" applyAlignment="1">
      <alignment horizontal="center" vertical="center" wrapText="1"/>
    </xf>
    <xf numFmtId="3" fontId="4" fillId="3" borderId="1" xfId="2" applyNumberFormat="1" applyFont="1" applyFill="1" applyBorder="1" applyAlignment="1" applyProtection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Alignment="1" applyProtection="1">
      <alignment horizontal="center" vertical="center"/>
    </xf>
    <xf numFmtId="3" fontId="4" fillId="3" borderId="3" xfId="2" applyNumberFormat="1" applyFont="1" applyFill="1" applyBorder="1" applyAlignment="1" applyProtection="1">
      <alignment horizontal="center" vertical="center" wrapText="1"/>
    </xf>
    <xf numFmtId="3" fontId="4" fillId="3" borderId="4" xfId="2" applyNumberFormat="1" applyFont="1" applyFill="1" applyBorder="1" applyAlignment="1" applyProtection="1">
      <alignment horizontal="center" vertical="center" wrapText="1"/>
    </xf>
    <xf numFmtId="3" fontId="4" fillId="3" borderId="3" xfId="2" applyNumberFormat="1" applyFont="1" applyFill="1" applyBorder="1" applyAlignment="1" applyProtection="1">
      <alignment horizontal="center" vertical="center"/>
    </xf>
    <xf numFmtId="3" fontId="6" fillId="4" borderId="3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wrapText="1"/>
    </xf>
    <xf numFmtId="0" fontId="7" fillId="5" borderId="0" xfId="3" applyFont="1" applyFill="1" applyBorder="1" applyAlignment="1">
      <alignment vertical="top"/>
    </xf>
    <xf numFmtId="0" fontId="7" fillId="5" borderId="0" xfId="0" applyFont="1" applyFill="1"/>
    <xf numFmtId="0" fontId="7" fillId="5" borderId="0" xfId="3" applyFont="1" applyFill="1" applyBorder="1" applyAlignment="1">
      <alignment vertical="top" wrapText="1"/>
    </xf>
    <xf numFmtId="0" fontId="7" fillId="5" borderId="0" xfId="0" applyFont="1" applyFill="1" applyBorder="1" applyAlignment="1">
      <alignment wrapText="1"/>
    </xf>
    <xf numFmtId="0" fontId="6" fillId="5" borderId="5" xfId="0" applyFont="1" applyFill="1" applyBorder="1" applyAlignment="1">
      <alignment vertical="center"/>
    </xf>
    <xf numFmtId="0" fontId="6" fillId="5" borderId="5" xfId="0" applyFont="1" applyFill="1" applyBorder="1"/>
    <xf numFmtId="3" fontId="7" fillId="4" borderId="3" xfId="0" applyNumberFormat="1" applyFont="1" applyFill="1" applyBorder="1" applyAlignment="1">
      <alignment wrapText="1"/>
    </xf>
    <xf numFmtId="3" fontId="7" fillId="5" borderId="3" xfId="0" applyNumberFormat="1" applyFont="1" applyFill="1" applyBorder="1"/>
    <xf numFmtId="3" fontId="7" fillId="5" borderId="4" xfId="0" applyNumberFormat="1" applyFont="1" applyFill="1" applyBorder="1"/>
    <xf numFmtId="3" fontId="6" fillId="5" borderId="5" xfId="0" applyNumberFormat="1" applyFont="1" applyFill="1" applyBorder="1"/>
    <xf numFmtId="0" fontId="2" fillId="0" borderId="0" xfId="0" applyFont="1" applyAlignment="1">
      <alignment horizontal="center"/>
    </xf>
    <xf numFmtId="3" fontId="6" fillId="6" borderId="3" xfId="0" applyNumberFormat="1" applyFont="1" applyFill="1" applyBorder="1"/>
    <xf numFmtId="3" fontId="0" fillId="0" borderId="0" xfId="0" applyNumberFormat="1"/>
    <xf numFmtId="0" fontId="2" fillId="0" borderId="0" xfId="0" applyFont="1"/>
    <xf numFmtId="0" fontId="6" fillId="0" borderId="0" xfId="0" applyFont="1" applyAlignment="1">
      <alignment vertical="center"/>
    </xf>
    <xf numFmtId="3" fontId="4" fillId="3" borderId="7" xfId="2" applyNumberFormat="1" applyFont="1" applyFill="1" applyBorder="1" applyAlignment="1" applyProtection="1">
      <alignment horizontal="center" vertical="center" wrapText="1"/>
    </xf>
    <xf numFmtId="3" fontId="4" fillId="3" borderId="8" xfId="2" applyNumberFormat="1" applyFont="1" applyFill="1" applyBorder="1" applyAlignment="1" applyProtection="1">
      <alignment horizontal="center" vertical="center" wrapText="1"/>
    </xf>
    <xf numFmtId="3" fontId="4" fillId="3" borderId="7" xfId="2" applyNumberFormat="1" applyFont="1" applyFill="1" applyBorder="1" applyAlignment="1" applyProtection="1">
      <alignment horizontal="center" vertical="center"/>
    </xf>
    <xf numFmtId="164" fontId="0" fillId="0" borderId="0" xfId="1" applyFont="1"/>
    <xf numFmtId="0" fontId="7" fillId="5" borderId="6" xfId="0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vertical="center" wrapText="1"/>
    </xf>
    <xf numFmtId="3" fontId="7" fillId="5" borderId="3" xfId="0" applyNumberFormat="1" applyFont="1" applyFill="1" applyBorder="1" applyAlignment="1">
      <alignment vertical="center"/>
    </xf>
    <xf numFmtId="3" fontId="7" fillId="5" borderId="0" xfId="0" applyNumberFormat="1" applyFont="1" applyFill="1" applyAlignment="1">
      <alignment vertical="center"/>
    </xf>
    <xf numFmtId="3" fontId="6" fillId="6" borderId="3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vertical="center"/>
    </xf>
    <xf numFmtId="3" fontId="6" fillId="4" borderId="3" xfId="0" applyNumberFormat="1" applyFont="1" applyFill="1" applyBorder="1" applyAlignment="1">
      <alignment horizontal="left" vertical="center" wrapText="1" indent="5"/>
    </xf>
    <xf numFmtId="0" fontId="7" fillId="5" borderId="0" xfId="0" applyFont="1" applyFill="1" applyBorder="1" applyAlignment="1">
      <alignment horizontal="left" wrapText="1" indent="2"/>
    </xf>
    <xf numFmtId="3" fontId="7" fillId="5" borderId="1" xfId="0" applyNumberFormat="1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/>
    </xf>
    <xf numFmtId="3" fontId="6" fillId="5" borderId="5" xfId="0" applyNumberFormat="1" applyFont="1" applyFill="1" applyBorder="1" applyAlignment="1">
      <alignment vertical="center" wrapText="1"/>
    </xf>
    <xf numFmtId="3" fontId="4" fillId="3" borderId="2" xfId="2" applyNumberFormat="1" applyFont="1" applyFill="1" applyBorder="1" applyAlignment="1" applyProtection="1">
      <alignment horizontal="center" vertical="center"/>
    </xf>
    <xf numFmtId="3" fontId="4" fillId="3" borderId="9" xfId="2" applyNumberFormat="1" applyFont="1" applyFill="1" applyBorder="1" applyAlignment="1" applyProtection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0" fontId="5" fillId="4" borderId="11" xfId="0" applyFont="1" applyFill="1" applyBorder="1"/>
    <xf numFmtId="0" fontId="0" fillId="4" borderId="11" xfId="0" applyFill="1" applyBorder="1" applyAlignment="1">
      <alignment horizontal="left" indent="1"/>
    </xf>
    <xf numFmtId="0" fontId="5" fillId="4" borderId="11" xfId="0" applyFont="1" applyFill="1" applyBorder="1" applyAlignment="1">
      <alignment horizontal="left" indent="1"/>
    </xf>
    <xf numFmtId="0" fontId="0" fillId="4" borderId="11" xfId="0" applyFill="1" applyBorder="1" applyAlignment="1">
      <alignment horizontal="left" indent="2"/>
    </xf>
    <xf numFmtId="0" fontId="12" fillId="4" borderId="11" xfId="0" applyFont="1" applyFill="1" applyBorder="1"/>
    <xf numFmtId="0" fontId="12" fillId="4" borderId="11" xfId="0" applyFont="1" applyFill="1" applyBorder="1" applyAlignment="1">
      <alignment horizontal="left" indent="1"/>
    </xf>
    <xf numFmtId="0" fontId="13" fillId="4" borderId="11" xfId="0" applyFont="1" applyFill="1" applyBorder="1" applyAlignment="1">
      <alignment horizontal="left" indent="2"/>
    </xf>
    <xf numFmtId="0" fontId="14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left" indent="1"/>
    </xf>
    <xf numFmtId="0" fontId="0" fillId="4" borderId="11" xfId="0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5" fillId="0" borderId="3" xfId="0" applyFont="1" applyBorder="1" applyAlignment="1">
      <alignment horizontal="left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11" fillId="0" borderId="3" xfId="1" applyNumberFormat="1" applyFont="1" applyBorder="1" applyAlignment="1" applyProtection="1">
      <alignment horizontal="left" vertical="center" indent="1"/>
    </xf>
    <xf numFmtId="0" fontId="5" fillId="0" borderId="3" xfId="0" applyFont="1" applyBorder="1"/>
    <xf numFmtId="0" fontId="3" fillId="0" borderId="3" xfId="0" applyFont="1" applyBorder="1" applyAlignment="1">
      <alignment horizontal="left" indent="1"/>
    </xf>
    <xf numFmtId="0" fontId="0" fillId="0" borderId="3" xfId="0" applyFill="1" applyBorder="1"/>
    <xf numFmtId="0" fontId="15" fillId="0" borderId="3" xfId="0" applyFont="1" applyBorder="1"/>
    <xf numFmtId="0" fontId="17" fillId="0" borderId="3" xfId="0" applyFont="1" applyFill="1" applyBorder="1"/>
    <xf numFmtId="0" fontId="11" fillId="0" borderId="3" xfId="0" applyFont="1" applyBorder="1"/>
    <xf numFmtId="0" fontId="18" fillId="0" borderId="3" xfId="0" applyFont="1" applyBorder="1" applyAlignment="1">
      <alignment horizontal="left" indent="1"/>
    </xf>
    <xf numFmtId="0" fontId="11" fillId="0" borderId="3" xfId="0" applyFont="1" applyFill="1" applyBorder="1"/>
    <xf numFmtId="0" fontId="7" fillId="5" borderId="7" xfId="0" applyFont="1" applyFill="1" applyBorder="1" applyAlignment="1">
      <alignment wrapText="1"/>
    </xf>
    <xf numFmtId="3" fontId="6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wrapText="1"/>
    </xf>
    <xf numFmtId="3" fontId="7" fillId="5" borderId="8" xfId="0" applyNumberFormat="1" applyFont="1" applyFill="1" applyBorder="1"/>
    <xf numFmtId="3" fontId="6" fillId="6" borderId="7" xfId="0" applyNumberFormat="1" applyFont="1" applyFill="1" applyBorder="1"/>
    <xf numFmtId="3" fontId="7" fillId="5" borderId="0" xfId="0" applyNumberFormat="1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 wrapText="1"/>
    </xf>
    <xf numFmtId="9" fontId="0" fillId="0" borderId="0" xfId="4" applyFont="1"/>
    <xf numFmtId="3" fontId="4" fillId="3" borderId="1" xfId="2" applyNumberFormat="1" applyFont="1" applyFill="1" applyBorder="1" applyAlignment="1">
      <alignment horizontal="center" vertical="center"/>
    </xf>
    <xf numFmtId="3" fontId="4" fillId="3" borderId="3" xfId="2" applyNumberFormat="1" applyFont="1" applyFill="1" applyBorder="1" applyAlignment="1">
      <alignment horizontal="center" vertical="center" wrapText="1"/>
    </xf>
    <xf numFmtId="3" fontId="19" fillId="3" borderId="3" xfId="2" applyNumberFormat="1" applyFont="1" applyFill="1" applyBorder="1" applyAlignment="1">
      <alignment horizontal="center" vertical="center" wrapText="1"/>
    </xf>
    <xf numFmtId="3" fontId="4" fillId="3" borderId="7" xfId="2" applyNumberFormat="1" applyFont="1" applyFill="1" applyBorder="1" applyAlignment="1">
      <alignment horizontal="center" vertical="center" wrapText="1"/>
    </xf>
    <xf numFmtId="3" fontId="19" fillId="3" borderId="7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 applyProtection="1">
      <alignment vertical="center" wrapText="1"/>
    </xf>
    <xf numFmtId="9" fontId="6" fillId="6" borderId="3" xfId="4" applyFont="1" applyFill="1" applyBorder="1"/>
    <xf numFmtId="165" fontId="7" fillId="4" borderId="3" xfId="4" applyNumberFormat="1" applyFont="1" applyFill="1" applyBorder="1" applyAlignment="1">
      <alignment wrapText="1"/>
    </xf>
    <xf numFmtId="165" fontId="7" fillId="5" borderId="4" xfId="4" applyNumberFormat="1" applyFont="1" applyFill="1" applyBorder="1"/>
    <xf numFmtId="165" fontId="6" fillId="6" borderId="3" xfId="4" applyNumberFormat="1" applyFont="1" applyFill="1" applyBorder="1"/>
    <xf numFmtId="9" fontId="6" fillId="6" borderId="7" xfId="4" applyFont="1" applyFill="1" applyBorder="1"/>
    <xf numFmtId="166" fontId="0" fillId="0" borderId="0" xfId="1" applyNumberFormat="1" applyFont="1"/>
    <xf numFmtId="165" fontId="7" fillId="5" borderId="3" xfId="4" applyNumberFormat="1" applyFont="1" applyFill="1" applyBorder="1"/>
    <xf numFmtId="165" fontId="7" fillId="4" borderId="7" xfId="4" applyNumberFormat="1" applyFont="1" applyFill="1" applyBorder="1" applyAlignment="1">
      <alignment wrapText="1"/>
    </xf>
    <xf numFmtId="165" fontId="7" fillId="5" borderId="8" xfId="4" applyNumberFormat="1" applyFont="1" applyFill="1" applyBorder="1"/>
    <xf numFmtId="0" fontId="8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4" fillId="3" borderId="9" xfId="2" applyNumberFormat="1" applyFont="1" applyFill="1" applyBorder="1" applyAlignment="1" applyProtection="1">
      <alignment horizontal="center" vertical="center"/>
    </xf>
    <xf numFmtId="3" fontId="4" fillId="3" borderId="8" xfId="2" applyNumberFormat="1" applyFont="1" applyFill="1" applyBorder="1" applyAlignment="1" applyProtection="1">
      <alignment horizontal="center" vertical="center"/>
    </xf>
    <xf numFmtId="3" fontId="4" fillId="3" borderId="10" xfId="2" applyNumberFormat="1" applyFont="1" applyFill="1" applyBorder="1" applyAlignment="1" applyProtection="1">
      <alignment horizontal="center" vertical="center"/>
    </xf>
    <xf numFmtId="3" fontId="4" fillId="3" borderId="2" xfId="2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_01-01" xfId="3" xr:uid="{00000000-0005-0000-0000-000003000000}"/>
    <cellStyle name="Porcentaje" xfId="4" builtinId="5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480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100013</xdr:rowOff>
    </xdr:from>
    <xdr:to>
      <xdr:col>1</xdr:col>
      <xdr:colOff>1987534</xdr:colOff>
      <xdr:row>5</xdr:row>
      <xdr:rowOff>138018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00013"/>
          <a:ext cx="2744772" cy="110956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</xdr:colOff>
      <xdr:row>0</xdr:row>
      <xdr:rowOff>111919</xdr:rowOff>
    </xdr:from>
    <xdr:to>
      <xdr:col>1</xdr:col>
      <xdr:colOff>1987534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" y="111919"/>
          <a:ext cx="2744772" cy="11095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88107</xdr:rowOff>
    </xdr:from>
    <xdr:to>
      <xdr:col>0</xdr:col>
      <xdr:colOff>3011472</xdr:colOff>
      <xdr:row>5</xdr:row>
      <xdr:rowOff>126112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8107"/>
          <a:ext cx="2744772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88107</xdr:colOff>
      <xdr:row>0</xdr:row>
      <xdr:rowOff>111919</xdr:rowOff>
    </xdr:from>
    <xdr:to>
      <xdr:col>1</xdr:col>
      <xdr:colOff>1249348</xdr:colOff>
      <xdr:row>5</xdr:row>
      <xdr:rowOff>149924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7" y="111919"/>
          <a:ext cx="2742391" cy="110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 tint="0.79998168889431442"/>
  </sheetPr>
  <dimension ref="A2:O177"/>
  <sheetViews>
    <sheetView showGridLines="0" tabSelected="1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P8" sqref="P8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5" width="15.7109375" customWidth="1" outlineLevel="1"/>
    <col min="6" max="6" width="16.570312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5" max="15" width="13.85546875" bestFit="1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254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916.36770180492658</v>
      </c>
      <c r="D11" s="43">
        <v>0</v>
      </c>
      <c r="E11" s="37">
        <v>916.36770180492658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6724.5723068962625</v>
      </c>
      <c r="M11" s="35">
        <v>0</v>
      </c>
      <c r="N11" s="38">
        <f t="shared" ref="N11:N42" si="0">+C11+G11+K11+L11+M11</f>
        <v>7640.9400087011891</v>
      </c>
      <c r="O11" s="33"/>
    </row>
    <row r="12" spans="1:15" x14ac:dyDescent="0.25">
      <c r="A12" s="9" t="s">
        <v>22</v>
      </c>
      <c r="B12" s="10" t="s">
        <v>23</v>
      </c>
      <c r="C12" s="35">
        <v>182.64502436563788</v>
      </c>
      <c r="D12" s="36">
        <v>0</v>
      </c>
      <c r="E12" s="37">
        <v>182.64502436563788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1377.6377784598105</v>
      </c>
      <c r="M12" s="35">
        <v>0</v>
      </c>
      <c r="N12" s="38">
        <f t="shared" si="0"/>
        <v>1560.2828028254485</v>
      </c>
      <c r="O12" s="33"/>
    </row>
    <row r="13" spans="1:15" ht="30" x14ac:dyDescent="0.25">
      <c r="A13" s="9" t="s">
        <v>24</v>
      </c>
      <c r="B13" s="10" t="s">
        <v>25</v>
      </c>
      <c r="C13" s="35">
        <v>2699.1922695079238</v>
      </c>
      <c r="D13" s="36">
        <v>0</v>
      </c>
      <c r="E13" s="37">
        <v>2699.1922695079238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1251.0342276235663</v>
      </c>
      <c r="M13" s="35">
        <v>0</v>
      </c>
      <c r="N13" s="38">
        <f t="shared" si="0"/>
        <v>3950.2264971314899</v>
      </c>
      <c r="O13" s="33"/>
    </row>
    <row r="14" spans="1:15" x14ac:dyDescent="0.25">
      <c r="A14" s="9" t="s">
        <v>26</v>
      </c>
      <c r="B14" s="10" t="s">
        <v>27</v>
      </c>
      <c r="C14" s="35">
        <v>28644.583389356249</v>
      </c>
      <c r="D14" s="36">
        <v>0</v>
      </c>
      <c r="E14" s="37">
        <v>28644.583389356249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16147.95468122053</v>
      </c>
      <c r="M14" s="35">
        <v>0</v>
      </c>
      <c r="N14" s="38">
        <f t="shared" si="0"/>
        <v>44792.538070576775</v>
      </c>
      <c r="O14" s="33"/>
    </row>
    <row r="15" spans="1:15" x14ac:dyDescent="0.25">
      <c r="A15" s="9" t="s">
        <v>28</v>
      </c>
      <c r="B15" s="10" t="s">
        <v>30</v>
      </c>
      <c r="C15" s="35">
        <v>37484.464494808533</v>
      </c>
      <c r="D15" s="36">
        <v>0</v>
      </c>
      <c r="E15" s="37">
        <v>25048.898644948531</v>
      </c>
      <c r="F15" s="36">
        <v>12435.565849860001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296.4139711294265</v>
      </c>
      <c r="M15" s="35">
        <v>0</v>
      </c>
      <c r="N15" s="38">
        <f t="shared" si="0"/>
        <v>37780.87846593796</v>
      </c>
      <c r="O15" s="33"/>
    </row>
    <row r="16" spans="1:15" x14ac:dyDescent="0.25">
      <c r="A16" s="9" t="s">
        <v>29</v>
      </c>
      <c r="B16" s="10" t="s">
        <v>32</v>
      </c>
      <c r="C16" s="35">
        <v>1854.5019514503383</v>
      </c>
      <c r="D16" s="36">
        <v>0</v>
      </c>
      <c r="E16" s="37">
        <v>1854.5019514503383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16245.321338255693</v>
      </c>
      <c r="M16" s="35">
        <v>0</v>
      </c>
      <c r="N16" s="38">
        <f t="shared" si="0"/>
        <v>18099.82328970603</v>
      </c>
      <c r="O16" s="33"/>
    </row>
    <row r="17" spans="1:15" x14ac:dyDescent="0.25">
      <c r="A17" s="9" t="s">
        <v>31</v>
      </c>
      <c r="B17" s="10" t="s">
        <v>34</v>
      </c>
      <c r="C17" s="35">
        <v>8977.4125738682633</v>
      </c>
      <c r="D17" s="36">
        <v>0</v>
      </c>
      <c r="E17" s="37">
        <v>8977.4125738682633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2865.7587074069493</v>
      </c>
      <c r="M17" s="35">
        <v>0</v>
      </c>
      <c r="N17" s="38">
        <f t="shared" si="0"/>
        <v>11843.171281275212</v>
      </c>
      <c r="O17" s="33"/>
    </row>
    <row r="18" spans="1:15" x14ac:dyDescent="0.25">
      <c r="A18" s="9" t="s">
        <v>33</v>
      </c>
      <c r="B18" s="10" t="s">
        <v>36</v>
      </c>
      <c r="C18" s="35">
        <v>6308.3898013584976</v>
      </c>
      <c r="D18" s="36">
        <v>0</v>
      </c>
      <c r="E18" s="37">
        <v>6308.3898013584976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37006.326333380995</v>
      </c>
      <c r="M18" s="35">
        <v>0</v>
      </c>
      <c r="N18" s="38">
        <f t="shared" si="0"/>
        <v>43314.716134739494</v>
      </c>
      <c r="O18" s="33"/>
    </row>
    <row r="19" spans="1:15" x14ac:dyDescent="0.25">
      <c r="A19" s="9" t="s">
        <v>35</v>
      </c>
      <c r="B19" s="10" t="s">
        <v>278</v>
      </c>
      <c r="C19" s="35">
        <v>10252.679542556549</v>
      </c>
      <c r="D19" s="36">
        <v>0</v>
      </c>
      <c r="E19" s="37">
        <v>10252.679542556549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45381.854767473917</v>
      </c>
      <c r="M19" s="35">
        <v>0</v>
      </c>
      <c r="N19" s="38">
        <f t="shared" si="0"/>
        <v>55634.534310030467</v>
      </c>
      <c r="O19" s="33"/>
    </row>
    <row r="20" spans="1:15" x14ac:dyDescent="0.25">
      <c r="A20" s="9" t="s">
        <v>37</v>
      </c>
      <c r="B20" s="10" t="s">
        <v>279</v>
      </c>
      <c r="C20" s="35">
        <v>17588.6173426024</v>
      </c>
      <c r="D20" s="36">
        <v>0</v>
      </c>
      <c r="E20" s="37">
        <v>17588.6173426024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50299.827230765542</v>
      </c>
      <c r="M20" s="35">
        <v>0</v>
      </c>
      <c r="N20" s="38">
        <f t="shared" si="0"/>
        <v>67888.444573367946</v>
      </c>
      <c r="O20" s="33"/>
    </row>
    <row r="21" spans="1:15" x14ac:dyDescent="0.25">
      <c r="A21" s="9" t="s">
        <v>38</v>
      </c>
      <c r="B21" s="10" t="s">
        <v>39</v>
      </c>
      <c r="C21" s="35">
        <v>59143.833025768035</v>
      </c>
      <c r="D21" s="36">
        <v>0</v>
      </c>
      <c r="E21" s="37">
        <v>59143.833025768035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12796.669522338532</v>
      </c>
      <c r="M21" s="35">
        <v>0</v>
      </c>
      <c r="N21" s="38">
        <f t="shared" si="0"/>
        <v>71940.502548106568</v>
      </c>
      <c r="O21" s="33"/>
    </row>
    <row r="22" spans="1:15" x14ac:dyDescent="0.25">
      <c r="A22" s="9" t="s">
        <v>40</v>
      </c>
      <c r="B22" s="10" t="s">
        <v>41</v>
      </c>
      <c r="C22" s="35">
        <v>24890.206975622645</v>
      </c>
      <c r="D22" s="36">
        <v>0</v>
      </c>
      <c r="E22" s="37">
        <v>20952.834806016395</v>
      </c>
      <c r="F22" s="36">
        <v>3937.3721696062494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7896.7145561539446</v>
      </c>
      <c r="M22" s="35">
        <v>0</v>
      </c>
      <c r="N22" s="38">
        <f t="shared" si="0"/>
        <v>32786.921531776592</v>
      </c>
      <c r="O22" s="33"/>
    </row>
    <row r="23" spans="1:15" x14ac:dyDescent="0.25">
      <c r="A23" s="9" t="s">
        <v>42</v>
      </c>
      <c r="B23" s="10" t="s">
        <v>43</v>
      </c>
      <c r="C23" s="35">
        <v>22161.145901238815</v>
      </c>
      <c r="D23" s="36">
        <v>0</v>
      </c>
      <c r="E23" s="37">
        <v>18136.052674193725</v>
      </c>
      <c r="F23" s="36">
        <v>4025.0932270450921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11119.534999955693</v>
      </c>
      <c r="M23" s="35">
        <v>0</v>
      </c>
      <c r="N23" s="38">
        <f t="shared" si="0"/>
        <v>33280.680901194508</v>
      </c>
      <c r="O23" s="33"/>
    </row>
    <row r="24" spans="1:15" x14ac:dyDescent="0.25">
      <c r="A24" s="9" t="s">
        <v>44</v>
      </c>
      <c r="B24" s="10" t="s">
        <v>45</v>
      </c>
      <c r="C24" s="35">
        <v>613487.92258053203</v>
      </c>
      <c r="D24" s="36">
        <v>0</v>
      </c>
      <c r="E24" s="37">
        <v>283816.21150517726</v>
      </c>
      <c r="F24" s="36">
        <v>329671.71107535472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8856.8815834972938</v>
      </c>
      <c r="M24" s="35">
        <v>0</v>
      </c>
      <c r="N24" s="38">
        <f t="shared" si="0"/>
        <v>622344.80416402931</v>
      </c>
      <c r="O24" s="33"/>
    </row>
    <row r="25" spans="1:15" x14ac:dyDescent="0.25">
      <c r="A25" s="9" t="s">
        <v>46</v>
      </c>
      <c r="B25" s="10" t="s">
        <v>47</v>
      </c>
      <c r="C25" s="35">
        <v>1104.5077591159193</v>
      </c>
      <c r="D25" s="36">
        <v>0</v>
      </c>
      <c r="E25" s="37">
        <v>1104.5077591159193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19642.019427576917</v>
      </c>
      <c r="M25" s="35">
        <v>0</v>
      </c>
      <c r="N25" s="38">
        <f t="shared" si="0"/>
        <v>20746.527186692838</v>
      </c>
      <c r="O25" s="33"/>
    </row>
    <row r="26" spans="1:15" x14ac:dyDescent="0.25">
      <c r="A26" s="9" t="s">
        <v>48</v>
      </c>
      <c r="B26" s="10" t="s">
        <v>49</v>
      </c>
      <c r="C26" s="35">
        <v>581998.56469704828</v>
      </c>
      <c r="D26" s="36">
        <v>0</v>
      </c>
      <c r="E26" s="37">
        <v>302860.4320585868</v>
      </c>
      <c r="F26" s="36">
        <v>279138.13263846148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60650.552904889912</v>
      </c>
      <c r="M26" s="35">
        <v>0</v>
      </c>
      <c r="N26" s="38">
        <f t="shared" si="0"/>
        <v>642649.1176019382</v>
      </c>
      <c r="O26" s="33"/>
    </row>
    <row r="27" spans="1:15" x14ac:dyDescent="0.25">
      <c r="A27" s="9" t="s">
        <v>50</v>
      </c>
      <c r="B27" s="10" t="s">
        <v>51</v>
      </c>
      <c r="C27" s="35">
        <v>47359.932847757918</v>
      </c>
      <c r="D27" s="36">
        <v>0</v>
      </c>
      <c r="E27" s="37">
        <v>47359.932847757918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31658.283407945215</v>
      </c>
      <c r="M27" s="35">
        <v>0</v>
      </c>
      <c r="N27" s="38">
        <f t="shared" si="0"/>
        <v>79018.216255703126</v>
      </c>
      <c r="O27" s="33"/>
    </row>
    <row r="28" spans="1:15" x14ac:dyDescent="0.25">
      <c r="A28" s="9" t="s">
        <v>52</v>
      </c>
      <c r="B28" s="10" t="s">
        <v>53</v>
      </c>
      <c r="C28" s="35">
        <v>44428.614992584829</v>
      </c>
      <c r="D28" s="36">
        <v>0</v>
      </c>
      <c r="E28" s="37">
        <v>44428.614992584829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120087.11254226758</v>
      </c>
      <c r="M28" s="35">
        <v>0</v>
      </c>
      <c r="N28" s="38">
        <f t="shared" si="0"/>
        <v>164515.7275348524</v>
      </c>
      <c r="O28" s="33"/>
    </row>
    <row r="29" spans="1:15" x14ac:dyDescent="0.25">
      <c r="A29" s="9" t="s">
        <v>54</v>
      </c>
      <c r="B29" s="10" t="s">
        <v>55</v>
      </c>
      <c r="C29" s="35">
        <v>43378.733103990518</v>
      </c>
      <c r="D29" s="36">
        <v>0</v>
      </c>
      <c r="E29" s="37">
        <v>38618.833370307999</v>
      </c>
      <c r="F29" s="36">
        <v>4759.8997336825214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59681.070337920937</v>
      </c>
      <c r="M29" s="35">
        <v>0</v>
      </c>
      <c r="N29" s="38">
        <f t="shared" si="0"/>
        <v>103059.80344191146</v>
      </c>
      <c r="O29" s="33"/>
    </row>
    <row r="30" spans="1:15" x14ac:dyDescent="0.25">
      <c r="A30" s="9" t="s">
        <v>56</v>
      </c>
      <c r="B30" s="10" t="s">
        <v>57</v>
      </c>
      <c r="C30" s="35">
        <v>1802.6624715275034</v>
      </c>
      <c r="D30" s="36">
        <v>0</v>
      </c>
      <c r="E30" s="37">
        <v>1802.6624715275034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16806.847407645731</v>
      </c>
      <c r="M30" s="35">
        <v>0</v>
      </c>
      <c r="N30" s="38">
        <f t="shared" si="0"/>
        <v>18609.509879173234</v>
      </c>
      <c r="O30" s="33"/>
    </row>
    <row r="31" spans="1:15" x14ac:dyDescent="0.25">
      <c r="A31" s="9" t="s">
        <v>58</v>
      </c>
      <c r="B31" s="10" t="s">
        <v>59</v>
      </c>
      <c r="C31" s="35">
        <v>30334.510571858133</v>
      </c>
      <c r="D31" s="36">
        <v>0</v>
      </c>
      <c r="E31" s="37">
        <v>20139.607763830358</v>
      </c>
      <c r="F31" s="36">
        <v>10194.902808027773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17646.869292023508</v>
      </c>
      <c r="M31" s="35">
        <v>0</v>
      </c>
      <c r="N31" s="38">
        <f t="shared" si="0"/>
        <v>47981.379863881637</v>
      </c>
      <c r="O31" s="33"/>
    </row>
    <row r="32" spans="1:15" x14ac:dyDescent="0.25">
      <c r="A32" s="9" t="s">
        <v>60</v>
      </c>
      <c r="B32" s="10" t="s">
        <v>61</v>
      </c>
      <c r="C32" s="35">
        <v>232746.72128306641</v>
      </c>
      <c r="D32" s="36">
        <v>0</v>
      </c>
      <c r="E32" s="37">
        <v>232746.72128306641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216490.17074038435</v>
      </c>
      <c r="M32" s="35">
        <v>0</v>
      </c>
      <c r="N32" s="38">
        <f t="shared" si="0"/>
        <v>449236.89202345075</v>
      </c>
      <c r="O32" s="33"/>
    </row>
    <row r="33" spans="1:15" x14ac:dyDescent="0.25">
      <c r="A33" s="9" t="s">
        <v>62</v>
      </c>
      <c r="B33" s="10" t="s">
        <v>63</v>
      </c>
      <c r="C33" s="35">
        <v>56771.553342849591</v>
      </c>
      <c r="D33" s="36">
        <v>0</v>
      </c>
      <c r="E33" s="37">
        <v>56771.553342849591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27985.077502166889</v>
      </c>
      <c r="M33" s="35">
        <v>0</v>
      </c>
      <c r="N33" s="38">
        <f t="shared" si="0"/>
        <v>84756.63084501648</v>
      </c>
      <c r="O33" s="33"/>
    </row>
    <row r="34" spans="1:15" x14ac:dyDescent="0.25">
      <c r="A34" s="9" t="s">
        <v>64</v>
      </c>
      <c r="B34" s="10" t="s">
        <v>65</v>
      </c>
      <c r="C34" s="35">
        <v>155441.81451510626</v>
      </c>
      <c r="D34" s="36">
        <v>0</v>
      </c>
      <c r="E34" s="37">
        <v>155441.81451510626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44259.32807020285</v>
      </c>
      <c r="M34" s="35">
        <v>0</v>
      </c>
      <c r="N34" s="38">
        <f t="shared" si="0"/>
        <v>199701.14258530911</v>
      </c>
      <c r="O34" s="33"/>
    </row>
    <row r="35" spans="1:15" x14ac:dyDescent="0.25">
      <c r="A35" s="9" t="s">
        <v>66</v>
      </c>
      <c r="B35" s="10" t="s">
        <v>67</v>
      </c>
      <c r="C35" s="35">
        <v>9354.4594939215585</v>
      </c>
      <c r="D35" s="36">
        <v>0</v>
      </c>
      <c r="E35" s="37">
        <v>9354.4594939215585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10880.15880229713</v>
      </c>
      <c r="M35" s="35">
        <v>0</v>
      </c>
      <c r="N35" s="38">
        <f t="shared" si="0"/>
        <v>20234.618296218687</v>
      </c>
      <c r="O35" s="33"/>
    </row>
    <row r="36" spans="1:15" ht="30" x14ac:dyDescent="0.25">
      <c r="A36" s="9" t="s">
        <v>68</v>
      </c>
      <c r="B36" s="10" t="s">
        <v>69</v>
      </c>
      <c r="C36" s="35">
        <v>138763.89257505405</v>
      </c>
      <c r="D36" s="36">
        <v>0</v>
      </c>
      <c r="E36" s="37">
        <v>138763.89257505405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46254.109831358961</v>
      </c>
      <c r="M36" s="35">
        <v>0</v>
      </c>
      <c r="N36" s="38">
        <f t="shared" si="0"/>
        <v>185018.00240641303</v>
      </c>
      <c r="O36" s="33"/>
    </row>
    <row r="37" spans="1:15" x14ac:dyDescent="0.25">
      <c r="A37" s="9" t="s">
        <v>70</v>
      </c>
      <c r="B37" s="10" t="s">
        <v>71</v>
      </c>
      <c r="C37" s="35">
        <v>38624.53392740267</v>
      </c>
      <c r="D37" s="36">
        <v>0</v>
      </c>
      <c r="E37" s="37">
        <v>38624.53392740267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10946.497008768571</v>
      </c>
      <c r="M37" s="35">
        <v>0</v>
      </c>
      <c r="N37" s="38">
        <f t="shared" si="0"/>
        <v>49571.030936171243</v>
      </c>
      <c r="O37" s="33"/>
    </row>
    <row r="38" spans="1:15" x14ac:dyDescent="0.25">
      <c r="A38" s="9" t="s">
        <v>72</v>
      </c>
      <c r="B38" s="10" t="s">
        <v>73</v>
      </c>
      <c r="C38" s="35">
        <v>9466.8382353124871</v>
      </c>
      <c r="D38" s="36">
        <v>0</v>
      </c>
      <c r="E38" s="37">
        <v>9466.8382353124871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19121.654916838404</v>
      </c>
      <c r="M38" s="35">
        <v>0</v>
      </c>
      <c r="N38" s="38">
        <f t="shared" si="0"/>
        <v>28588.493152150892</v>
      </c>
      <c r="O38" s="33"/>
    </row>
    <row r="39" spans="1:15" x14ac:dyDescent="0.25">
      <c r="A39" s="9" t="s">
        <v>74</v>
      </c>
      <c r="B39" s="10" t="s">
        <v>75</v>
      </c>
      <c r="C39" s="35">
        <v>23772.469882753692</v>
      </c>
      <c r="D39" s="36">
        <v>0</v>
      </c>
      <c r="E39" s="37">
        <v>23772.469882753692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6288.2955295483307</v>
      </c>
      <c r="M39" s="35">
        <v>0</v>
      </c>
      <c r="N39" s="38">
        <f t="shared" si="0"/>
        <v>30060.765412302022</v>
      </c>
      <c r="O39" s="33"/>
    </row>
    <row r="40" spans="1:15" x14ac:dyDescent="0.25">
      <c r="A40" s="9" t="s">
        <v>76</v>
      </c>
      <c r="B40" s="10" t="s">
        <v>77</v>
      </c>
      <c r="C40" s="35">
        <v>152657.00409246708</v>
      </c>
      <c r="D40" s="36">
        <v>0</v>
      </c>
      <c r="E40" s="37">
        <v>152657.00409246708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50885.981368026085</v>
      </c>
      <c r="M40" s="35">
        <v>0</v>
      </c>
      <c r="N40" s="38">
        <f t="shared" si="0"/>
        <v>203542.98546049316</v>
      </c>
      <c r="O40" s="33"/>
    </row>
    <row r="41" spans="1:15" x14ac:dyDescent="0.25">
      <c r="A41" s="9" t="s">
        <v>78</v>
      </c>
      <c r="B41" s="10" t="s">
        <v>79</v>
      </c>
      <c r="C41" s="35">
        <v>47.166629132173142</v>
      </c>
      <c r="D41" s="36">
        <v>0</v>
      </c>
      <c r="E41" s="37">
        <v>47.166629132173142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275.33802379284526</v>
      </c>
      <c r="M41" s="35">
        <v>0</v>
      </c>
      <c r="N41" s="38">
        <f t="shared" si="0"/>
        <v>322.50465292501838</v>
      </c>
      <c r="O41" s="33"/>
    </row>
    <row r="42" spans="1:15" x14ac:dyDescent="0.25">
      <c r="A42" s="9" t="s">
        <v>80</v>
      </c>
      <c r="B42" s="10" t="s">
        <v>81</v>
      </c>
      <c r="C42" s="35">
        <v>1011.3838261688027</v>
      </c>
      <c r="D42" s="36">
        <v>0</v>
      </c>
      <c r="E42" s="37">
        <v>1011.3838261688027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5214.694275788519</v>
      </c>
      <c r="M42" s="35">
        <v>0</v>
      </c>
      <c r="N42" s="38">
        <f t="shared" si="0"/>
        <v>6226.0781019573215</v>
      </c>
      <c r="O42" s="33"/>
    </row>
    <row r="43" spans="1:15" ht="45" x14ac:dyDescent="0.25">
      <c r="A43" s="9" t="s">
        <v>351</v>
      </c>
      <c r="B43" s="10" t="s">
        <v>352</v>
      </c>
      <c r="C43" s="35">
        <v>946364.87175805541</v>
      </c>
      <c r="D43" s="36">
        <v>0</v>
      </c>
      <c r="E43" s="37">
        <v>460112.65888195619</v>
      </c>
      <c r="F43" s="36">
        <v>486252.21287609922</v>
      </c>
      <c r="G43" s="35">
        <v>0</v>
      </c>
      <c r="H43" s="36">
        <v>0</v>
      </c>
      <c r="I43" s="37">
        <v>19539.890843735386</v>
      </c>
      <c r="J43" s="36">
        <v>0</v>
      </c>
      <c r="K43" s="35">
        <v>0</v>
      </c>
      <c r="L43" s="35">
        <v>47277.640843735382</v>
      </c>
      <c r="M43" s="35">
        <v>0</v>
      </c>
      <c r="N43" s="38">
        <f t="shared" ref="N43:N66" si="1">+C43+G43+K43+L43+M43</f>
        <v>993642.51260179083</v>
      </c>
      <c r="O43" s="33"/>
    </row>
    <row r="44" spans="1:15" ht="30" x14ac:dyDescent="0.25">
      <c r="A44" s="9" t="s">
        <v>82</v>
      </c>
      <c r="B44" s="10" t="s">
        <v>83</v>
      </c>
      <c r="C44" s="35">
        <v>160206.23017059849</v>
      </c>
      <c r="D44" s="36">
        <v>0</v>
      </c>
      <c r="E44" s="37">
        <v>111351.16837059849</v>
      </c>
      <c r="F44" s="36">
        <v>48855.061799999996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1"/>
        <v>160206.23017059849</v>
      </c>
      <c r="O44" s="33"/>
    </row>
    <row r="45" spans="1:15" x14ac:dyDescent="0.25">
      <c r="A45" s="9" t="s">
        <v>84</v>
      </c>
      <c r="B45" s="10" t="s">
        <v>85</v>
      </c>
      <c r="C45" s="35">
        <v>418588.80419469683</v>
      </c>
      <c r="D45" s="36">
        <v>0</v>
      </c>
      <c r="E45" s="37">
        <v>102492.88675747282</v>
      </c>
      <c r="F45" s="36">
        <v>316095.91743722401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20899.517728964631</v>
      </c>
      <c r="M45" s="35">
        <v>0</v>
      </c>
      <c r="N45" s="38">
        <f t="shared" si="1"/>
        <v>439488.32192366145</v>
      </c>
      <c r="O45" s="33"/>
    </row>
    <row r="46" spans="1:15" x14ac:dyDescent="0.25">
      <c r="A46" s="9" t="s">
        <v>86</v>
      </c>
      <c r="B46" s="10" t="s">
        <v>87</v>
      </c>
      <c r="C46" s="35">
        <v>344060.23102792521</v>
      </c>
      <c r="D46" s="36">
        <v>0</v>
      </c>
      <c r="E46" s="37">
        <v>39253.16423885792</v>
      </c>
      <c r="F46" s="36">
        <v>304807.06678906729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1694.0259000000001</v>
      </c>
      <c r="M46" s="35">
        <v>0</v>
      </c>
      <c r="N46" s="38">
        <f t="shared" si="1"/>
        <v>345754.25692792522</v>
      </c>
      <c r="O46" s="33"/>
    </row>
    <row r="47" spans="1:15" x14ac:dyDescent="0.25">
      <c r="A47" s="9" t="s">
        <v>88</v>
      </c>
      <c r="B47" s="10" t="s">
        <v>89</v>
      </c>
      <c r="C47" s="35">
        <v>564791.45844047132</v>
      </c>
      <c r="D47" s="36">
        <v>0</v>
      </c>
      <c r="E47" s="37">
        <v>485602.49566342129</v>
      </c>
      <c r="F47" s="36">
        <v>79188.962777050008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37958.25899805659</v>
      </c>
      <c r="M47" s="35">
        <v>0</v>
      </c>
      <c r="N47" s="38">
        <f t="shared" si="1"/>
        <v>602749.71743852796</v>
      </c>
      <c r="O47" s="33"/>
    </row>
    <row r="48" spans="1:15" x14ac:dyDescent="0.25">
      <c r="A48" s="9" t="s">
        <v>90</v>
      </c>
      <c r="B48" s="34" t="s">
        <v>91</v>
      </c>
      <c r="C48" s="35">
        <v>117871.11179479846</v>
      </c>
      <c r="D48" s="36">
        <v>0</v>
      </c>
      <c r="E48" s="37">
        <v>84477.340867829145</v>
      </c>
      <c r="F48" s="36">
        <v>33393.770926969322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1"/>
        <v>117871.11179479846</v>
      </c>
      <c r="O48" s="33"/>
    </row>
    <row r="49" spans="1:15" ht="45" x14ac:dyDescent="0.25">
      <c r="A49" s="9" t="s">
        <v>354</v>
      </c>
      <c r="B49" s="10" t="s">
        <v>353</v>
      </c>
      <c r="C49" s="35">
        <v>264056.98381315387</v>
      </c>
      <c r="D49" s="36">
        <v>0</v>
      </c>
      <c r="E49" s="37">
        <v>151021.9704077013</v>
      </c>
      <c r="F49" s="36">
        <v>113035.01340545258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54.866634775022611</v>
      </c>
      <c r="M49" s="35">
        <v>0</v>
      </c>
      <c r="N49" s="38">
        <f t="shared" si="1"/>
        <v>264111.85044792888</v>
      </c>
      <c r="O49" s="33"/>
    </row>
    <row r="50" spans="1:15" x14ac:dyDescent="0.25">
      <c r="A50" s="9" t="s">
        <v>92</v>
      </c>
      <c r="B50" s="10" t="s">
        <v>93</v>
      </c>
      <c r="C50" s="35">
        <v>344553.72356636485</v>
      </c>
      <c r="D50" s="36">
        <v>0</v>
      </c>
      <c r="E50" s="37">
        <v>207689.97932415362</v>
      </c>
      <c r="F50" s="36">
        <v>136863.74424221125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71846.376023999997</v>
      </c>
      <c r="M50" s="35">
        <v>0</v>
      </c>
      <c r="N50" s="38">
        <f t="shared" si="1"/>
        <v>416400.09959036484</v>
      </c>
      <c r="O50" s="33"/>
    </row>
    <row r="51" spans="1:15" x14ac:dyDescent="0.25">
      <c r="A51" s="9" t="s">
        <v>94</v>
      </c>
      <c r="B51" s="10" t="s">
        <v>95</v>
      </c>
      <c r="C51" s="35">
        <v>239905.46766201308</v>
      </c>
      <c r="D51" s="36">
        <v>0</v>
      </c>
      <c r="E51" s="37">
        <v>147101.77419438705</v>
      </c>
      <c r="F51" s="36">
        <v>92803.693467626028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1230.10088</v>
      </c>
      <c r="M51" s="35">
        <v>0</v>
      </c>
      <c r="N51" s="38">
        <f t="shared" si="1"/>
        <v>241135.56854201309</v>
      </c>
      <c r="O51" s="33"/>
    </row>
    <row r="52" spans="1:15" x14ac:dyDescent="0.25">
      <c r="A52" s="9" t="s">
        <v>96</v>
      </c>
      <c r="B52" s="10" t="s">
        <v>97</v>
      </c>
      <c r="C52" s="35">
        <v>32332.437428479254</v>
      </c>
      <c r="D52" s="36">
        <v>0</v>
      </c>
      <c r="E52" s="37">
        <v>5140.9033634824018</v>
      </c>
      <c r="F52" s="36">
        <v>27191.534064996853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1552.3528799999999</v>
      </c>
      <c r="M52" s="35">
        <v>0</v>
      </c>
      <c r="N52" s="38">
        <f t="shared" si="1"/>
        <v>33884.790308479256</v>
      </c>
      <c r="O52" s="33"/>
    </row>
    <row r="53" spans="1:15" x14ac:dyDescent="0.25">
      <c r="A53" s="9" t="s">
        <v>98</v>
      </c>
      <c r="B53" s="10" t="s">
        <v>99</v>
      </c>
      <c r="C53" s="35">
        <v>242260.09367347829</v>
      </c>
      <c r="D53" s="36">
        <v>0</v>
      </c>
      <c r="E53" s="37">
        <v>168890.01546316853</v>
      </c>
      <c r="F53" s="36">
        <v>73370.078210309774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1"/>
        <v>242260.09367347829</v>
      </c>
      <c r="O53" s="33"/>
    </row>
    <row r="54" spans="1:15" x14ac:dyDescent="0.25">
      <c r="A54" s="9" t="s">
        <v>100</v>
      </c>
      <c r="B54" s="10" t="s">
        <v>101</v>
      </c>
      <c r="C54" s="35">
        <v>65226.752019341562</v>
      </c>
      <c r="D54" s="36">
        <v>0</v>
      </c>
      <c r="E54" s="37">
        <v>26451.272070295709</v>
      </c>
      <c r="F54" s="36">
        <v>38775.479949045854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1"/>
        <v>65226.752019341562</v>
      </c>
      <c r="O54" s="33"/>
    </row>
    <row r="55" spans="1:15" ht="30" x14ac:dyDescent="0.25">
      <c r="A55" s="9" t="s">
        <v>102</v>
      </c>
      <c r="B55" s="34" t="s">
        <v>103</v>
      </c>
      <c r="C55" s="35">
        <v>445411.57529381063</v>
      </c>
      <c r="D55" s="36">
        <v>0</v>
      </c>
      <c r="E55" s="37">
        <v>114073.2062757862</v>
      </c>
      <c r="F55" s="36">
        <v>331338.36901802442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9299.6879999999983</v>
      </c>
      <c r="M55" s="35">
        <v>0</v>
      </c>
      <c r="N55" s="38">
        <f t="shared" si="1"/>
        <v>454711.26329381065</v>
      </c>
      <c r="O55" s="33"/>
    </row>
    <row r="56" spans="1:15" x14ac:dyDescent="0.25">
      <c r="A56" s="9" t="s">
        <v>104</v>
      </c>
      <c r="B56" s="10" t="s">
        <v>105</v>
      </c>
      <c r="C56" s="35">
        <v>152566.26082144349</v>
      </c>
      <c r="D56" s="36">
        <v>0</v>
      </c>
      <c r="E56" s="37">
        <v>139975.87601495348</v>
      </c>
      <c r="F56" s="36">
        <v>12590.384806489999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687.50317620856299</v>
      </c>
      <c r="M56" s="35">
        <v>0</v>
      </c>
      <c r="N56" s="38">
        <f t="shared" si="1"/>
        <v>153253.76399765204</v>
      </c>
      <c r="O56" s="33"/>
    </row>
    <row r="57" spans="1:15" ht="60" x14ac:dyDescent="0.25">
      <c r="A57" s="9" t="s">
        <v>355</v>
      </c>
      <c r="B57" s="10" t="s">
        <v>356</v>
      </c>
      <c r="C57" s="35">
        <v>392333.76963078044</v>
      </c>
      <c r="D57" s="36">
        <v>11359.63809111</v>
      </c>
      <c r="E57" s="37">
        <v>113923.60138828085</v>
      </c>
      <c r="F57" s="36">
        <v>267050.5301513896</v>
      </c>
      <c r="G57" s="35">
        <v>0</v>
      </c>
      <c r="H57" s="36">
        <v>0</v>
      </c>
      <c r="I57" s="37">
        <v>45.567856879208605</v>
      </c>
      <c r="J57" s="36">
        <v>0</v>
      </c>
      <c r="K57" s="35">
        <v>0</v>
      </c>
      <c r="L57" s="35">
        <v>45.567856879208605</v>
      </c>
      <c r="M57" s="35">
        <v>0</v>
      </c>
      <c r="N57" s="38">
        <f t="shared" si="1"/>
        <v>392379.33748765965</v>
      </c>
      <c r="O57" s="33"/>
    </row>
    <row r="58" spans="1:15" x14ac:dyDescent="0.25">
      <c r="A58" s="9" t="s">
        <v>106</v>
      </c>
      <c r="B58" s="10" t="s">
        <v>107</v>
      </c>
      <c r="C58" s="35">
        <v>73185.438997093792</v>
      </c>
      <c r="D58" s="36">
        <v>0</v>
      </c>
      <c r="E58" s="37">
        <v>35983.201793183791</v>
      </c>
      <c r="F58" s="36">
        <v>37202.237203910001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23351.391283999998</v>
      </c>
      <c r="M58" s="35">
        <v>0</v>
      </c>
      <c r="N58" s="38">
        <f t="shared" si="1"/>
        <v>96536.830281093789</v>
      </c>
      <c r="O58" s="33"/>
    </row>
    <row r="59" spans="1:15" x14ac:dyDescent="0.25">
      <c r="A59" s="9" t="s">
        <v>108</v>
      </c>
      <c r="B59" s="10" t="s">
        <v>109</v>
      </c>
      <c r="C59" s="35">
        <v>54898.066429707513</v>
      </c>
      <c r="D59" s="36">
        <v>0</v>
      </c>
      <c r="E59" s="37">
        <v>47439.43173925751</v>
      </c>
      <c r="F59" s="36">
        <v>7458.6346904500006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56582.027582180897</v>
      </c>
      <c r="M59" s="35">
        <v>0</v>
      </c>
      <c r="N59" s="38">
        <f t="shared" si="1"/>
        <v>111480.0940118884</v>
      </c>
      <c r="O59" s="33"/>
    </row>
    <row r="60" spans="1:15" x14ac:dyDescent="0.25">
      <c r="A60" s="9" t="s">
        <v>110</v>
      </c>
      <c r="B60" s="10" t="s">
        <v>111</v>
      </c>
      <c r="C60" s="35">
        <v>5862.9988332028861</v>
      </c>
      <c r="D60" s="36">
        <v>0</v>
      </c>
      <c r="E60" s="37">
        <v>2358.2162927446598</v>
      </c>
      <c r="F60" s="36">
        <v>3504.7825404582263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4119.9550712063292</v>
      </c>
      <c r="M60" s="35">
        <v>0</v>
      </c>
      <c r="N60" s="38">
        <f t="shared" si="1"/>
        <v>9982.9539044092162</v>
      </c>
      <c r="O60" s="33"/>
    </row>
    <row r="61" spans="1:15" x14ac:dyDescent="0.25">
      <c r="A61" s="9" t="s">
        <v>112</v>
      </c>
      <c r="B61" s="34" t="s">
        <v>113</v>
      </c>
      <c r="C61" s="35">
        <v>3358.6227889717247</v>
      </c>
      <c r="D61" s="36">
        <v>0</v>
      </c>
      <c r="E61" s="37">
        <v>3358.6227889717247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5731.3505242902729</v>
      </c>
      <c r="M61" s="35">
        <v>0</v>
      </c>
      <c r="N61" s="38">
        <f t="shared" si="1"/>
        <v>9089.9733132619986</v>
      </c>
      <c r="O61" s="33"/>
    </row>
    <row r="62" spans="1:15" ht="45" x14ac:dyDescent="0.25">
      <c r="A62" s="9" t="s">
        <v>114</v>
      </c>
      <c r="B62" s="34" t="s">
        <v>115</v>
      </c>
      <c r="C62" s="35">
        <v>98960.323039550625</v>
      </c>
      <c r="D62" s="36">
        <v>0</v>
      </c>
      <c r="E62" s="37">
        <v>78396.132035065617</v>
      </c>
      <c r="F62" s="36">
        <v>20564.191004485001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17348.213316292717</v>
      </c>
      <c r="M62" s="35">
        <v>0</v>
      </c>
      <c r="N62" s="38">
        <f t="shared" si="1"/>
        <v>116308.53635584335</v>
      </c>
      <c r="O62" s="33"/>
    </row>
    <row r="63" spans="1:15" x14ac:dyDescent="0.25">
      <c r="A63" s="9" t="s">
        <v>116</v>
      </c>
      <c r="B63" s="10" t="s">
        <v>117</v>
      </c>
      <c r="C63" s="35">
        <v>360160.46198209224</v>
      </c>
      <c r="D63" s="36">
        <v>0</v>
      </c>
      <c r="E63" s="37">
        <v>82911.386088088533</v>
      </c>
      <c r="F63" s="36">
        <v>277249.07589400368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3122.5079429255616</v>
      </c>
      <c r="M63" s="35">
        <v>0</v>
      </c>
      <c r="N63" s="38">
        <f t="shared" si="1"/>
        <v>363282.96992501779</v>
      </c>
      <c r="O63" s="33"/>
    </row>
    <row r="64" spans="1:15" ht="30" x14ac:dyDescent="0.25">
      <c r="A64" s="9" t="s">
        <v>118</v>
      </c>
      <c r="B64" s="10" t="s">
        <v>119</v>
      </c>
      <c r="C64" s="35">
        <v>101522.95877014093</v>
      </c>
      <c r="D64" s="36">
        <v>3392.9609841299998</v>
      </c>
      <c r="E64" s="37">
        <v>87864.831642822828</v>
      </c>
      <c r="F64" s="36">
        <v>10265.166143188104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49624.247299969051</v>
      </c>
      <c r="M64" s="35">
        <v>0</v>
      </c>
      <c r="N64" s="38">
        <f t="shared" si="1"/>
        <v>151147.20607010997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1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256275.00148071477</v>
      </c>
      <c r="D66" s="36">
        <v>0</v>
      </c>
      <c r="E66" s="37">
        <v>107007.32773000079</v>
      </c>
      <c r="F66" s="36">
        <v>149267.67375071396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1"/>
        <v>256275.00148071477</v>
      </c>
      <c r="O66" s="33"/>
    </row>
    <row r="67" spans="1:15" ht="30" x14ac:dyDescent="0.25">
      <c r="A67" s="9" t="s">
        <v>357</v>
      </c>
      <c r="B67" s="10" t="s">
        <v>358</v>
      </c>
      <c r="C67" s="35">
        <v>413278.7490062755</v>
      </c>
      <c r="D67" s="36">
        <v>0</v>
      </c>
      <c r="E67" s="37">
        <v>159069.41248176724</v>
      </c>
      <c r="F67" s="36">
        <v>254209.33652450822</v>
      </c>
      <c r="G67" s="35">
        <v>0</v>
      </c>
      <c r="H67" s="36">
        <v>0</v>
      </c>
      <c r="I67" s="37">
        <v>76.801535999999999</v>
      </c>
      <c r="J67" s="36">
        <v>0</v>
      </c>
      <c r="K67" s="35">
        <v>0</v>
      </c>
      <c r="L67" s="35">
        <v>76.801535999999999</v>
      </c>
      <c r="M67" s="35">
        <v>0</v>
      </c>
      <c r="N67" s="38">
        <f>(+C67+G67+K67+L67+M67)</f>
        <v>413355.55054227548</v>
      </c>
      <c r="O67" s="33"/>
    </row>
    <row r="68" spans="1:15" ht="30" x14ac:dyDescent="0.25">
      <c r="A68" s="9" t="s">
        <v>120</v>
      </c>
      <c r="B68" s="10" t="s">
        <v>122</v>
      </c>
      <c r="C68" s="35">
        <v>166047.01162202627</v>
      </c>
      <c r="D68" s="36">
        <v>0</v>
      </c>
      <c r="E68" s="37">
        <v>120504.00478351163</v>
      </c>
      <c r="F68" s="36">
        <v>45543.006838514659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ref="N68:N80" si="2">+C68+G68+K68+L68+M68</f>
        <v>166047.01162202627</v>
      </c>
      <c r="O68" s="33"/>
    </row>
    <row r="69" spans="1:15" ht="30" x14ac:dyDescent="0.25">
      <c r="A69" s="9" t="s">
        <v>121</v>
      </c>
      <c r="B69" s="10" t="s">
        <v>124</v>
      </c>
      <c r="C69" s="35">
        <v>176480.95027756697</v>
      </c>
      <c r="D69" s="36">
        <v>0</v>
      </c>
      <c r="E69" s="37">
        <v>157230.88821150886</v>
      </c>
      <c r="F69" s="36">
        <v>19250.062066058115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12598.973683597098</v>
      </c>
      <c r="M69" s="35">
        <v>0</v>
      </c>
      <c r="N69" s="38">
        <f t="shared" si="2"/>
        <v>189079.92396116408</v>
      </c>
      <c r="O69" s="33"/>
    </row>
    <row r="70" spans="1:15" ht="30" x14ac:dyDescent="0.25">
      <c r="A70" s="9" t="s">
        <v>123</v>
      </c>
      <c r="B70" s="10" t="s">
        <v>283</v>
      </c>
      <c r="C70" s="35">
        <v>12573.677249477456</v>
      </c>
      <c r="D70" s="36">
        <v>0</v>
      </c>
      <c r="E70" s="37">
        <v>7686.8990410874567</v>
      </c>
      <c r="F70" s="36">
        <v>4886.7782083900001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2"/>
        <v>12573.677249477456</v>
      </c>
      <c r="O70" s="33"/>
    </row>
    <row r="71" spans="1:15" ht="30" x14ac:dyDescent="0.25">
      <c r="A71" s="9" t="s">
        <v>307</v>
      </c>
      <c r="B71" s="10" t="s">
        <v>126</v>
      </c>
      <c r="C71" s="35">
        <v>152095.14302167043</v>
      </c>
      <c r="D71" s="36">
        <v>0</v>
      </c>
      <c r="E71" s="37">
        <v>123671.55714560935</v>
      </c>
      <c r="F71" s="36">
        <v>28423.585876061075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2"/>
        <v>152095.14302167043</v>
      </c>
      <c r="O71" s="33"/>
    </row>
    <row r="72" spans="1:15" x14ac:dyDescent="0.25">
      <c r="A72" s="9" t="s">
        <v>125</v>
      </c>
      <c r="B72" s="10" t="s">
        <v>127</v>
      </c>
      <c r="C72" s="35">
        <v>170835.8232169078</v>
      </c>
      <c r="D72" s="36">
        <v>0</v>
      </c>
      <c r="E72" s="37">
        <v>10665.497954817798</v>
      </c>
      <c r="F72" s="36">
        <v>160170.32526208999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1729.142425689718</v>
      </c>
      <c r="M72" s="35">
        <v>0</v>
      </c>
      <c r="N72" s="38">
        <f t="shared" si="2"/>
        <v>172564.96564259753</v>
      </c>
      <c r="O72" s="33"/>
    </row>
    <row r="73" spans="1:15" x14ac:dyDescent="0.25">
      <c r="A73" s="9" t="s">
        <v>308</v>
      </c>
      <c r="B73" s="10" t="s">
        <v>129</v>
      </c>
      <c r="C73" s="35">
        <v>60244.746815728475</v>
      </c>
      <c r="D73" s="36">
        <v>0</v>
      </c>
      <c r="E73" s="37">
        <v>941.07898247845856</v>
      </c>
      <c r="F73" s="36">
        <v>59303.667833250016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2"/>
        <v>60244.746815728475</v>
      </c>
      <c r="O73" s="33"/>
    </row>
    <row r="74" spans="1:15" ht="45" x14ac:dyDescent="0.25">
      <c r="A74" s="9" t="s">
        <v>128</v>
      </c>
      <c r="B74" s="10" t="s">
        <v>131</v>
      </c>
      <c r="C74" s="35">
        <v>39759.339111865593</v>
      </c>
      <c r="D74" s="36">
        <v>0</v>
      </c>
      <c r="E74" s="37">
        <v>39759.339111865593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2288.1794748364955</v>
      </c>
      <c r="M74" s="35">
        <v>0</v>
      </c>
      <c r="N74" s="38">
        <f t="shared" si="2"/>
        <v>42047.518586702092</v>
      </c>
      <c r="O74" s="33"/>
    </row>
    <row r="75" spans="1:15" ht="30" x14ac:dyDescent="0.25">
      <c r="A75" s="9" t="s">
        <v>130</v>
      </c>
      <c r="B75" s="10" t="s">
        <v>133</v>
      </c>
      <c r="C75" s="35">
        <v>345304.27131333994</v>
      </c>
      <c r="D75" s="36">
        <v>0</v>
      </c>
      <c r="E75" s="37">
        <v>134550.91766000976</v>
      </c>
      <c r="F75" s="36">
        <v>210753.35365333018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367.66498573035733</v>
      </c>
      <c r="M75" s="35">
        <v>0</v>
      </c>
      <c r="N75" s="38">
        <f t="shared" si="2"/>
        <v>345671.93629907031</v>
      </c>
      <c r="O75" s="33"/>
    </row>
    <row r="76" spans="1:15" x14ac:dyDescent="0.25">
      <c r="A76" s="9" t="s">
        <v>132</v>
      </c>
      <c r="B76" s="10" t="s">
        <v>135</v>
      </c>
      <c r="C76" s="35">
        <v>270905.14739393257</v>
      </c>
      <c r="D76" s="36">
        <v>0</v>
      </c>
      <c r="E76" s="37">
        <v>92428.52921392252</v>
      </c>
      <c r="F76" s="36">
        <v>178476.61818001003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946.10596839921493</v>
      </c>
      <c r="M76" s="35">
        <v>0</v>
      </c>
      <c r="N76" s="38">
        <f t="shared" si="2"/>
        <v>271851.25336233177</v>
      </c>
      <c r="O76" s="33"/>
    </row>
    <row r="77" spans="1:15" ht="30" x14ac:dyDescent="0.25">
      <c r="A77" s="9" t="s">
        <v>134</v>
      </c>
      <c r="B77" s="10" t="s">
        <v>137</v>
      </c>
      <c r="C77" s="35">
        <v>200218.94527806496</v>
      </c>
      <c r="D77" s="36">
        <v>0</v>
      </c>
      <c r="E77" s="37">
        <v>102661.59968414053</v>
      </c>
      <c r="F77" s="36">
        <v>97557.34559392443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24327.769717024286</v>
      </c>
      <c r="M77" s="35">
        <v>0</v>
      </c>
      <c r="N77" s="38">
        <f t="shared" si="2"/>
        <v>224546.71499508925</v>
      </c>
      <c r="O77" s="33"/>
    </row>
    <row r="78" spans="1:15" ht="30" x14ac:dyDescent="0.25">
      <c r="A78" s="9" t="s">
        <v>136</v>
      </c>
      <c r="B78" s="10" t="s">
        <v>139</v>
      </c>
      <c r="C78" s="35">
        <v>27625.79020572724</v>
      </c>
      <c r="D78" s="36">
        <v>0</v>
      </c>
      <c r="E78" s="37">
        <v>2388.4106081172436</v>
      </c>
      <c r="F78" s="36">
        <v>25237.379597609997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2"/>
        <v>27625.79020572724</v>
      </c>
      <c r="O78" s="33"/>
    </row>
    <row r="79" spans="1:15" x14ac:dyDescent="0.25">
      <c r="A79" s="9" t="s">
        <v>138</v>
      </c>
      <c r="B79" s="10" t="s">
        <v>141</v>
      </c>
      <c r="C79" s="35">
        <v>65435.521425130282</v>
      </c>
      <c r="D79" s="36">
        <v>0</v>
      </c>
      <c r="E79" s="37">
        <v>5845.0717049402774</v>
      </c>
      <c r="F79" s="36">
        <v>59590.449720190001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2"/>
        <v>65435.521425130282</v>
      </c>
      <c r="O79" s="33"/>
    </row>
    <row r="80" spans="1:15" x14ac:dyDescent="0.25">
      <c r="A80" s="9" t="s">
        <v>140</v>
      </c>
      <c r="B80" s="10" t="s">
        <v>142</v>
      </c>
      <c r="C80" s="35">
        <v>313109.61999126081</v>
      </c>
      <c r="D80" s="36">
        <v>0</v>
      </c>
      <c r="E80" s="37">
        <v>53113.590215000862</v>
      </c>
      <c r="F80" s="36">
        <v>259996.02977625997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2"/>
        <v>313109.61999126081</v>
      </c>
      <c r="O80" s="33"/>
    </row>
    <row r="81" spans="1:15" ht="45" x14ac:dyDescent="0.25">
      <c r="A81" s="9" t="s">
        <v>359</v>
      </c>
      <c r="B81" s="10" t="s">
        <v>360</v>
      </c>
      <c r="C81" s="35">
        <v>28599.74036261527</v>
      </c>
      <c r="D81" s="36">
        <v>0</v>
      </c>
      <c r="E81" s="37">
        <v>12620.174841779553</v>
      </c>
      <c r="F81" s="36">
        <v>15979.565520835715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>(+C81+G81+K81+L81+M81)</f>
        <v>28599.74036261527</v>
      </c>
      <c r="O81" s="33"/>
    </row>
    <row r="82" spans="1:15" x14ac:dyDescent="0.25">
      <c r="A82" s="9" t="s">
        <v>310</v>
      </c>
      <c r="B82" s="10" t="s">
        <v>144</v>
      </c>
      <c r="C82" s="35">
        <v>86239.229833521837</v>
      </c>
      <c r="D82" s="36">
        <v>0</v>
      </c>
      <c r="E82" s="37">
        <v>69683.643444750021</v>
      </c>
      <c r="F82" s="36">
        <v>16555.586388771815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73105.042265340278</v>
      </c>
      <c r="M82" s="35">
        <v>0</v>
      </c>
      <c r="N82" s="38">
        <f t="shared" ref="N82:N113" si="3">+C82+G82+K82+L82+M82</f>
        <v>159344.2720988621</v>
      </c>
      <c r="O82" s="33"/>
    </row>
    <row r="83" spans="1:15" ht="30" x14ac:dyDescent="0.25">
      <c r="A83" s="9" t="s">
        <v>143</v>
      </c>
      <c r="B83" s="10" t="s">
        <v>146</v>
      </c>
      <c r="C83" s="35">
        <v>1795106.8972630226</v>
      </c>
      <c r="D83" s="36">
        <v>0</v>
      </c>
      <c r="E83" s="37">
        <v>23855.381556112305</v>
      </c>
      <c r="F83" s="36">
        <v>1771251.5157069103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3"/>
        <v>1795106.8972630226</v>
      </c>
      <c r="O83" s="33"/>
    </row>
    <row r="84" spans="1:15" x14ac:dyDescent="0.25">
      <c r="A84" s="9" t="s">
        <v>145</v>
      </c>
      <c r="B84" s="10" t="s">
        <v>148</v>
      </c>
      <c r="C84" s="35">
        <v>85971.25162327179</v>
      </c>
      <c r="D84" s="36">
        <v>0</v>
      </c>
      <c r="E84" s="37">
        <v>71883.573986081785</v>
      </c>
      <c r="F84" s="36">
        <v>14087.67763719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77964.157714382382</v>
      </c>
      <c r="M84" s="35">
        <v>0</v>
      </c>
      <c r="N84" s="38">
        <f t="shared" si="3"/>
        <v>163935.40933765419</v>
      </c>
      <c r="O84" s="33"/>
    </row>
    <row r="85" spans="1:15" x14ac:dyDescent="0.25">
      <c r="A85" s="9" t="s">
        <v>147</v>
      </c>
      <c r="B85" s="10" t="s">
        <v>150</v>
      </c>
      <c r="C85" s="35">
        <v>269328.79404058936</v>
      </c>
      <c r="D85" s="36">
        <v>0</v>
      </c>
      <c r="E85" s="37">
        <v>263381.98601151939</v>
      </c>
      <c r="F85" s="36">
        <v>5946.80802907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28251.315826502116</v>
      </c>
      <c r="M85" s="35">
        <v>0</v>
      </c>
      <c r="N85" s="38">
        <f t="shared" si="3"/>
        <v>297580.10986709147</v>
      </c>
      <c r="O85" s="33"/>
    </row>
    <row r="86" spans="1:15" ht="30" x14ac:dyDescent="0.25">
      <c r="A86" s="9" t="s">
        <v>149</v>
      </c>
      <c r="B86" s="10" t="s">
        <v>152</v>
      </c>
      <c r="C86" s="35">
        <v>1004232.4126448246</v>
      </c>
      <c r="D86" s="36">
        <v>690069.065414279</v>
      </c>
      <c r="E86" s="37">
        <v>228726.65895617555</v>
      </c>
      <c r="F86" s="36">
        <v>85436.688274370012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1764</v>
      </c>
      <c r="M86" s="35">
        <v>0</v>
      </c>
      <c r="N86" s="38">
        <f t="shared" si="3"/>
        <v>1005996.4126448246</v>
      </c>
      <c r="O86" s="33"/>
    </row>
    <row r="87" spans="1:15" x14ac:dyDescent="0.25">
      <c r="A87" s="9" t="s">
        <v>151</v>
      </c>
      <c r="B87" s="10" t="s">
        <v>285</v>
      </c>
      <c r="C87" s="35">
        <v>184953.60900367927</v>
      </c>
      <c r="D87" s="36">
        <v>142020.22696276868</v>
      </c>
      <c r="E87" s="37">
        <v>42933.382040910605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6075.7357451768103</v>
      </c>
      <c r="L87" s="35">
        <v>0</v>
      </c>
      <c r="M87" s="35">
        <v>0</v>
      </c>
      <c r="N87" s="38">
        <f t="shared" si="3"/>
        <v>191029.34474885609</v>
      </c>
      <c r="O87" s="33"/>
    </row>
    <row r="88" spans="1:15" x14ac:dyDescent="0.25">
      <c r="A88" s="9" t="s">
        <v>153</v>
      </c>
      <c r="B88" s="10" t="s">
        <v>286</v>
      </c>
      <c r="C88" s="35">
        <v>8323.5443523413142</v>
      </c>
      <c r="D88" s="36">
        <v>7495.7037349113134</v>
      </c>
      <c r="E88" s="37">
        <v>827.84061743000007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19042.080617761756</v>
      </c>
      <c r="M88" s="35">
        <v>0</v>
      </c>
      <c r="N88" s="38">
        <f t="shared" si="3"/>
        <v>27365.624970103068</v>
      </c>
      <c r="O88" s="33"/>
    </row>
    <row r="89" spans="1:15" x14ac:dyDescent="0.25">
      <c r="A89" s="9" t="s">
        <v>154</v>
      </c>
      <c r="B89" s="10" t="s">
        <v>287</v>
      </c>
      <c r="C89" s="35">
        <v>132714.01073139688</v>
      </c>
      <c r="D89" s="36">
        <v>277.35006835999991</v>
      </c>
      <c r="E89" s="37">
        <v>132436.66066303686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3260.5996488707369</v>
      </c>
      <c r="M89" s="35">
        <v>0</v>
      </c>
      <c r="N89" s="38">
        <f t="shared" si="3"/>
        <v>135974.61038026761</v>
      </c>
      <c r="O89" s="33"/>
    </row>
    <row r="90" spans="1:15" x14ac:dyDescent="0.25">
      <c r="A90" s="9" t="s">
        <v>155</v>
      </c>
      <c r="B90" s="10" t="s">
        <v>288</v>
      </c>
      <c r="C90" s="35">
        <v>917703.74079592817</v>
      </c>
      <c r="D90" s="36">
        <v>0</v>
      </c>
      <c r="E90" s="37">
        <v>917703.74079592817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174114.76803998067</v>
      </c>
      <c r="M90" s="35">
        <v>0</v>
      </c>
      <c r="N90" s="38">
        <f t="shared" si="3"/>
        <v>1091818.508835909</v>
      </c>
      <c r="O90" s="33"/>
    </row>
    <row r="91" spans="1:15" x14ac:dyDescent="0.25">
      <c r="A91" s="9" t="s">
        <v>156</v>
      </c>
      <c r="B91" s="10" t="s">
        <v>289</v>
      </c>
      <c r="C91" s="35">
        <v>1027595.5608054058</v>
      </c>
      <c r="D91" s="36">
        <v>0</v>
      </c>
      <c r="E91" s="37">
        <v>1022578.2522147439</v>
      </c>
      <c r="F91" s="36">
        <v>5017.3085906619972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48586.240231420248</v>
      </c>
      <c r="M91" s="35">
        <v>0</v>
      </c>
      <c r="N91" s="38">
        <f t="shared" si="3"/>
        <v>1076181.8010368261</v>
      </c>
      <c r="O91" s="33"/>
    </row>
    <row r="92" spans="1:15" x14ac:dyDescent="0.25">
      <c r="A92" s="9" t="s">
        <v>158</v>
      </c>
      <c r="B92" s="10" t="s">
        <v>157</v>
      </c>
      <c r="C92" s="35">
        <v>247625.47066744429</v>
      </c>
      <c r="D92" s="36">
        <v>0</v>
      </c>
      <c r="E92" s="37">
        <v>232172.19473643048</v>
      </c>
      <c r="F92" s="36">
        <v>15453.275931013804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3"/>
        <v>247625.47066744429</v>
      </c>
      <c r="O92" s="33"/>
    </row>
    <row r="93" spans="1:15" ht="30" x14ac:dyDescent="0.25">
      <c r="A93" s="9" t="s">
        <v>311</v>
      </c>
      <c r="B93" s="10" t="s">
        <v>159</v>
      </c>
      <c r="C93" s="35">
        <v>631942.62673088023</v>
      </c>
      <c r="D93" s="36">
        <v>0</v>
      </c>
      <c r="E93" s="37">
        <v>406329.61268937885</v>
      </c>
      <c r="F93" s="36">
        <v>225613.01404150133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3"/>
        <v>631942.62673088023</v>
      </c>
      <c r="O93" s="33"/>
    </row>
    <row r="94" spans="1:15" x14ac:dyDescent="0.25">
      <c r="A94" s="9" t="s">
        <v>161</v>
      </c>
      <c r="B94" s="10" t="s">
        <v>160</v>
      </c>
      <c r="C94" s="35">
        <v>887046.61247925449</v>
      </c>
      <c r="D94" s="36">
        <v>0</v>
      </c>
      <c r="E94" s="37">
        <v>883324.17329533445</v>
      </c>
      <c r="F94" s="36">
        <v>3722.4391839199998</v>
      </c>
      <c r="G94" s="35">
        <v>0</v>
      </c>
      <c r="H94" s="36">
        <v>0</v>
      </c>
      <c r="I94" s="37">
        <v>0</v>
      </c>
      <c r="J94" s="36">
        <v>0</v>
      </c>
      <c r="K94" s="35">
        <v>4815.4994032801815</v>
      </c>
      <c r="L94" s="35">
        <v>150584.33007999999</v>
      </c>
      <c r="M94" s="35">
        <v>0</v>
      </c>
      <c r="N94" s="38">
        <f t="shared" si="3"/>
        <v>1042446.4419625347</v>
      </c>
      <c r="O94" s="33"/>
    </row>
    <row r="95" spans="1:15" x14ac:dyDescent="0.25">
      <c r="A95" s="9" t="s">
        <v>163</v>
      </c>
      <c r="B95" s="10" t="s">
        <v>162</v>
      </c>
      <c r="C95" s="35">
        <v>3893275.4570701006</v>
      </c>
      <c r="D95" s="36">
        <v>157198.86007899971</v>
      </c>
      <c r="E95" s="37">
        <v>2276027.2220235788</v>
      </c>
      <c r="F95" s="36">
        <v>1460049.374967522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644466.58866309607</v>
      </c>
      <c r="M95" s="35">
        <v>0</v>
      </c>
      <c r="N95" s="38">
        <f t="shared" si="3"/>
        <v>4537742.0457331967</v>
      </c>
      <c r="O95" s="33"/>
    </row>
    <row r="96" spans="1:15" x14ac:dyDescent="0.25">
      <c r="A96" s="9" t="s">
        <v>165</v>
      </c>
      <c r="B96" s="10" t="s">
        <v>164</v>
      </c>
      <c r="C96" s="35">
        <v>164413.82779427536</v>
      </c>
      <c r="D96" s="36">
        <v>0</v>
      </c>
      <c r="E96" s="37">
        <v>164413.82779427536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355754.91911150003</v>
      </c>
      <c r="M96" s="35">
        <v>0</v>
      </c>
      <c r="N96" s="38">
        <f t="shared" si="3"/>
        <v>520168.74690577539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8213.3186624621612</v>
      </c>
      <c r="L97" s="35">
        <v>0</v>
      </c>
      <c r="M97" s="35">
        <v>0</v>
      </c>
      <c r="N97" s="38">
        <f t="shared" si="3"/>
        <v>8213.3186624621612</v>
      </c>
      <c r="O97" s="33"/>
    </row>
    <row r="98" spans="1:15" x14ac:dyDescent="0.25">
      <c r="A98" s="9" t="s">
        <v>169</v>
      </c>
      <c r="B98" s="10" t="s">
        <v>168</v>
      </c>
      <c r="C98" s="35">
        <v>440296.37047034083</v>
      </c>
      <c r="D98" s="36">
        <v>0</v>
      </c>
      <c r="E98" s="37">
        <v>440296.37047034083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118885.44769968702</v>
      </c>
      <c r="M98" s="35">
        <v>0</v>
      </c>
      <c r="N98" s="38">
        <f t="shared" si="3"/>
        <v>559181.81817002781</v>
      </c>
      <c r="O98" s="33"/>
    </row>
    <row r="99" spans="1:15" x14ac:dyDescent="0.25">
      <c r="A99" s="9" t="s">
        <v>171</v>
      </c>
      <c r="B99" s="10" t="s">
        <v>170</v>
      </c>
      <c r="C99" s="35">
        <v>372.65241300000002</v>
      </c>
      <c r="D99" s="36">
        <v>0</v>
      </c>
      <c r="E99" s="37">
        <v>372.65241300000002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582079.62793608929</v>
      </c>
      <c r="M99" s="35">
        <v>0</v>
      </c>
      <c r="N99" s="38">
        <f t="shared" si="3"/>
        <v>582452.2803490893</v>
      </c>
      <c r="O99" s="33"/>
    </row>
    <row r="100" spans="1:15" x14ac:dyDescent="0.25">
      <c r="A100" s="9" t="s">
        <v>172</v>
      </c>
      <c r="B100" s="10" t="s">
        <v>290</v>
      </c>
      <c r="C100" s="35">
        <v>408001.26214529923</v>
      </c>
      <c r="D100" s="36">
        <v>0</v>
      </c>
      <c r="E100" s="37">
        <v>382214.9013572234</v>
      </c>
      <c r="F100" s="36">
        <v>25786.360788075814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289372.89078216295</v>
      </c>
      <c r="M100" s="35">
        <v>0</v>
      </c>
      <c r="N100" s="38">
        <f t="shared" si="3"/>
        <v>697374.15292746224</v>
      </c>
      <c r="O100" s="33"/>
    </row>
    <row r="101" spans="1:15" x14ac:dyDescent="0.25">
      <c r="A101" s="9" t="s">
        <v>174</v>
      </c>
      <c r="B101" s="10" t="s">
        <v>291</v>
      </c>
      <c r="C101" s="35">
        <v>191183.55358607689</v>
      </c>
      <c r="D101" s="36">
        <v>0</v>
      </c>
      <c r="E101" s="37">
        <v>32951.365297816905</v>
      </c>
      <c r="F101" s="36">
        <v>158232.18828825999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2300</v>
      </c>
      <c r="M101" s="35">
        <v>0</v>
      </c>
      <c r="N101" s="38">
        <f t="shared" si="3"/>
        <v>193483.55358607689</v>
      </c>
      <c r="O101" s="33"/>
    </row>
    <row r="102" spans="1:15" x14ac:dyDescent="0.25">
      <c r="A102" s="9" t="s">
        <v>175</v>
      </c>
      <c r="B102" s="10" t="s">
        <v>173</v>
      </c>
      <c r="C102" s="35">
        <v>77039.443784510455</v>
      </c>
      <c r="D102" s="36">
        <v>0</v>
      </c>
      <c r="E102" s="37">
        <v>54630.490059854477</v>
      </c>
      <c r="F102" s="36">
        <v>22408.953724655978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3"/>
        <v>77039.443784510455</v>
      </c>
      <c r="O102" s="33"/>
    </row>
    <row r="103" spans="1:15" x14ac:dyDescent="0.25">
      <c r="A103" s="9" t="s">
        <v>176</v>
      </c>
      <c r="B103" s="10" t="s">
        <v>292</v>
      </c>
      <c r="C103" s="35">
        <v>631280.3487813517</v>
      </c>
      <c r="D103" s="36">
        <v>78559.042296520012</v>
      </c>
      <c r="E103" s="37">
        <v>293701.38013898721</v>
      </c>
      <c r="F103" s="36">
        <v>259019.92634584452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7078.4707199999993</v>
      </c>
      <c r="M103" s="35">
        <v>0</v>
      </c>
      <c r="N103" s="38">
        <f t="shared" si="3"/>
        <v>638358.81950135168</v>
      </c>
      <c r="O103" s="33"/>
    </row>
    <row r="104" spans="1:15" x14ac:dyDescent="0.25">
      <c r="A104" s="9" t="s">
        <v>178</v>
      </c>
      <c r="B104" s="10" t="s">
        <v>177</v>
      </c>
      <c r="C104" s="35">
        <v>139970.66632964878</v>
      </c>
      <c r="D104" s="36">
        <v>24832.971808709997</v>
      </c>
      <c r="E104" s="37">
        <v>72566.982665898831</v>
      </c>
      <c r="F104" s="36">
        <v>42570.711855039968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5050.5600000000004</v>
      </c>
      <c r="M104" s="35">
        <v>0</v>
      </c>
      <c r="N104" s="38">
        <f t="shared" si="3"/>
        <v>145021.22632964878</v>
      </c>
      <c r="O104" s="33"/>
    </row>
    <row r="105" spans="1:15" x14ac:dyDescent="0.25">
      <c r="A105" s="9" t="s">
        <v>180</v>
      </c>
      <c r="B105" s="10" t="s">
        <v>179</v>
      </c>
      <c r="C105" s="35">
        <v>761670.34954353713</v>
      </c>
      <c r="D105" s="36">
        <v>0</v>
      </c>
      <c r="E105" s="37">
        <v>617615.69832664577</v>
      </c>
      <c r="F105" s="36">
        <v>144054.65121689136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24963.720896828745</v>
      </c>
      <c r="M105" s="35">
        <v>0</v>
      </c>
      <c r="N105" s="38">
        <f t="shared" si="3"/>
        <v>786634.07044036593</v>
      </c>
      <c r="O105" s="33"/>
    </row>
    <row r="106" spans="1:15" x14ac:dyDescent="0.25">
      <c r="A106" s="9" t="s">
        <v>182</v>
      </c>
      <c r="B106" s="10" t="s">
        <v>181</v>
      </c>
      <c r="C106" s="35">
        <v>1353023.6988835831</v>
      </c>
      <c r="D106" s="36">
        <v>0</v>
      </c>
      <c r="E106" s="37">
        <v>1237906.6020561876</v>
      </c>
      <c r="F106" s="36">
        <v>115117.09682739543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307606.99579216226</v>
      </c>
      <c r="M106" s="35">
        <v>0</v>
      </c>
      <c r="N106" s="38">
        <f t="shared" si="3"/>
        <v>1660630.6946757454</v>
      </c>
      <c r="O106" s="33"/>
    </row>
    <row r="107" spans="1:15" ht="45" x14ac:dyDescent="0.25">
      <c r="A107" s="9" t="s">
        <v>184</v>
      </c>
      <c r="B107" s="10" t="s">
        <v>183</v>
      </c>
      <c r="C107" s="35">
        <v>183200.92304429135</v>
      </c>
      <c r="D107" s="36">
        <v>0</v>
      </c>
      <c r="E107" s="37">
        <v>130263.75923808133</v>
      </c>
      <c r="F107" s="36">
        <v>52937.163806210025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642.24</v>
      </c>
      <c r="M107" s="35">
        <v>0</v>
      </c>
      <c r="N107" s="38">
        <f t="shared" si="3"/>
        <v>183843.16304429134</v>
      </c>
      <c r="O107" s="33"/>
    </row>
    <row r="108" spans="1:15" x14ac:dyDescent="0.25">
      <c r="A108" s="9" t="s">
        <v>186</v>
      </c>
      <c r="B108" s="10" t="s">
        <v>185</v>
      </c>
      <c r="C108" s="35">
        <v>1063770.18927601</v>
      </c>
      <c r="D108" s="36">
        <v>548068.48918268015</v>
      </c>
      <c r="E108" s="37">
        <v>312005.57791524084</v>
      </c>
      <c r="F108" s="36">
        <v>203696.12217808899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3"/>
        <v>1063770.18927601</v>
      </c>
      <c r="O108" s="33"/>
    </row>
    <row r="109" spans="1:15" ht="30" x14ac:dyDescent="0.25">
      <c r="A109" s="9" t="s">
        <v>188</v>
      </c>
      <c r="B109" s="10" t="s">
        <v>187</v>
      </c>
      <c r="C109" s="35">
        <v>1113201.9423471966</v>
      </c>
      <c r="D109" s="36">
        <v>0</v>
      </c>
      <c r="E109" s="37">
        <v>515459.16498918191</v>
      </c>
      <c r="F109" s="36">
        <v>597742.77735801472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52376.728049178644</v>
      </c>
      <c r="M109" s="35">
        <v>0</v>
      </c>
      <c r="N109" s="38">
        <f t="shared" si="3"/>
        <v>1165578.6703963752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54688.029741970313</v>
      </c>
      <c r="H110" s="36">
        <v>54688.029741970313</v>
      </c>
      <c r="I110" s="37">
        <v>0</v>
      </c>
      <c r="J110" s="36">
        <v>0</v>
      </c>
      <c r="K110" s="35">
        <v>0</v>
      </c>
      <c r="L110" s="35">
        <v>0</v>
      </c>
      <c r="M110" s="35">
        <v>0</v>
      </c>
      <c r="N110" s="38">
        <f t="shared" si="3"/>
        <v>54688.029741970313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1903923.9765252522</v>
      </c>
      <c r="H111" s="36">
        <v>826446.6963369674</v>
      </c>
      <c r="I111" s="37">
        <v>338022.47883968515</v>
      </c>
      <c r="J111" s="36">
        <v>739454.80134859961</v>
      </c>
      <c r="K111" s="35">
        <v>0</v>
      </c>
      <c r="L111" s="35">
        <v>0</v>
      </c>
      <c r="M111" s="35">
        <v>0</v>
      </c>
      <c r="N111" s="38">
        <f t="shared" si="3"/>
        <v>1903923.9765252522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507875.95138547954</v>
      </c>
      <c r="H112" s="36">
        <v>3838.6848274200001</v>
      </c>
      <c r="I112" s="37">
        <v>176688.17838450897</v>
      </c>
      <c r="J112" s="36">
        <v>327349.08817355067</v>
      </c>
      <c r="K112" s="35">
        <v>0</v>
      </c>
      <c r="L112" s="35">
        <v>0</v>
      </c>
      <c r="M112" s="35">
        <v>1758.6913689205899</v>
      </c>
      <c r="N112" s="38">
        <f t="shared" si="3"/>
        <v>509634.64275440015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475561.34216058761</v>
      </c>
      <c r="H113" s="36">
        <v>356453.52938246191</v>
      </c>
      <c r="I113" s="37">
        <v>19023.044133573272</v>
      </c>
      <c r="J113" s="36">
        <v>100084.76864455237</v>
      </c>
      <c r="K113" s="35">
        <v>0</v>
      </c>
      <c r="L113" s="35">
        <v>0</v>
      </c>
      <c r="M113" s="35">
        <v>0</v>
      </c>
      <c r="N113" s="38">
        <f t="shared" si="3"/>
        <v>475561.34216058761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244619.45836703654</v>
      </c>
      <c r="H114" s="36">
        <v>116665.05383013999</v>
      </c>
      <c r="I114" s="37">
        <v>73457.146101682651</v>
      </c>
      <c r="J114" s="36">
        <v>54497.258435213938</v>
      </c>
      <c r="K114" s="35">
        <v>0</v>
      </c>
      <c r="L114" s="35">
        <v>30996.953013276026</v>
      </c>
      <c r="M114" s="35">
        <v>0</v>
      </c>
      <c r="N114" s="38">
        <f t="shared" ref="N114:N144" si="4">+C114+G114+K114+L114+M114</f>
        <v>275616.41138031258</v>
      </c>
      <c r="O114" s="33"/>
    </row>
    <row r="115" spans="1:15" ht="30" x14ac:dyDescent="0.25">
      <c r="A115" s="9" t="s">
        <v>313</v>
      </c>
      <c r="B115" s="10" t="s">
        <v>295</v>
      </c>
      <c r="C115" s="35">
        <v>796374.9851438622</v>
      </c>
      <c r="D115" s="36">
        <v>0</v>
      </c>
      <c r="E115" s="37">
        <v>637283.68702302827</v>
      </c>
      <c r="F115" s="36">
        <v>159091.29812083396</v>
      </c>
      <c r="G115" s="35">
        <v>85588.241605599993</v>
      </c>
      <c r="H115" s="36">
        <v>0</v>
      </c>
      <c r="I115" s="37">
        <v>85588.241605599993</v>
      </c>
      <c r="J115" s="36">
        <v>0</v>
      </c>
      <c r="K115" s="35">
        <v>0</v>
      </c>
      <c r="L115" s="35">
        <v>714686.4672577196</v>
      </c>
      <c r="M115" s="35">
        <v>0</v>
      </c>
      <c r="N115" s="38">
        <f t="shared" si="4"/>
        <v>1596649.6940071818</v>
      </c>
      <c r="O115" s="33"/>
    </row>
    <row r="116" spans="1:15" x14ac:dyDescent="0.25">
      <c r="A116" s="9" t="s">
        <v>198</v>
      </c>
      <c r="B116" s="10" t="s">
        <v>196</v>
      </c>
      <c r="C116" s="35">
        <v>146941.00417407913</v>
      </c>
      <c r="D116" s="36">
        <v>0</v>
      </c>
      <c r="E116" s="37">
        <v>142060.74641591054</v>
      </c>
      <c r="F116" s="36">
        <v>4880.2577581685846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121617.48612675109</v>
      </c>
      <c r="M116" s="35">
        <v>0</v>
      </c>
      <c r="N116" s="38">
        <f t="shared" si="4"/>
        <v>268558.49030083022</v>
      </c>
      <c r="O116" s="33"/>
    </row>
    <row r="117" spans="1:15" ht="30" x14ac:dyDescent="0.25">
      <c r="A117" s="9" t="s">
        <v>199</v>
      </c>
      <c r="B117" s="10" t="s">
        <v>197</v>
      </c>
      <c r="C117" s="35">
        <v>153367.50731739728</v>
      </c>
      <c r="D117" s="36">
        <v>0</v>
      </c>
      <c r="E117" s="37">
        <v>147617.42105739727</v>
      </c>
      <c r="F117" s="36">
        <v>5750.0862600000055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63793.942128817471</v>
      </c>
      <c r="M117" s="35">
        <v>0</v>
      </c>
      <c r="N117" s="38">
        <f t="shared" si="4"/>
        <v>217161.44944621474</v>
      </c>
      <c r="O117" s="33"/>
    </row>
    <row r="118" spans="1:15" ht="30" x14ac:dyDescent="0.25">
      <c r="A118" s="9" t="s">
        <v>314</v>
      </c>
      <c r="B118" s="10" t="s">
        <v>296</v>
      </c>
      <c r="C118" s="35">
        <v>1223278.8556432019</v>
      </c>
      <c r="D118" s="36">
        <v>0</v>
      </c>
      <c r="E118" s="37">
        <v>155252.49141285839</v>
      </c>
      <c r="F118" s="36">
        <v>1068026.3642303434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4651.3999999999996</v>
      </c>
      <c r="M118" s="35">
        <v>0</v>
      </c>
      <c r="N118" s="38">
        <f t="shared" si="4"/>
        <v>1227930.2556432018</v>
      </c>
      <c r="O118" s="33"/>
    </row>
    <row r="119" spans="1:15" ht="30" x14ac:dyDescent="0.25">
      <c r="A119" s="9" t="s">
        <v>202</v>
      </c>
      <c r="B119" s="10" t="s">
        <v>200</v>
      </c>
      <c r="C119" s="35">
        <v>328596.59245847899</v>
      </c>
      <c r="D119" s="36">
        <v>0</v>
      </c>
      <c r="E119" s="37">
        <v>295472.93127368647</v>
      </c>
      <c r="F119" s="36">
        <v>33123.661184792494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82462.415609709918</v>
      </c>
      <c r="M119" s="35">
        <v>0</v>
      </c>
      <c r="N119" s="38">
        <f t="shared" si="4"/>
        <v>411059.00806818891</v>
      </c>
      <c r="O119" s="33"/>
    </row>
    <row r="120" spans="1:15" x14ac:dyDescent="0.25">
      <c r="A120" s="9" t="s">
        <v>315</v>
      </c>
      <c r="B120" s="10" t="s">
        <v>201</v>
      </c>
      <c r="C120" s="35">
        <v>225824.64221007191</v>
      </c>
      <c r="D120" s="36">
        <v>0</v>
      </c>
      <c r="E120" s="37">
        <v>77825.393333608474</v>
      </c>
      <c r="F120" s="36">
        <v>147999.24887646345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2551.4102072652026</v>
      </c>
      <c r="M120" s="35">
        <v>0</v>
      </c>
      <c r="N120" s="38">
        <f t="shared" si="4"/>
        <v>228376.05241733711</v>
      </c>
      <c r="O120" s="33"/>
    </row>
    <row r="121" spans="1:15" x14ac:dyDescent="0.25">
      <c r="A121" s="9" t="s">
        <v>205</v>
      </c>
      <c r="B121" s="10" t="s">
        <v>203</v>
      </c>
      <c r="C121" s="35">
        <v>489874.25366246863</v>
      </c>
      <c r="D121" s="36">
        <v>0</v>
      </c>
      <c r="E121" s="37">
        <v>424057.69150200562</v>
      </c>
      <c r="F121" s="36">
        <v>65816.562160463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50501.604001169115</v>
      </c>
      <c r="M121" s="35">
        <v>0</v>
      </c>
      <c r="N121" s="38">
        <f t="shared" si="4"/>
        <v>540375.85766363773</v>
      </c>
      <c r="O121" s="33"/>
    </row>
    <row r="122" spans="1:15" x14ac:dyDescent="0.25">
      <c r="A122" s="9" t="s">
        <v>207</v>
      </c>
      <c r="B122" s="10" t="s">
        <v>204</v>
      </c>
      <c r="C122" s="35">
        <v>157294.77192678605</v>
      </c>
      <c r="D122" s="36">
        <v>0</v>
      </c>
      <c r="E122" s="37">
        <v>76851.464312280106</v>
      </c>
      <c r="F122" s="36">
        <v>80443.307614505946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130088.69625904884</v>
      </c>
      <c r="M122" s="35">
        <v>0</v>
      </c>
      <c r="N122" s="38">
        <f t="shared" si="4"/>
        <v>287383.46818583488</v>
      </c>
      <c r="O122" s="33"/>
    </row>
    <row r="123" spans="1:15" x14ac:dyDescent="0.25">
      <c r="A123" s="9" t="s">
        <v>208</v>
      </c>
      <c r="B123" s="10" t="s">
        <v>206</v>
      </c>
      <c r="C123" s="35">
        <v>31408.498564807102</v>
      </c>
      <c r="D123" s="36">
        <v>0</v>
      </c>
      <c r="E123" s="37">
        <v>31408.498564807102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18104.379551467799</v>
      </c>
      <c r="M123" s="35">
        <v>0</v>
      </c>
      <c r="N123" s="38">
        <f t="shared" si="4"/>
        <v>49512.8781162749</v>
      </c>
      <c r="O123" s="33"/>
    </row>
    <row r="124" spans="1:15" ht="30" x14ac:dyDescent="0.25">
      <c r="A124" s="9" t="s">
        <v>210</v>
      </c>
      <c r="B124" s="10" t="s">
        <v>297</v>
      </c>
      <c r="C124" s="35">
        <v>163642.71483865569</v>
      </c>
      <c r="D124" s="36">
        <v>0</v>
      </c>
      <c r="E124" s="37">
        <v>156834.2853926557</v>
      </c>
      <c r="F124" s="36">
        <v>6808.4294460000046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24903.213829439155</v>
      </c>
      <c r="M124" s="35">
        <v>0</v>
      </c>
      <c r="N124" s="38">
        <f t="shared" si="4"/>
        <v>188545.92866809486</v>
      </c>
      <c r="O124" s="33"/>
    </row>
    <row r="125" spans="1:15" ht="30" x14ac:dyDescent="0.25">
      <c r="A125" s="9" t="s">
        <v>212</v>
      </c>
      <c r="B125" s="10" t="s">
        <v>298</v>
      </c>
      <c r="C125" s="35">
        <v>49174.056639748022</v>
      </c>
      <c r="D125" s="36">
        <v>0</v>
      </c>
      <c r="E125" s="37">
        <v>49174.056639748022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20922.623398220203</v>
      </c>
      <c r="M125" s="35">
        <v>0</v>
      </c>
      <c r="N125" s="38">
        <f t="shared" si="4"/>
        <v>70096.680037968224</v>
      </c>
      <c r="O125" s="33"/>
    </row>
    <row r="126" spans="1:15" ht="30" x14ac:dyDescent="0.25">
      <c r="A126" s="9" t="s">
        <v>214</v>
      </c>
      <c r="B126" s="10" t="s">
        <v>299</v>
      </c>
      <c r="C126" s="35">
        <v>215179.27923442336</v>
      </c>
      <c r="D126" s="36">
        <v>5081.302732189999</v>
      </c>
      <c r="E126" s="37">
        <v>203865.59219223337</v>
      </c>
      <c r="F126" s="36">
        <v>6232.3843099999976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68170.939561075153</v>
      </c>
      <c r="M126" s="35">
        <v>0</v>
      </c>
      <c r="N126" s="38">
        <f t="shared" si="4"/>
        <v>283350.21879549848</v>
      </c>
      <c r="O126" s="33"/>
    </row>
    <row r="127" spans="1:15" ht="45" x14ac:dyDescent="0.25">
      <c r="A127" s="9" t="s">
        <v>216</v>
      </c>
      <c r="B127" s="10" t="s">
        <v>300</v>
      </c>
      <c r="C127" s="35">
        <v>680.59015314626549</v>
      </c>
      <c r="D127" s="36">
        <v>0</v>
      </c>
      <c r="E127" s="37">
        <v>680.59015314626549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4"/>
        <v>680.59015314626549</v>
      </c>
      <c r="O127" s="33"/>
    </row>
    <row r="128" spans="1:15" x14ac:dyDescent="0.25">
      <c r="A128" s="9" t="s">
        <v>240</v>
      </c>
      <c r="B128" s="10" t="s">
        <v>209</v>
      </c>
      <c r="C128" s="35">
        <v>165497.93684184502</v>
      </c>
      <c r="D128" s="36">
        <v>0</v>
      </c>
      <c r="E128" s="37">
        <v>124120.41939216501</v>
      </c>
      <c r="F128" s="36">
        <v>41377.51744968001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4"/>
        <v>165497.93684184502</v>
      </c>
      <c r="O128" s="33"/>
    </row>
    <row r="129" spans="1:15" ht="30" x14ac:dyDescent="0.25">
      <c r="A129" s="9" t="s">
        <v>242</v>
      </c>
      <c r="B129" s="10" t="s">
        <v>211</v>
      </c>
      <c r="C129" s="35">
        <v>196302.41232158311</v>
      </c>
      <c r="D129" s="36">
        <v>0</v>
      </c>
      <c r="E129" s="37">
        <v>168411.33499258308</v>
      </c>
      <c r="F129" s="36">
        <v>27891.077329000032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21766.80945126844</v>
      </c>
      <c r="M129" s="35">
        <v>0</v>
      </c>
      <c r="N129" s="38">
        <f t="shared" si="4"/>
        <v>218069.22177285154</v>
      </c>
      <c r="O129" s="33"/>
    </row>
    <row r="130" spans="1:15" x14ac:dyDescent="0.25">
      <c r="A130" s="9" t="s">
        <v>244</v>
      </c>
      <c r="B130" s="10" t="s">
        <v>213</v>
      </c>
      <c r="C130" s="35">
        <v>361885.34383090545</v>
      </c>
      <c r="D130" s="36">
        <v>0</v>
      </c>
      <c r="E130" s="37">
        <v>321539.48518917005</v>
      </c>
      <c r="F130" s="36">
        <v>40345.858641735387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6407.4191505502331</v>
      </c>
      <c r="M130" s="35">
        <v>0</v>
      </c>
      <c r="N130" s="38">
        <f t="shared" si="4"/>
        <v>368292.76298145566</v>
      </c>
      <c r="O130" s="33"/>
    </row>
    <row r="131" spans="1:15" x14ac:dyDescent="0.25">
      <c r="A131" s="9" t="s">
        <v>316</v>
      </c>
      <c r="B131" s="10" t="s">
        <v>215</v>
      </c>
      <c r="C131" s="35">
        <v>151745.87600480265</v>
      </c>
      <c r="D131" s="36">
        <v>0</v>
      </c>
      <c r="E131" s="37">
        <v>137120.40977966634</v>
      </c>
      <c r="F131" s="36">
        <v>14625.466225136319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32190.17680229645</v>
      </c>
      <c r="M131" s="35">
        <v>0</v>
      </c>
      <c r="N131" s="38">
        <f t="shared" si="4"/>
        <v>183936.0528070991</v>
      </c>
      <c r="O131" s="33"/>
    </row>
    <row r="132" spans="1:15" ht="30" x14ac:dyDescent="0.25">
      <c r="A132" s="9" t="s">
        <v>317</v>
      </c>
      <c r="B132" s="10" t="s">
        <v>217</v>
      </c>
      <c r="C132" s="35">
        <v>812785.94461478561</v>
      </c>
      <c r="D132" s="36">
        <v>17472.906682769997</v>
      </c>
      <c r="E132" s="37">
        <v>335180.06789084396</v>
      </c>
      <c r="F132" s="36">
        <v>460132.97004117165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62209.199996880488</v>
      </c>
      <c r="M132" s="35">
        <v>0</v>
      </c>
      <c r="N132" s="38">
        <f t="shared" si="4"/>
        <v>874995.1446116661</v>
      </c>
      <c r="O132" s="33"/>
    </row>
    <row r="133" spans="1:15" x14ac:dyDescent="0.25">
      <c r="A133" s="9" t="s">
        <v>318</v>
      </c>
      <c r="B133" s="10" t="s">
        <v>218</v>
      </c>
      <c r="C133" s="35">
        <v>791616.60480140103</v>
      </c>
      <c r="D133" s="36">
        <v>0</v>
      </c>
      <c r="E133" s="37">
        <v>728012.42994940502</v>
      </c>
      <c r="F133" s="36">
        <v>63604.174851996046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268787.07307000272</v>
      </c>
      <c r="M133" s="35">
        <v>0</v>
      </c>
      <c r="N133" s="38">
        <f t="shared" si="4"/>
        <v>1060403.6778714038</v>
      </c>
      <c r="O133" s="33"/>
    </row>
    <row r="134" spans="1:15" ht="30" x14ac:dyDescent="0.25">
      <c r="A134" s="9" t="s">
        <v>319</v>
      </c>
      <c r="B134" s="10" t="s">
        <v>219</v>
      </c>
      <c r="C134" s="35">
        <v>593220.52221857407</v>
      </c>
      <c r="D134" s="36">
        <v>30176.109069665137</v>
      </c>
      <c r="E134" s="37">
        <v>524200.70697432884</v>
      </c>
      <c r="F134" s="36">
        <v>38843.706174580002</v>
      </c>
      <c r="G134" s="35">
        <v>14470.482196645888</v>
      </c>
      <c r="H134" s="36">
        <v>14470.482196645888</v>
      </c>
      <c r="I134" s="37">
        <v>0</v>
      </c>
      <c r="J134" s="36">
        <v>0</v>
      </c>
      <c r="K134" s="35">
        <v>0</v>
      </c>
      <c r="L134" s="35">
        <v>514063.33095797221</v>
      </c>
      <c r="M134" s="35">
        <v>0</v>
      </c>
      <c r="N134" s="38">
        <f t="shared" si="4"/>
        <v>1121754.3353731921</v>
      </c>
      <c r="O134" s="33"/>
    </row>
    <row r="135" spans="1:15" x14ac:dyDescent="0.25">
      <c r="A135" s="9" t="s">
        <v>226</v>
      </c>
      <c r="B135" s="10" t="s">
        <v>301</v>
      </c>
      <c r="C135" s="35">
        <v>44959.10477094091</v>
      </c>
      <c r="D135" s="36">
        <v>0</v>
      </c>
      <c r="E135" s="37">
        <v>44959.10477094091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32357.414551999995</v>
      </c>
      <c r="M135" s="35">
        <v>0</v>
      </c>
      <c r="N135" s="38">
        <f t="shared" si="4"/>
        <v>77316.519322940905</v>
      </c>
      <c r="O135" s="33"/>
    </row>
    <row r="136" spans="1:15" ht="30" x14ac:dyDescent="0.25">
      <c r="A136" s="9" t="s">
        <v>228</v>
      </c>
      <c r="B136" s="10" t="s">
        <v>302</v>
      </c>
      <c r="C136" s="35">
        <v>52387.852728323116</v>
      </c>
      <c r="D136" s="36">
        <v>0</v>
      </c>
      <c r="E136" s="37">
        <v>51774.182668729227</v>
      </c>
      <c r="F136" s="36">
        <v>613.67005959389076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4"/>
        <v>52387.852728323116</v>
      </c>
      <c r="O136" s="33"/>
    </row>
    <row r="137" spans="1:15" x14ac:dyDescent="0.25">
      <c r="A137" s="9" t="s">
        <v>235</v>
      </c>
      <c r="B137" s="10" t="s">
        <v>303</v>
      </c>
      <c r="C137" s="35">
        <v>145628.38834732366</v>
      </c>
      <c r="D137" s="36">
        <v>68339.212101777695</v>
      </c>
      <c r="E137" s="37">
        <v>73954.207579545982</v>
      </c>
      <c r="F137" s="36">
        <v>3334.968665999992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3697.1280000000002</v>
      </c>
      <c r="M137" s="35">
        <v>0</v>
      </c>
      <c r="N137" s="38">
        <f t="shared" si="4"/>
        <v>149325.51634732366</v>
      </c>
      <c r="O137" s="33"/>
    </row>
    <row r="138" spans="1:15" x14ac:dyDescent="0.25">
      <c r="A138" s="9" t="s">
        <v>320</v>
      </c>
      <c r="B138" s="10" t="s">
        <v>304</v>
      </c>
      <c r="C138" s="35">
        <v>155424.67047144531</v>
      </c>
      <c r="D138" s="36">
        <v>0</v>
      </c>
      <c r="E138" s="37">
        <v>138630.97413852531</v>
      </c>
      <c r="F138" s="36">
        <v>16793.696332920001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51487.6</v>
      </c>
      <c r="M138" s="35">
        <v>0</v>
      </c>
      <c r="N138" s="38">
        <f t="shared" si="4"/>
        <v>206912.27047144531</v>
      </c>
      <c r="O138" s="33"/>
    </row>
    <row r="139" spans="1:15" x14ac:dyDescent="0.25">
      <c r="A139" s="9" t="s">
        <v>321</v>
      </c>
      <c r="B139" s="10" t="s">
        <v>221</v>
      </c>
      <c r="C139" s="35">
        <v>51614.946281217497</v>
      </c>
      <c r="D139" s="36">
        <v>0</v>
      </c>
      <c r="E139" s="37">
        <v>51614.946281217497</v>
      </c>
      <c r="F139" s="36">
        <v>0</v>
      </c>
      <c r="G139" s="35">
        <v>1550.6510142799998</v>
      </c>
      <c r="H139" s="36">
        <v>0</v>
      </c>
      <c r="I139" s="37">
        <v>1550.6510142799998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4"/>
        <v>53165.5972954975</v>
      </c>
      <c r="O139" s="33"/>
    </row>
    <row r="140" spans="1:15" ht="30" x14ac:dyDescent="0.25">
      <c r="A140" s="9" t="s">
        <v>322</v>
      </c>
      <c r="B140" s="10" t="s">
        <v>223</v>
      </c>
      <c r="C140" s="35">
        <v>73466.895940994873</v>
      </c>
      <c r="D140" s="36">
        <v>0</v>
      </c>
      <c r="E140" s="37">
        <v>55155.033662914866</v>
      </c>
      <c r="F140" s="36">
        <v>18311.86227808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63054.170027999979</v>
      </c>
      <c r="M140" s="35">
        <v>0</v>
      </c>
      <c r="N140" s="38">
        <f t="shared" si="4"/>
        <v>136521.06596899487</v>
      </c>
      <c r="O140" s="33"/>
    </row>
    <row r="141" spans="1:15" ht="30" x14ac:dyDescent="0.25">
      <c r="A141" s="9" t="s">
        <v>323</v>
      </c>
      <c r="B141" s="10" t="s">
        <v>224</v>
      </c>
      <c r="C141" s="35">
        <v>16113.244692946215</v>
      </c>
      <c r="D141" s="36">
        <v>0</v>
      </c>
      <c r="E141" s="37">
        <v>14695.511784276216</v>
      </c>
      <c r="F141" s="36">
        <v>1417.7329086699999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4"/>
        <v>16113.244692946215</v>
      </c>
      <c r="O141" s="33"/>
    </row>
    <row r="142" spans="1:15" x14ac:dyDescent="0.25">
      <c r="A142" s="9" t="s">
        <v>324</v>
      </c>
      <c r="B142" s="10" t="s">
        <v>225</v>
      </c>
      <c r="C142" s="35">
        <v>88628.889421341388</v>
      </c>
      <c r="D142" s="36">
        <v>0</v>
      </c>
      <c r="E142" s="37">
        <v>88628.889421341388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143688.74813853359</v>
      </c>
      <c r="M142" s="35">
        <v>0</v>
      </c>
      <c r="N142" s="38">
        <f t="shared" si="4"/>
        <v>232317.63755987497</v>
      </c>
      <c r="O142" s="33"/>
    </row>
    <row r="143" spans="1:15" x14ac:dyDescent="0.25">
      <c r="A143" s="9" t="s">
        <v>325</v>
      </c>
      <c r="B143" s="10" t="s">
        <v>227</v>
      </c>
      <c r="C143" s="35">
        <v>15895.243590977625</v>
      </c>
      <c r="D143" s="36">
        <v>0</v>
      </c>
      <c r="E143" s="37">
        <v>15895.243590977625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4"/>
        <v>15895.243590977625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11249.679410057573</v>
      </c>
      <c r="D144" s="36">
        <v>0</v>
      </c>
      <c r="E144" s="82">
        <v>11249.679410057573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33441.878184000008</v>
      </c>
      <c r="M144" s="35">
        <v>0</v>
      </c>
      <c r="N144" s="38">
        <f t="shared" si="4"/>
        <v>44691.55759405758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84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5">SUM(C11:C145)</f>
        <v>35940471.201427802</v>
      </c>
      <c r="D146" s="45">
        <f t="shared" si="5"/>
        <v>1784343.8392088716</v>
      </c>
      <c r="E146" s="83">
        <f t="shared" si="5"/>
        <v>21695299.656857163</v>
      </c>
      <c r="F146" s="45">
        <f t="shared" si="5"/>
        <v>12460827.705361778</v>
      </c>
      <c r="G146" s="45">
        <f t="shared" si="5"/>
        <v>3288278.132996852</v>
      </c>
      <c r="H146" s="45">
        <f t="shared" ref="H146:I146" si="6">SUM(H11:H145)</f>
        <v>1372562.4763156057</v>
      </c>
      <c r="I146" s="83">
        <f t="shared" si="6"/>
        <v>713992.00031594478</v>
      </c>
      <c r="J146" s="45">
        <f t="shared" ref="J146" si="7">SUM(J11:J145)</f>
        <v>1221385.9166019165</v>
      </c>
      <c r="K146" s="45">
        <f t="shared" si="5"/>
        <v>19104.553810919155</v>
      </c>
      <c r="L146" s="45">
        <f t="shared" si="5"/>
        <v>6911653.9964791881</v>
      </c>
      <c r="M146" s="45">
        <f t="shared" si="5"/>
        <v>1758.6913689205899</v>
      </c>
      <c r="N146" s="45">
        <f t="shared" si="5"/>
        <v>46161266.576083697</v>
      </c>
      <c r="O146" s="97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9701.9042809004277</v>
      </c>
      <c r="M148" s="35">
        <v>0</v>
      </c>
      <c r="N148" s="38">
        <f t="shared" ref="N148:N154" si="8">+C148+G148+K148+L148+M148</f>
        <v>9701.9042809004277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2193.0835058457601</v>
      </c>
      <c r="L149" s="35">
        <v>0</v>
      </c>
      <c r="M149" s="35">
        <v>0</v>
      </c>
      <c r="N149" s="38">
        <f t="shared" si="8"/>
        <v>2193.0835058457601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75664.951669276124</v>
      </c>
      <c r="L150" s="35">
        <v>0</v>
      </c>
      <c r="M150" s="35">
        <v>0</v>
      </c>
      <c r="N150" s="38">
        <f t="shared" si="8"/>
        <v>75664.951669276124</v>
      </c>
      <c r="O150" s="33"/>
    </row>
    <row r="151" spans="1:15" x14ac:dyDescent="0.25">
      <c r="A151" s="9" t="s">
        <v>327</v>
      </c>
      <c r="B151" s="16" t="s">
        <v>159</v>
      </c>
      <c r="C151" s="35">
        <v>199079.84002732104</v>
      </c>
      <c r="D151" s="40">
        <v>199079.84002732104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17351.903416452409</v>
      </c>
      <c r="L151" s="35">
        <v>0</v>
      </c>
      <c r="M151" s="35">
        <v>0</v>
      </c>
      <c r="N151" s="38">
        <f t="shared" si="8"/>
        <v>216431.74344377345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1955983.0924255871</v>
      </c>
      <c r="M152" s="35">
        <v>0</v>
      </c>
      <c r="N152" s="38">
        <f t="shared" si="8"/>
        <v>1955983.0924255871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44336.181844429862</v>
      </c>
      <c r="L153" s="35">
        <v>0</v>
      </c>
      <c r="M153" s="35">
        <v>0</v>
      </c>
      <c r="N153" s="38">
        <f t="shared" si="8"/>
        <v>44336.181844429862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431681.21850252384</v>
      </c>
      <c r="M154" s="35">
        <v>0</v>
      </c>
      <c r="N154" s="38">
        <f t="shared" si="8"/>
        <v>431681.21850252384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199079.84002732104</v>
      </c>
      <c r="D156" s="46">
        <f t="shared" ref="D156:K156" si="9">SUM(D148:D155)</f>
        <v>199079.84002732104</v>
      </c>
      <c r="E156" s="46">
        <f t="shared" si="9"/>
        <v>0</v>
      </c>
      <c r="F156" s="46">
        <f t="shared" ref="F156" si="10">SUM(F148:F155)</f>
        <v>0</v>
      </c>
      <c r="G156" s="46">
        <f t="shared" si="9"/>
        <v>0</v>
      </c>
      <c r="H156" s="46">
        <f t="shared" ref="H156:I156" si="11">SUM(H148:H155)</f>
        <v>0</v>
      </c>
      <c r="I156" s="46">
        <f t="shared" si="11"/>
        <v>0</v>
      </c>
      <c r="J156" s="46">
        <f t="shared" ref="J156" si="12">SUM(J148:J155)</f>
        <v>0</v>
      </c>
      <c r="K156" s="46">
        <f t="shared" si="9"/>
        <v>139546.12043600416</v>
      </c>
      <c r="L156" s="46">
        <f>SUM(L148:L155)</f>
        <v>2397366.2152090115</v>
      </c>
      <c r="M156" s="46">
        <f t="shared" ref="M156" si="13">SUM(M148:M155)</f>
        <v>0</v>
      </c>
      <c r="N156" s="46">
        <f t="shared" ref="N156" si="14">SUM(N148:N155)</f>
        <v>2735992.1756723369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3243.68726904302</v>
      </c>
      <c r="N158" s="38">
        <f t="shared" ref="N158:N166" si="15">+C158+G158+K158+L158+M158</f>
        <v>3243.68726904302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5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2219.1425034725098</v>
      </c>
      <c r="N160" s="38">
        <f t="shared" si="15"/>
        <v>2219.1425034725098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1146409.0630030257</v>
      </c>
      <c r="L161" s="35">
        <v>0</v>
      </c>
      <c r="M161" s="35">
        <v>0</v>
      </c>
      <c r="N161" s="38">
        <f t="shared" si="15"/>
        <v>1146409.0630030257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802498.88355061004</v>
      </c>
      <c r="L162" s="35">
        <v>0</v>
      </c>
      <c r="M162" s="35">
        <v>0</v>
      </c>
      <c r="N162" s="38">
        <f t="shared" si="15"/>
        <v>802498.88355061004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33818.911811102334</v>
      </c>
      <c r="L163" s="35">
        <v>0</v>
      </c>
      <c r="M163" s="35">
        <v>0</v>
      </c>
      <c r="N163" s="38">
        <f t="shared" si="15"/>
        <v>33818.911811102334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2077370.2539965739</v>
      </c>
      <c r="L164" s="35">
        <v>0</v>
      </c>
      <c r="M164" s="35">
        <v>31388.094435140403</v>
      </c>
      <c r="N164" s="38">
        <f t="shared" si="15"/>
        <v>2108758.3484317143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1652374.4602234759</v>
      </c>
      <c r="L165" s="35">
        <v>0</v>
      </c>
      <c r="M165" s="35">
        <v>82129.892334828095</v>
      </c>
      <c r="N165" s="38">
        <f t="shared" si="15"/>
        <v>1734504.3525583041</v>
      </c>
      <c r="O165" s="33"/>
    </row>
    <row r="166" spans="1:15" x14ac:dyDescent="0.25">
      <c r="A166" s="9" t="s">
        <v>336</v>
      </c>
      <c r="B166" s="18" t="s">
        <v>221</v>
      </c>
      <c r="C166" s="35"/>
      <c r="D166" s="40"/>
      <c r="E166" s="36"/>
      <c r="F166" s="36"/>
      <c r="G166" s="35"/>
      <c r="H166" s="40"/>
      <c r="I166" s="36"/>
      <c r="J166" s="36"/>
      <c r="K166" s="35">
        <v>0</v>
      </c>
      <c r="L166" s="35"/>
      <c r="M166" s="35">
        <v>272120.66749261704</v>
      </c>
      <c r="N166" s="38">
        <f t="shared" si="15"/>
        <v>272120.66749261704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6">SUM(D158:D167)</f>
        <v>0</v>
      </c>
      <c r="E168" s="45">
        <f t="shared" si="16"/>
        <v>0</v>
      </c>
      <c r="F168" s="45">
        <f t="shared" ref="F168" si="17">SUM(F158:F167)</f>
        <v>0</v>
      </c>
      <c r="G168" s="45">
        <f t="shared" si="16"/>
        <v>0</v>
      </c>
      <c r="H168" s="45">
        <f t="shared" ref="H168:I168" si="18">SUM(H158:H167)</f>
        <v>0</v>
      </c>
      <c r="I168" s="45">
        <f t="shared" si="18"/>
        <v>0</v>
      </c>
      <c r="J168" s="45">
        <f t="shared" ref="J168" si="19">SUM(J158:J167)</f>
        <v>0</v>
      </c>
      <c r="K168" s="45">
        <f t="shared" si="16"/>
        <v>5712471.5725847874</v>
      </c>
      <c r="L168" s="45">
        <f t="shared" si="16"/>
        <v>0</v>
      </c>
      <c r="M168" s="45">
        <f t="shared" si="16"/>
        <v>391101.48403510108</v>
      </c>
      <c r="N168" s="45">
        <f t="shared" si="16"/>
        <v>6103573.0566198882</v>
      </c>
      <c r="O168" s="33"/>
    </row>
    <row r="169" spans="1:15" x14ac:dyDescent="0.25">
      <c r="A169" s="19" t="s">
        <v>247</v>
      </c>
      <c r="B169" s="20" t="s">
        <v>248</v>
      </c>
      <c r="C169" s="45">
        <f>+C156+C168+C146</f>
        <v>36139551.04145512</v>
      </c>
      <c r="D169" s="45">
        <f t="shared" ref="D169:N169" si="20">+D156+D168+D146</f>
        <v>1983423.6792361927</v>
      </c>
      <c r="E169" s="45">
        <f>+E156+E168+E146</f>
        <v>21695299.656857163</v>
      </c>
      <c r="F169" s="45">
        <f t="shared" ref="F169" si="21">+F156+F168+F146</f>
        <v>12460827.705361778</v>
      </c>
      <c r="G169" s="45">
        <f t="shared" si="20"/>
        <v>3288278.132996852</v>
      </c>
      <c r="H169" s="45">
        <f t="shared" ref="H169:I169" si="22">+H156+H168+H146</f>
        <v>1372562.4763156057</v>
      </c>
      <c r="I169" s="45">
        <f t="shared" si="22"/>
        <v>713992.00031594478</v>
      </c>
      <c r="J169" s="45">
        <f t="shared" ref="J169" si="23">+J156+J168+J146</f>
        <v>1221385.9166019165</v>
      </c>
      <c r="K169" s="45">
        <f t="shared" si="20"/>
        <v>5871122.2468317105</v>
      </c>
      <c r="L169" s="45">
        <f t="shared" si="20"/>
        <v>9309020.2116882</v>
      </c>
      <c r="M169" s="45">
        <f t="shared" si="20"/>
        <v>392860.17540402169</v>
      </c>
      <c r="N169" s="45">
        <f t="shared" si="20"/>
        <v>55000831.808375925</v>
      </c>
      <c r="O169" s="33"/>
    </row>
    <row r="170" spans="1:15" x14ac:dyDescent="0.25">
      <c r="A170" t="s">
        <v>277</v>
      </c>
    </row>
    <row r="171" spans="1:15" x14ac:dyDescent="0.25">
      <c r="A171" s="28"/>
      <c r="C171" s="27"/>
      <c r="D171" s="27"/>
      <c r="E171" s="27"/>
      <c r="F171" s="27"/>
      <c r="H171" s="2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85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77" priority="7" stopIfTrue="1" operator="lessThan">
      <formula>0</formula>
    </cfRule>
  </conditionalFormatting>
  <conditionalFormatting sqref="E148:E155">
    <cfRule type="cellIs" dxfId="76" priority="8" stopIfTrue="1" operator="lessThan">
      <formula>0</formula>
    </cfRule>
  </conditionalFormatting>
  <conditionalFormatting sqref="F158:F167">
    <cfRule type="cellIs" dxfId="75" priority="5" stopIfTrue="1" operator="lessThan">
      <formula>0</formula>
    </cfRule>
  </conditionalFormatting>
  <conditionalFormatting sqref="F148:F155">
    <cfRule type="cellIs" dxfId="74" priority="6" stopIfTrue="1" operator="lessThan">
      <formula>0</formula>
    </cfRule>
  </conditionalFormatting>
  <conditionalFormatting sqref="I158:I167">
    <cfRule type="cellIs" dxfId="73" priority="3" stopIfTrue="1" operator="lessThan">
      <formula>0</formula>
    </cfRule>
  </conditionalFormatting>
  <conditionalFormatting sqref="I148:I155">
    <cfRule type="cellIs" dxfId="72" priority="4" stopIfTrue="1" operator="lessThan">
      <formula>0</formula>
    </cfRule>
  </conditionalFormatting>
  <conditionalFormatting sqref="J158:J167">
    <cfRule type="cellIs" dxfId="71" priority="1" stopIfTrue="1" operator="lessThan">
      <formula>0</formula>
    </cfRule>
  </conditionalFormatting>
  <conditionalFormatting sqref="J148:J155">
    <cfRule type="cellIs" dxfId="7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79998168889431442"/>
  </sheetPr>
  <dimension ref="A2:P103"/>
  <sheetViews>
    <sheetView showGridLines="0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:N4"/>
    </sheetView>
  </sheetViews>
  <sheetFormatPr baseColWidth="10" defaultRowHeight="15" outlineLevelCol="1" x14ac:dyDescent="0.25"/>
  <cols>
    <col min="1" max="1" width="15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</cols>
  <sheetData>
    <row r="2" spans="1:16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ht="18.75" x14ac:dyDescent="0.3">
      <c r="B3" s="102" t="s">
        <v>378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6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6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6" x14ac:dyDescent="0.25">
      <c r="A6" s="29" t="s">
        <v>379</v>
      </c>
    </row>
    <row r="7" spans="1:16" ht="15.75" x14ac:dyDescent="0.25">
      <c r="A7" s="2"/>
      <c r="B7" s="3"/>
      <c r="C7" s="47" t="s">
        <v>2</v>
      </c>
      <c r="D7" s="5" t="s">
        <v>3</v>
      </c>
      <c r="E7" s="5" t="s">
        <v>545</v>
      </c>
      <c r="F7" s="5" t="s">
        <v>546</v>
      </c>
      <c r="G7" s="5" t="s">
        <v>4</v>
      </c>
      <c r="H7" s="86" t="s">
        <v>550</v>
      </c>
      <c r="I7" s="86" t="s">
        <v>551</v>
      </c>
      <c r="J7" s="86" t="s">
        <v>552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6" ht="96.75" x14ac:dyDescent="0.25">
      <c r="A8" s="30"/>
      <c r="B8" s="31" t="s">
        <v>9</v>
      </c>
      <c r="C8" s="31" t="s">
        <v>10</v>
      </c>
      <c r="D8" s="30" t="s">
        <v>11</v>
      </c>
      <c r="E8" s="30" t="s">
        <v>547</v>
      </c>
      <c r="F8" s="30" t="s">
        <v>548</v>
      </c>
      <c r="G8" s="30" t="s">
        <v>12</v>
      </c>
      <c r="H8" s="89" t="s">
        <v>553</v>
      </c>
      <c r="I8" s="89" t="s">
        <v>554</v>
      </c>
      <c r="J8" s="89" t="s">
        <v>555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6" x14ac:dyDescent="0.25">
      <c r="A9" s="61"/>
      <c r="B9" s="63"/>
      <c r="C9" s="62"/>
      <c r="D9" s="23"/>
      <c r="E9" s="23"/>
      <c r="F9" s="23"/>
      <c r="G9" s="21"/>
      <c r="H9" s="23"/>
      <c r="I9" s="23"/>
      <c r="J9" s="23"/>
      <c r="K9" s="21"/>
      <c r="L9" s="21"/>
      <c r="M9" s="21"/>
      <c r="N9" s="26"/>
      <c r="O9" s="27"/>
    </row>
    <row r="10" spans="1:16" x14ac:dyDescent="0.25">
      <c r="A10" s="50" t="s">
        <v>380</v>
      </c>
      <c r="B10" s="64" t="s">
        <v>381</v>
      </c>
      <c r="C10" s="62">
        <v>8.2268019999986564E-2</v>
      </c>
      <c r="D10" s="23">
        <v>0</v>
      </c>
      <c r="E10" s="23">
        <v>8.2268019999986564E-2</v>
      </c>
      <c r="F10" s="23">
        <v>0</v>
      </c>
      <c r="G10" s="21">
        <v>0</v>
      </c>
      <c r="H10" s="23">
        <v>0</v>
      </c>
      <c r="I10" s="23">
        <v>0</v>
      </c>
      <c r="J10" s="23">
        <v>0</v>
      </c>
      <c r="K10" s="21">
        <v>0</v>
      </c>
      <c r="L10" s="21">
        <v>0</v>
      </c>
      <c r="M10" s="21">
        <v>0</v>
      </c>
      <c r="N10" s="26">
        <f>+C10+G10+K10+L10+M10</f>
        <v>8.2268019999986564E-2</v>
      </c>
      <c r="O10" s="27"/>
    </row>
    <row r="11" spans="1:16" x14ac:dyDescent="0.25">
      <c r="A11" s="51" t="s">
        <v>382</v>
      </c>
      <c r="B11" s="65" t="s">
        <v>383</v>
      </c>
      <c r="C11" s="62">
        <v>0</v>
      </c>
      <c r="D11" s="23">
        <v>0</v>
      </c>
      <c r="E11" s="23">
        <v>0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0</v>
      </c>
      <c r="M11" s="21">
        <v>0</v>
      </c>
      <c r="N11" s="26">
        <f t="shared" ref="N11:N74" si="0">+C11+G11+K11+L11+M11</f>
        <v>0</v>
      </c>
      <c r="O11" s="27"/>
      <c r="P11" s="27"/>
    </row>
    <row r="12" spans="1:16" x14ac:dyDescent="0.25">
      <c r="A12" s="51" t="s">
        <v>384</v>
      </c>
      <c r="B12" s="65" t="s">
        <v>385</v>
      </c>
      <c r="C12" s="62">
        <v>0</v>
      </c>
      <c r="D12" s="23">
        <v>0</v>
      </c>
      <c r="E12" s="23">
        <v>0</v>
      </c>
      <c r="F12" s="23">
        <v>0</v>
      </c>
      <c r="G12" s="21">
        <v>0</v>
      </c>
      <c r="H12" s="23">
        <v>0</v>
      </c>
      <c r="I12" s="23">
        <v>0</v>
      </c>
      <c r="J12" s="23">
        <v>0</v>
      </c>
      <c r="K12" s="21">
        <v>0</v>
      </c>
      <c r="L12" s="21">
        <v>0</v>
      </c>
      <c r="M12" s="21">
        <v>0</v>
      </c>
      <c r="N12" s="26">
        <f t="shared" si="0"/>
        <v>0</v>
      </c>
      <c r="O12" s="27"/>
    </row>
    <row r="13" spans="1:16" x14ac:dyDescent="0.25">
      <c r="A13" s="50" t="s">
        <v>386</v>
      </c>
      <c r="B13" s="64" t="s">
        <v>387</v>
      </c>
      <c r="C13" s="62">
        <v>1209259.2624714824</v>
      </c>
      <c r="D13" s="23">
        <v>261962.00843770735</v>
      </c>
      <c r="E13" s="23">
        <v>545014.26154012873</v>
      </c>
      <c r="F13" s="23">
        <v>402282.99249364616</v>
      </c>
      <c r="G13" s="21">
        <v>342854.93623534881</v>
      </c>
      <c r="H13" s="23">
        <v>14924.235856484715</v>
      </c>
      <c r="I13" s="23">
        <v>317751.56406916032</v>
      </c>
      <c r="J13" s="23">
        <v>10179.136309703787</v>
      </c>
      <c r="K13" s="21">
        <v>14924.235856484715</v>
      </c>
      <c r="L13" s="21">
        <v>327930.70037886413</v>
      </c>
      <c r="M13" s="21">
        <v>317751.56406916032</v>
      </c>
      <c r="N13" s="26">
        <f t="shared" si="0"/>
        <v>2212720.6990113403</v>
      </c>
      <c r="O13" s="27"/>
    </row>
    <row r="14" spans="1:16" x14ac:dyDescent="0.25">
      <c r="A14" s="52" t="s">
        <v>388</v>
      </c>
      <c r="B14" s="66" t="s">
        <v>389</v>
      </c>
      <c r="C14" s="62">
        <v>647029.62912677531</v>
      </c>
      <c r="D14" s="23">
        <v>6501.3549780047933</v>
      </c>
      <c r="E14" s="23">
        <v>253430.91640244095</v>
      </c>
      <c r="F14" s="23">
        <v>387097.35774632951</v>
      </c>
      <c r="G14" s="21">
        <v>340905.98508881882</v>
      </c>
      <c r="H14" s="23">
        <v>11729.967534664715</v>
      </c>
      <c r="I14" s="23">
        <v>318464.49747809034</v>
      </c>
      <c r="J14" s="23">
        <v>10711.520076063787</v>
      </c>
      <c r="K14" s="21">
        <v>11729.967534664715</v>
      </c>
      <c r="L14" s="21">
        <v>329176.01755415415</v>
      </c>
      <c r="M14" s="21">
        <v>318464.49747809034</v>
      </c>
      <c r="N14" s="26">
        <f t="shared" si="0"/>
        <v>1647306.0967825032</v>
      </c>
      <c r="O14" s="27"/>
    </row>
    <row r="15" spans="1:16" x14ac:dyDescent="0.25">
      <c r="A15" s="53" t="s">
        <v>390</v>
      </c>
      <c r="B15" s="67" t="s">
        <v>391</v>
      </c>
      <c r="C15" s="62">
        <v>0</v>
      </c>
      <c r="D15" s="23">
        <v>0</v>
      </c>
      <c r="E15" s="23">
        <v>0</v>
      </c>
      <c r="F15" s="23">
        <v>0</v>
      </c>
      <c r="G15" s="21">
        <v>0</v>
      </c>
      <c r="H15" s="23">
        <v>0</v>
      </c>
      <c r="I15" s="23">
        <v>0</v>
      </c>
      <c r="J15" s="23">
        <v>0</v>
      </c>
      <c r="K15" s="21">
        <v>0</v>
      </c>
      <c r="L15" s="21">
        <v>0</v>
      </c>
      <c r="M15" s="21">
        <v>0</v>
      </c>
      <c r="N15" s="26">
        <f t="shared" si="0"/>
        <v>0</v>
      </c>
      <c r="O15" s="27"/>
    </row>
    <row r="16" spans="1:16" x14ac:dyDescent="0.25">
      <c r="A16" s="53" t="s">
        <v>392</v>
      </c>
      <c r="B16" s="67" t="s">
        <v>393</v>
      </c>
      <c r="C16" s="62">
        <v>0</v>
      </c>
      <c r="D16" s="23">
        <v>0</v>
      </c>
      <c r="E16" s="23">
        <v>0</v>
      </c>
      <c r="F16" s="23">
        <v>0</v>
      </c>
      <c r="G16" s="21">
        <v>0</v>
      </c>
      <c r="H16" s="23">
        <v>0</v>
      </c>
      <c r="I16" s="23">
        <v>0</v>
      </c>
      <c r="J16" s="23">
        <v>0</v>
      </c>
      <c r="K16" s="21">
        <v>0</v>
      </c>
      <c r="L16" s="21">
        <v>0</v>
      </c>
      <c r="M16" s="21">
        <v>0</v>
      </c>
      <c r="N16" s="26">
        <f t="shared" si="0"/>
        <v>0</v>
      </c>
      <c r="O16" s="27"/>
    </row>
    <row r="17" spans="1:15" x14ac:dyDescent="0.25">
      <c r="A17" s="52" t="s">
        <v>394</v>
      </c>
      <c r="B17" s="68" t="s">
        <v>395</v>
      </c>
      <c r="C17" s="62">
        <v>562229.63334470685</v>
      </c>
      <c r="D17" s="23">
        <v>255460.65345970256</v>
      </c>
      <c r="E17" s="23">
        <v>291583.34513768775</v>
      </c>
      <c r="F17" s="23">
        <v>15185.634747316632</v>
      </c>
      <c r="G17" s="21">
        <v>1948.9511465300002</v>
      </c>
      <c r="H17" s="23">
        <v>3194.2683218200004</v>
      </c>
      <c r="I17" s="23">
        <v>-712.93340893000004</v>
      </c>
      <c r="J17" s="23">
        <v>-532.38376636000021</v>
      </c>
      <c r="K17" s="21">
        <v>3194.2683218200004</v>
      </c>
      <c r="L17" s="21">
        <v>-1245.3171752900003</v>
      </c>
      <c r="M17" s="21">
        <v>-712.93340893000004</v>
      </c>
      <c r="N17" s="26">
        <f t="shared" si="0"/>
        <v>565414.60222883685</v>
      </c>
      <c r="O17" s="27"/>
    </row>
    <row r="18" spans="1:15" x14ac:dyDescent="0.25">
      <c r="A18" s="53" t="s">
        <v>396</v>
      </c>
      <c r="B18" s="67" t="s">
        <v>397</v>
      </c>
      <c r="C18" s="62">
        <v>0</v>
      </c>
      <c r="D18" s="23">
        <v>0</v>
      </c>
      <c r="E18" s="23">
        <v>0</v>
      </c>
      <c r="F18" s="23">
        <v>0</v>
      </c>
      <c r="G18" s="21">
        <v>0</v>
      </c>
      <c r="H18" s="23">
        <v>0</v>
      </c>
      <c r="I18" s="23">
        <v>0</v>
      </c>
      <c r="J18" s="23">
        <v>0</v>
      </c>
      <c r="K18" s="21">
        <v>0</v>
      </c>
      <c r="L18" s="21">
        <v>0</v>
      </c>
      <c r="M18" s="21">
        <v>0</v>
      </c>
      <c r="N18" s="26">
        <f t="shared" si="0"/>
        <v>0</v>
      </c>
      <c r="O18" s="27"/>
    </row>
    <row r="19" spans="1:15" x14ac:dyDescent="0.25">
      <c r="A19" s="53" t="s">
        <v>398</v>
      </c>
      <c r="B19" s="67" t="s">
        <v>399</v>
      </c>
      <c r="C19" s="62">
        <v>0</v>
      </c>
      <c r="D19" s="23">
        <v>0</v>
      </c>
      <c r="E19" s="23">
        <v>0</v>
      </c>
      <c r="F19" s="23">
        <v>0</v>
      </c>
      <c r="G19" s="21">
        <v>0</v>
      </c>
      <c r="H19" s="23">
        <v>0</v>
      </c>
      <c r="I19" s="23">
        <v>0</v>
      </c>
      <c r="J19" s="23">
        <v>0</v>
      </c>
      <c r="K19" s="21">
        <v>0</v>
      </c>
      <c r="L19" s="21">
        <v>0</v>
      </c>
      <c r="M19" s="21">
        <v>0</v>
      </c>
      <c r="N19" s="26">
        <f t="shared" si="0"/>
        <v>0</v>
      </c>
      <c r="O19" s="27"/>
    </row>
    <row r="20" spans="1:15" x14ac:dyDescent="0.25">
      <c r="A20" s="54" t="s">
        <v>400</v>
      </c>
      <c r="B20" s="69" t="s">
        <v>401</v>
      </c>
      <c r="C20" s="62">
        <v>2170081.5740707195</v>
      </c>
      <c r="D20" s="23">
        <v>115166.97619082878</v>
      </c>
      <c r="E20" s="23">
        <v>1507259.1425841046</v>
      </c>
      <c r="F20" s="23">
        <v>547655.45529578615</v>
      </c>
      <c r="G20" s="21">
        <v>-106817.34841826273</v>
      </c>
      <c r="H20" s="23">
        <v>38966.956187635267</v>
      </c>
      <c r="I20" s="23">
        <v>-157883.01797544517</v>
      </c>
      <c r="J20" s="23">
        <v>12098.713369547149</v>
      </c>
      <c r="K20" s="21">
        <v>38966.956187635267</v>
      </c>
      <c r="L20" s="21">
        <v>-145784.30460589801</v>
      </c>
      <c r="M20" s="21">
        <v>-157883.01797544517</v>
      </c>
      <c r="N20" s="26">
        <f t="shared" si="0"/>
        <v>1798563.8592587488</v>
      </c>
      <c r="O20" s="27"/>
    </row>
    <row r="21" spans="1:15" x14ac:dyDescent="0.25">
      <c r="A21" s="55" t="s">
        <v>402</v>
      </c>
      <c r="B21" s="69" t="s">
        <v>403</v>
      </c>
      <c r="C21" s="62">
        <v>504695.5188933743</v>
      </c>
      <c r="D21" s="23">
        <v>24535.299622003386</v>
      </c>
      <c r="E21" s="23">
        <v>437520.62243080337</v>
      </c>
      <c r="F21" s="23">
        <v>42639.596840567567</v>
      </c>
      <c r="G21" s="21">
        <v>1733.6154202040236</v>
      </c>
      <c r="H21" s="23">
        <v>774.87830834131842</v>
      </c>
      <c r="I21" s="23">
        <v>215.75874663700185</v>
      </c>
      <c r="J21" s="23">
        <v>742.97836522570333</v>
      </c>
      <c r="K21" s="21">
        <v>774.87830834131842</v>
      </c>
      <c r="L21" s="21">
        <v>958.73711186270521</v>
      </c>
      <c r="M21" s="21">
        <v>215.75874663700185</v>
      </c>
      <c r="N21" s="26">
        <f t="shared" si="0"/>
        <v>508378.50848041929</v>
      </c>
      <c r="O21" s="27"/>
    </row>
    <row r="22" spans="1:15" x14ac:dyDescent="0.25">
      <c r="A22" s="56" t="s">
        <v>404</v>
      </c>
      <c r="B22" s="65" t="s">
        <v>405</v>
      </c>
      <c r="C22" s="62">
        <v>0</v>
      </c>
      <c r="D22" s="23">
        <v>0</v>
      </c>
      <c r="E22" s="23">
        <v>0</v>
      </c>
      <c r="F22" s="23">
        <v>0</v>
      </c>
      <c r="G22" s="21">
        <v>0</v>
      </c>
      <c r="H22" s="23">
        <v>0</v>
      </c>
      <c r="I22" s="23">
        <v>0</v>
      </c>
      <c r="J22" s="23">
        <v>0</v>
      </c>
      <c r="K22" s="21">
        <v>0</v>
      </c>
      <c r="L22" s="21">
        <v>0</v>
      </c>
      <c r="M22" s="21">
        <v>0</v>
      </c>
      <c r="N22" s="26">
        <f t="shared" si="0"/>
        <v>0</v>
      </c>
      <c r="O22" s="27"/>
    </row>
    <row r="23" spans="1:15" x14ac:dyDescent="0.25">
      <c r="A23" s="56" t="s">
        <v>406</v>
      </c>
      <c r="B23" s="65" t="s">
        <v>407</v>
      </c>
      <c r="C23" s="62">
        <v>0</v>
      </c>
      <c r="D23" s="23">
        <v>0</v>
      </c>
      <c r="E23" s="23">
        <v>0</v>
      </c>
      <c r="F23" s="23">
        <v>0</v>
      </c>
      <c r="G23" s="21">
        <v>0</v>
      </c>
      <c r="H23" s="23">
        <v>0</v>
      </c>
      <c r="I23" s="23">
        <v>0</v>
      </c>
      <c r="J23" s="23">
        <v>0</v>
      </c>
      <c r="K23" s="21">
        <v>0</v>
      </c>
      <c r="L23" s="21">
        <v>0</v>
      </c>
      <c r="M23" s="21">
        <v>0</v>
      </c>
      <c r="N23" s="26">
        <f t="shared" si="0"/>
        <v>0</v>
      </c>
      <c r="O23" s="27"/>
    </row>
    <row r="24" spans="1:15" x14ac:dyDescent="0.25">
      <c r="A24" s="56" t="s">
        <v>408</v>
      </c>
      <c r="B24" s="65" t="s">
        <v>409</v>
      </c>
      <c r="C24" s="62">
        <v>0</v>
      </c>
      <c r="D24" s="23">
        <v>0</v>
      </c>
      <c r="E24" s="23">
        <v>0</v>
      </c>
      <c r="F24" s="23">
        <v>0</v>
      </c>
      <c r="G24" s="21">
        <v>0</v>
      </c>
      <c r="H24" s="23">
        <v>0</v>
      </c>
      <c r="I24" s="23">
        <v>0</v>
      </c>
      <c r="J24" s="23">
        <v>0</v>
      </c>
      <c r="K24" s="21">
        <v>0</v>
      </c>
      <c r="L24" s="21">
        <v>0</v>
      </c>
      <c r="M24" s="21">
        <v>0</v>
      </c>
      <c r="N24" s="26">
        <f t="shared" si="0"/>
        <v>0</v>
      </c>
      <c r="O24" s="27"/>
    </row>
    <row r="25" spans="1:15" x14ac:dyDescent="0.25">
      <c r="A25" s="55" t="s">
        <v>410</v>
      </c>
      <c r="B25" s="69" t="s">
        <v>411</v>
      </c>
      <c r="C25" s="62">
        <v>93611.860897551043</v>
      </c>
      <c r="D25" s="23">
        <v>61206.848018599972</v>
      </c>
      <c r="E25" s="23">
        <v>20489.476847974038</v>
      </c>
      <c r="F25" s="23">
        <v>11915.536030977026</v>
      </c>
      <c r="G25" s="21">
        <v>488.65404781142558</v>
      </c>
      <c r="H25" s="23">
        <v>419.71978180999997</v>
      </c>
      <c r="I25" s="23">
        <v>-25.082730022741792</v>
      </c>
      <c r="J25" s="23">
        <v>94.016996024167383</v>
      </c>
      <c r="K25" s="21">
        <v>419.71978180999997</v>
      </c>
      <c r="L25" s="21">
        <v>68.934266001425584</v>
      </c>
      <c r="M25" s="21">
        <v>-25.082730022741792</v>
      </c>
      <c r="N25" s="26">
        <f t="shared" si="0"/>
        <v>94564.086263151141</v>
      </c>
      <c r="O25" s="27"/>
    </row>
    <row r="26" spans="1:15" x14ac:dyDescent="0.25">
      <c r="A26" s="56" t="s">
        <v>412</v>
      </c>
      <c r="B26" s="65" t="s">
        <v>413</v>
      </c>
      <c r="C26" s="62">
        <v>0</v>
      </c>
      <c r="D26" s="23">
        <v>0</v>
      </c>
      <c r="E26" s="23">
        <v>0</v>
      </c>
      <c r="F26" s="23">
        <v>0</v>
      </c>
      <c r="G26" s="21">
        <v>0</v>
      </c>
      <c r="H26" s="23">
        <v>0</v>
      </c>
      <c r="I26" s="23">
        <v>0</v>
      </c>
      <c r="J26" s="23">
        <v>0</v>
      </c>
      <c r="K26" s="21">
        <v>0</v>
      </c>
      <c r="L26" s="21">
        <v>0</v>
      </c>
      <c r="M26" s="21">
        <v>0</v>
      </c>
      <c r="N26" s="26">
        <f t="shared" si="0"/>
        <v>0</v>
      </c>
      <c r="O26" s="27"/>
    </row>
    <row r="27" spans="1:15" x14ac:dyDescent="0.25">
      <c r="A27" s="56" t="s">
        <v>414</v>
      </c>
      <c r="B27" s="65" t="s">
        <v>415</v>
      </c>
      <c r="C27" s="62">
        <v>0</v>
      </c>
      <c r="D27" s="23">
        <v>0</v>
      </c>
      <c r="E27" s="23">
        <v>0</v>
      </c>
      <c r="F27" s="23">
        <v>0</v>
      </c>
      <c r="G27" s="21">
        <v>0</v>
      </c>
      <c r="H27" s="23">
        <v>0</v>
      </c>
      <c r="I27" s="23">
        <v>0</v>
      </c>
      <c r="J27" s="23">
        <v>0</v>
      </c>
      <c r="K27" s="21">
        <v>0</v>
      </c>
      <c r="L27" s="21">
        <v>0</v>
      </c>
      <c r="M27" s="21">
        <v>0</v>
      </c>
      <c r="N27" s="26">
        <f t="shared" si="0"/>
        <v>0</v>
      </c>
      <c r="O27" s="27"/>
    </row>
    <row r="28" spans="1:15" x14ac:dyDescent="0.25">
      <c r="A28" s="55" t="s">
        <v>416</v>
      </c>
      <c r="B28" s="69" t="s">
        <v>417</v>
      </c>
      <c r="C28" s="62">
        <v>139454.48019271417</v>
      </c>
      <c r="D28" s="23">
        <v>4718.3227040994134</v>
      </c>
      <c r="E28" s="23">
        <v>88548.759065827588</v>
      </c>
      <c r="F28" s="23">
        <v>46187.398422787184</v>
      </c>
      <c r="G28" s="21">
        <v>17180.701828983885</v>
      </c>
      <c r="H28" s="23">
        <v>12469.897448200714</v>
      </c>
      <c r="I28" s="23">
        <v>3063.2849119497273</v>
      </c>
      <c r="J28" s="23">
        <v>1647.519468833445</v>
      </c>
      <c r="K28" s="21">
        <v>12469.897448200714</v>
      </c>
      <c r="L28" s="21">
        <v>4710.8043807831727</v>
      </c>
      <c r="M28" s="21">
        <v>3063.2849119497273</v>
      </c>
      <c r="N28" s="26">
        <f t="shared" si="0"/>
        <v>176879.16876263166</v>
      </c>
      <c r="O28" s="27"/>
    </row>
    <row r="29" spans="1:15" x14ac:dyDescent="0.25">
      <c r="A29" s="56" t="s">
        <v>418</v>
      </c>
      <c r="B29" s="70" t="s">
        <v>419</v>
      </c>
      <c r="C29" s="62">
        <v>0</v>
      </c>
      <c r="D29" s="23">
        <v>0</v>
      </c>
      <c r="E29" s="23">
        <v>0</v>
      </c>
      <c r="F29" s="23">
        <v>0</v>
      </c>
      <c r="G29" s="21">
        <v>0</v>
      </c>
      <c r="H29" s="23">
        <v>0</v>
      </c>
      <c r="I29" s="23">
        <v>0</v>
      </c>
      <c r="J29" s="23">
        <v>0</v>
      </c>
      <c r="K29" s="21">
        <v>0</v>
      </c>
      <c r="L29" s="21">
        <v>0</v>
      </c>
      <c r="M29" s="21">
        <v>0</v>
      </c>
      <c r="N29" s="26">
        <f t="shared" si="0"/>
        <v>0</v>
      </c>
      <c r="O29" s="27"/>
    </row>
    <row r="30" spans="1:15" x14ac:dyDescent="0.25">
      <c r="A30" s="55" t="s">
        <v>420</v>
      </c>
      <c r="B30" s="69" t="s">
        <v>421</v>
      </c>
      <c r="C30" s="62">
        <v>1432319.7140870797</v>
      </c>
      <c r="D30" s="23">
        <v>24706.505846126009</v>
      </c>
      <c r="E30" s="23">
        <v>960700.2842394996</v>
      </c>
      <c r="F30" s="23">
        <v>446912.92400145438</v>
      </c>
      <c r="G30" s="21">
        <v>-126220.31971526206</v>
      </c>
      <c r="H30" s="23">
        <v>25302.460649283239</v>
      </c>
      <c r="I30" s="23">
        <v>-161136.97890400913</v>
      </c>
      <c r="J30" s="23">
        <v>9614.1985394638286</v>
      </c>
      <c r="K30" s="21">
        <v>25302.460649283239</v>
      </c>
      <c r="L30" s="21">
        <v>-151522.7803645453</v>
      </c>
      <c r="M30" s="21">
        <v>-161136.97890400913</v>
      </c>
      <c r="N30" s="26">
        <f t="shared" si="0"/>
        <v>1018742.0957525463</v>
      </c>
      <c r="O30" s="27"/>
    </row>
    <row r="31" spans="1:15" x14ac:dyDescent="0.25">
      <c r="A31" s="56" t="s">
        <v>422</v>
      </c>
      <c r="B31" s="65" t="s">
        <v>423</v>
      </c>
      <c r="C31" s="62">
        <v>0</v>
      </c>
      <c r="D31" s="23">
        <v>0</v>
      </c>
      <c r="E31" s="23">
        <v>0</v>
      </c>
      <c r="F31" s="23">
        <v>0</v>
      </c>
      <c r="G31" s="21">
        <v>0</v>
      </c>
      <c r="H31" s="23">
        <v>0</v>
      </c>
      <c r="I31" s="23">
        <v>0</v>
      </c>
      <c r="J31" s="23">
        <v>0</v>
      </c>
      <c r="K31" s="21">
        <v>0</v>
      </c>
      <c r="L31" s="21">
        <v>0</v>
      </c>
      <c r="M31" s="21">
        <v>0</v>
      </c>
      <c r="N31" s="26">
        <f t="shared" si="0"/>
        <v>0</v>
      </c>
      <c r="O31" s="27"/>
    </row>
    <row r="32" spans="1:15" x14ac:dyDescent="0.25">
      <c r="A32" s="56" t="s">
        <v>424</v>
      </c>
      <c r="B32" s="65" t="s">
        <v>425</v>
      </c>
      <c r="C32" s="62">
        <v>0</v>
      </c>
      <c r="D32" s="23">
        <v>0</v>
      </c>
      <c r="E32" s="23">
        <v>0</v>
      </c>
      <c r="F32" s="23">
        <v>0</v>
      </c>
      <c r="G32" s="21">
        <v>0</v>
      </c>
      <c r="H32" s="23">
        <v>0</v>
      </c>
      <c r="I32" s="23">
        <v>0</v>
      </c>
      <c r="J32" s="23">
        <v>0</v>
      </c>
      <c r="K32" s="21">
        <v>0</v>
      </c>
      <c r="L32" s="21">
        <v>0</v>
      </c>
      <c r="M32" s="21">
        <v>0</v>
      </c>
      <c r="N32" s="26">
        <f t="shared" si="0"/>
        <v>0</v>
      </c>
      <c r="O32" s="27"/>
    </row>
    <row r="33" spans="1:15" x14ac:dyDescent="0.25">
      <c r="A33" s="56" t="s">
        <v>426</v>
      </c>
      <c r="B33" s="65" t="s">
        <v>427</v>
      </c>
      <c r="C33" s="62">
        <v>0</v>
      </c>
      <c r="D33" s="23">
        <v>0</v>
      </c>
      <c r="E33" s="23">
        <v>0</v>
      </c>
      <c r="F33" s="23">
        <v>0</v>
      </c>
      <c r="G33" s="21">
        <v>0</v>
      </c>
      <c r="H33" s="23">
        <v>0</v>
      </c>
      <c r="I33" s="23">
        <v>0</v>
      </c>
      <c r="J33" s="23">
        <v>0</v>
      </c>
      <c r="K33" s="21">
        <v>0</v>
      </c>
      <c r="L33" s="21">
        <v>0</v>
      </c>
      <c r="M33" s="21">
        <v>0</v>
      </c>
      <c r="N33" s="26">
        <f t="shared" si="0"/>
        <v>0</v>
      </c>
      <c r="O33" s="27"/>
    </row>
    <row r="34" spans="1:15" x14ac:dyDescent="0.25">
      <c r="A34" s="56" t="s">
        <v>428</v>
      </c>
      <c r="B34" s="65" t="s">
        <v>429</v>
      </c>
      <c r="C34" s="62">
        <v>0</v>
      </c>
      <c r="D34" s="23">
        <v>0</v>
      </c>
      <c r="E34" s="23">
        <v>0</v>
      </c>
      <c r="F34" s="23">
        <v>0</v>
      </c>
      <c r="G34" s="21">
        <v>0</v>
      </c>
      <c r="H34" s="23">
        <v>0</v>
      </c>
      <c r="I34" s="23">
        <v>0</v>
      </c>
      <c r="J34" s="23">
        <v>0</v>
      </c>
      <c r="K34" s="21">
        <v>0</v>
      </c>
      <c r="L34" s="21">
        <v>0</v>
      </c>
      <c r="M34" s="21">
        <v>0</v>
      </c>
      <c r="N34" s="26">
        <f t="shared" si="0"/>
        <v>0</v>
      </c>
      <c r="O34" s="27"/>
    </row>
    <row r="35" spans="1:15" x14ac:dyDescent="0.25">
      <c r="A35" s="56" t="s">
        <v>430</v>
      </c>
      <c r="B35" s="65" t="s">
        <v>431</v>
      </c>
      <c r="C35" s="62">
        <v>0</v>
      </c>
      <c r="D35" s="23">
        <v>0</v>
      </c>
      <c r="E35" s="23">
        <v>0</v>
      </c>
      <c r="F35" s="23">
        <v>0</v>
      </c>
      <c r="G35" s="21">
        <v>0</v>
      </c>
      <c r="H35" s="23">
        <v>0</v>
      </c>
      <c r="I35" s="23">
        <v>0</v>
      </c>
      <c r="J35" s="23">
        <v>0</v>
      </c>
      <c r="K35" s="21">
        <v>0</v>
      </c>
      <c r="L35" s="21">
        <v>0</v>
      </c>
      <c r="M35" s="21">
        <v>0</v>
      </c>
      <c r="N35" s="26">
        <f t="shared" si="0"/>
        <v>0</v>
      </c>
      <c r="O35" s="27"/>
    </row>
    <row r="36" spans="1:15" x14ac:dyDescent="0.25">
      <c r="A36" s="56" t="s">
        <v>432</v>
      </c>
      <c r="B36" s="65" t="s">
        <v>433</v>
      </c>
      <c r="C36" s="62">
        <v>0</v>
      </c>
      <c r="D36" s="23">
        <v>0</v>
      </c>
      <c r="E36" s="23">
        <v>0</v>
      </c>
      <c r="F36" s="23">
        <v>0</v>
      </c>
      <c r="G36" s="21">
        <v>0</v>
      </c>
      <c r="H36" s="23">
        <v>0</v>
      </c>
      <c r="I36" s="23">
        <v>0</v>
      </c>
      <c r="J36" s="23">
        <v>0</v>
      </c>
      <c r="K36" s="21">
        <v>0</v>
      </c>
      <c r="L36" s="21">
        <v>0</v>
      </c>
      <c r="M36" s="21">
        <v>0</v>
      </c>
      <c r="N36" s="26">
        <f t="shared" si="0"/>
        <v>0</v>
      </c>
      <c r="O36" s="27"/>
    </row>
    <row r="37" spans="1:15" x14ac:dyDescent="0.25">
      <c r="A37" s="56" t="s">
        <v>434</v>
      </c>
      <c r="B37" s="65" t="s">
        <v>435</v>
      </c>
      <c r="C37" s="62">
        <v>0</v>
      </c>
      <c r="D37" s="23">
        <v>0</v>
      </c>
      <c r="E37" s="23">
        <v>0</v>
      </c>
      <c r="F37" s="23">
        <v>0</v>
      </c>
      <c r="G37" s="21">
        <v>0</v>
      </c>
      <c r="H37" s="23">
        <v>0</v>
      </c>
      <c r="I37" s="23">
        <v>0</v>
      </c>
      <c r="J37" s="23">
        <v>0</v>
      </c>
      <c r="K37" s="21">
        <v>0</v>
      </c>
      <c r="L37" s="21">
        <v>0</v>
      </c>
      <c r="M37" s="21">
        <v>0</v>
      </c>
      <c r="N37" s="26">
        <f t="shared" si="0"/>
        <v>0</v>
      </c>
      <c r="O37" s="27"/>
    </row>
    <row r="38" spans="1:15" x14ac:dyDescent="0.25">
      <c r="A38" s="56" t="s">
        <v>436</v>
      </c>
      <c r="B38" s="65" t="s">
        <v>437</v>
      </c>
      <c r="C38" s="62">
        <v>0</v>
      </c>
      <c r="D38" s="23">
        <v>0</v>
      </c>
      <c r="E38" s="23">
        <v>0</v>
      </c>
      <c r="F38" s="23">
        <v>0</v>
      </c>
      <c r="G38" s="21">
        <v>0</v>
      </c>
      <c r="H38" s="23">
        <v>0</v>
      </c>
      <c r="I38" s="23">
        <v>0</v>
      </c>
      <c r="J38" s="23">
        <v>0</v>
      </c>
      <c r="K38" s="21">
        <v>0</v>
      </c>
      <c r="L38" s="21">
        <v>0</v>
      </c>
      <c r="M38" s="21">
        <v>0</v>
      </c>
      <c r="N38" s="26">
        <f t="shared" si="0"/>
        <v>0</v>
      </c>
      <c r="O38" s="27"/>
    </row>
    <row r="39" spans="1:15" x14ac:dyDescent="0.25">
      <c r="A39" s="56" t="s">
        <v>438</v>
      </c>
      <c r="B39" s="65" t="s">
        <v>439</v>
      </c>
      <c r="C39" s="62">
        <v>0</v>
      </c>
      <c r="D39" s="23">
        <v>0</v>
      </c>
      <c r="E39" s="23">
        <v>0</v>
      </c>
      <c r="F39" s="23">
        <v>0</v>
      </c>
      <c r="G39" s="21">
        <v>0</v>
      </c>
      <c r="H39" s="23">
        <v>0</v>
      </c>
      <c r="I39" s="23">
        <v>0</v>
      </c>
      <c r="J39" s="23">
        <v>0</v>
      </c>
      <c r="K39" s="21">
        <v>0</v>
      </c>
      <c r="L39" s="21">
        <v>0</v>
      </c>
      <c r="M39" s="21">
        <v>0</v>
      </c>
      <c r="N39" s="26">
        <f t="shared" si="0"/>
        <v>0</v>
      </c>
      <c r="O39" s="27"/>
    </row>
    <row r="40" spans="1:15" x14ac:dyDescent="0.25">
      <c r="A40" s="56" t="s">
        <v>440</v>
      </c>
      <c r="B40" s="65" t="s">
        <v>441</v>
      </c>
      <c r="C40" s="62">
        <v>0</v>
      </c>
      <c r="D40" s="23">
        <v>0</v>
      </c>
      <c r="E40" s="23">
        <v>0</v>
      </c>
      <c r="F40" s="23">
        <v>0</v>
      </c>
      <c r="G40" s="21">
        <v>0</v>
      </c>
      <c r="H40" s="23">
        <v>0</v>
      </c>
      <c r="I40" s="23">
        <v>0</v>
      </c>
      <c r="J40" s="23">
        <v>0</v>
      </c>
      <c r="K40" s="21">
        <v>0</v>
      </c>
      <c r="L40" s="21">
        <v>0</v>
      </c>
      <c r="M40" s="21">
        <v>0</v>
      </c>
      <c r="N40" s="26">
        <f t="shared" si="0"/>
        <v>0</v>
      </c>
      <c r="O40" s="27"/>
    </row>
    <row r="41" spans="1:15" x14ac:dyDescent="0.25">
      <c r="A41" s="56" t="s">
        <v>442</v>
      </c>
      <c r="B41" s="65" t="s">
        <v>443</v>
      </c>
      <c r="C41" s="62">
        <v>0</v>
      </c>
      <c r="D41" s="23">
        <v>0</v>
      </c>
      <c r="E41" s="23">
        <v>0</v>
      </c>
      <c r="F41" s="23">
        <v>0</v>
      </c>
      <c r="G41" s="21">
        <v>0</v>
      </c>
      <c r="H41" s="23">
        <v>0</v>
      </c>
      <c r="I41" s="23">
        <v>0</v>
      </c>
      <c r="J41" s="23">
        <v>0</v>
      </c>
      <c r="K41" s="21">
        <v>0</v>
      </c>
      <c r="L41" s="21">
        <v>0</v>
      </c>
      <c r="M41" s="21">
        <v>0</v>
      </c>
      <c r="N41" s="26">
        <f t="shared" si="0"/>
        <v>0</v>
      </c>
      <c r="O41" s="27"/>
    </row>
    <row r="42" spans="1:15" x14ac:dyDescent="0.25">
      <c r="A42" s="56" t="s">
        <v>444</v>
      </c>
      <c r="B42" s="65" t="s">
        <v>445</v>
      </c>
      <c r="C42" s="62">
        <v>0</v>
      </c>
      <c r="D42" s="23">
        <v>0</v>
      </c>
      <c r="E42" s="23">
        <v>0</v>
      </c>
      <c r="F42" s="23">
        <v>0</v>
      </c>
      <c r="G42" s="21">
        <v>0</v>
      </c>
      <c r="H42" s="23">
        <v>0</v>
      </c>
      <c r="I42" s="23">
        <v>0</v>
      </c>
      <c r="J42" s="23">
        <v>0</v>
      </c>
      <c r="K42" s="21">
        <v>0</v>
      </c>
      <c r="L42" s="21">
        <v>0</v>
      </c>
      <c r="M42" s="21">
        <v>0</v>
      </c>
      <c r="N42" s="26">
        <f t="shared" si="0"/>
        <v>0</v>
      </c>
      <c r="O42" s="27"/>
    </row>
    <row r="43" spans="1:15" x14ac:dyDescent="0.25">
      <c r="A43" s="56" t="s">
        <v>446</v>
      </c>
      <c r="B43" s="65" t="s">
        <v>447</v>
      </c>
      <c r="C43" s="62">
        <v>0</v>
      </c>
      <c r="D43" s="23">
        <v>0</v>
      </c>
      <c r="E43" s="23">
        <v>0</v>
      </c>
      <c r="F43" s="23">
        <v>0</v>
      </c>
      <c r="G43" s="21">
        <v>0</v>
      </c>
      <c r="H43" s="23">
        <v>0</v>
      </c>
      <c r="I43" s="23">
        <v>0</v>
      </c>
      <c r="J43" s="23">
        <v>0</v>
      </c>
      <c r="K43" s="21">
        <v>0</v>
      </c>
      <c r="L43" s="21">
        <v>0</v>
      </c>
      <c r="M43" s="21">
        <v>0</v>
      </c>
      <c r="N43" s="26">
        <f t="shared" si="0"/>
        <v>0</v>
      </c>
      <c r="O43" s="27"/>
    </row>
    <row r="44" spans="1:15" x14ac:dyDescent="0.25">
      <c r="A44" s="56" t="s">
        <v>448</v>
      </c>
      <c r="B44" s="65" t="s">
        <v>449</v>
      </c>
      <c r="C44" s="62">
        <v>0</v>
      </c>
      <c r="D44" s="23">
        <v>0</v>
      </c>
      <c r="E44" s="23">
        <v>0</v>
      </c>
      <c r="F44" s="23">
        <v>0</v>
      </c>
      <c r="G44" s="21">
        <v>0</v>
      </c>
      <c r="H44" s="23">
        <v>0</v>
      </c>
      <c r="I44" s="23">
        <v>0</v>
      </c>
      <c r="J44" s="23">
        <v>0</v>
      </c>
      <c r="K44" s="21">
        <v>0</v>
      </c>
      <c r="L44" s="21">
        <v>0</v>
      </c>
      <c r="M44" s="21">
        <v>0</v>
      </c>
      <c r="N44" s="26">
        <f t="shared" si="0"/>
        <v>0</v>
      </c>
      <c r="O44" s="27"/>
    </row>
    <row r="45" spans="1:15" x14ac:dyDescent="0.25">
      <c r="A45" s="56" t="s">
        <v>450</v>
      </c>
      <c r="B45" s="65" t="s">
        <v>451</v>
      </c>
      <c r="C45" s="62">
        <v>0</v>
      </c>
      <c r="D45" s="23">
        <v>0</v>
      </c>
      <c r="E45" s="23">
        <v>0</v>
      </c>
      <c r="F45" s="23">
        <v>0</v>
      </c>
      <c r="G45" s="21">
        <v>0</v>
      </c>
      <c r="H45" s="23">
        <v>0</v>
      </c>
      <c r="I45" s="23">
        <v>0</v>
      </c>
      <c r="J45" s="23">
        <v>0</v>
      </c>
      <c r="K45" s="21">
        <v>0</v>
      </c>
      <c r="L45" s="21">
        <v>0</v>
      </c>
      <c r="M45" s="21">
        <v>0</v>
      </c>
      <c r="N45" s="26">
        <f t="shared" si="0"/>
        <v>0</v>
      </c>
      <c r="O45" s="27"/>
    </row>
    <row r="46" spans="1:15" x14ac:dyDescent="0.25">
      <c r="A46" s="56" t="s">
        <v>452</v>
      </c>
      <c r="B46" s="65" t="s">
        <v>453</v>
      </c>
      <c r="C46" s="62">
        <v>0</v>
      </c>
      <c r="D46" s="23">
        <v>0</v>
      </c>
      <c r="E46" s="23">
        <v>0</v>
      </c>
      <c r="F46" s="23">
        <v>0</v>
      </c>
      <c r="G46" s="21">
        <v>0</v>
      </c>
      <c r="H46" s="23">
        <v>0</v>
      </c>
      <c r="I46" s="23">
        <v>0</v>
      </c>
      <c r="J46" s="23">
        <v>0</v>
      </c>
      <c r="K46" s="21">
        <v>0</v>
      </c>
      <c r="L46" s="21">
        <v>0</v>
      </c>
      <c r="M46" s="21">
        <v>0</v>
      </c>
      <c r="N46" s="26">
        <f t="shared" si="0"/>
        <v>0</v>
      </c>
      <c r="O46" s="27"/>
    </row>
    <row r="47" spans="1:15" x14ac:dyDescent="0.25">
      <c r="A47" s="56" t="s">
        <v>454</v>
      </c>
      <c r="B47" s="65" t="s">
        <v>455</v>
      </c>
      <c r="C47" s="62">
        <v>0</v>
      </c>
      <c r="D47" s="23">
        <v>0</v>
      </c>
      <c r="E47" s="23">
        <v>0</v>
      </c>
      <c r="F47" s="23">
        <v>0</v>
      </c>
      <c r="G47" s="21">
        <v>0</v>
      </c>
      <c r="H47" s="23">
        <v>0</v>
      </c>
      <c r="I47" s="23">
        <v>0</v>
      </c>
      <c r="J47" s="23">
        <v>0</v>
      </c>
      <c r="K47" s="21">
        <v>0</v>
      </c>
      <c r="L47" s="21">
        <v>0</v>
      </c>
      <c r="M47" s="21">
        <v>0</v>
      </c>
      <c r="N47" s="26">
        <f t="shared" si="0"/>
        <v>0</v>
      </c>
      <c r="O47" s="27"/>
    </row>
    <row r="48" spans="1:15" x14ac:dyDescent="0.25">
      <c r="A48" s="54"/>
      <c r="B48" s="71"/>
      <c r="C48" s="62"/>
      <c r="D48" s="23"/>
      <c r="E48" s="23"/>
      <c r="F48" s="23"/>
      <c r="G48" s="21"/>
      <c r="H48" s="23"/>
      <c r="I48" s="23"/>
      <c r="J48" s="23"/>
      <c r="K48" s="21"/>
      <c r="L48" s="21"/>
      <c r="M48" s="21"/>
      <c r="N48" s="26"/>
      <c r="O48" s="27"/>
    </row>
    <row r="49" spans="1:15" x14ac:dyDescent="0.25">
      <c r="A49" s="54" t="s">
        <v>456</v>
      </c>
      <c r="B49" s="69" t="s">
        <v>457</v>
      </c>
      <c r="C49" s="62">
        <v>60315.150977563644</v>
      </c>
      <c r="D49" s="23">
        <v>0</v>
      </c>
      <c r="E49" s="23">
        <v>59912.569019443639</v>
      </c>
      <c r="F49" s="23">
        <v>402.58195812000008</v>
      </c>
      <c r="G49" s="21">
        <v>0</v>
      </c>
      <c r="H49" s="23">
        <v>0</v>
      </c>
      <c r="I49" s="23">
        <v>0</v>
      </c>
      <c r="J49" s="23">
        <v>0</v>
      </c>
      <c r="K49" s="21">
        <v>0</v>
      </c>
      <c r="L49" s="21">
        <v>0</v>
      </c>
      <c r="M49" s="21">
        <v>0</v>
      </c>
      <c r="N49" s="26">
        <f t="shared" si="0"/>
        <v>60315.150977563644</v>
      </c>
      <c r="O49" s="27"/>
    </row>
    <row r="50" spans="1:15" x14ac:dyDescent="0.25">
      <c r="A50" s="57" t="s">
        <v>458</v>
      </c>
      <c r="B50" s="72" t="s">
        <v>459</v>
      </c>
      <c r="C50" s="62">
        <v>45382.222835846696</v>
      </c>
      <c r="D50" s="23">
        <v>0</v>
      </c>
      <c r="E50" s="23">
        <v>44465.228576396694</v>
      </c>
      <c r="F50" s="23">
        <v>916.99425944999996</v>
      </c>
      <c r="G50" s="21">
        <v>0</v>
      </c>
      <c r="H50" s="23">
        <v>0</v>
      </c>
      <c r="I50" s="23">
        <v>0</v>
      </c>
      <c r="J50" s="23">
        <v>0</v>
      </c>
      <c r="K50" s="21">
        <v>0</v>
      </c>
      <c r="L50" s="21">
        <v>0</v>
      </c>
      <c r="M50" s="21">
        <v>0</v>
      </c>
      <c r="N50" s="26">
        <f t="shared" si="0"/>
        <v>45382.222835846696</v>
      </c>
      <c r="O50" s="27"/>
    </row>
    <row r="51" spans="1:15" x14ac:dyDescent="0.25">
      <c r="A51" s="56" t="s">
        <v>460</v>
      </c>
      <c r="B51" s="65" t="s">
        <v>461</v>
      </c>
      <c r="C51" s="62">
        <v>0</v>
      </c>
      <c r="D51" s="23">
        <v>0</v>
      </c>
      <c r="E51" s="23">
        <v>0</v>
      </c>
      <c r="F51" s="23">
        <v>0</v>
      </c>
      <c r="G51" s="21">
        <v>0</v>
      </c>
      <c r="H51" s="23">
        <v>0</v>
      </c>
      <c r="I51" s="23">
        <v>0</v>
      </c>
      <c r="J51" s="23">
        <v>0</v>
      </c>
      <c r="K51" s="21">
        <v>0</v>
      </c>
      <c r="L51" s="21">
        <v>0</v>
      </c>
      <c r="M51" s="21">
        <v>0</v>
      </c>
      <c r="N51" s="26">
        <f t="shared" si="0"/>
        <v>0</v>
      </c>
      <c r="O51" s="27"/>
    </row>
    <row r="52" spans="1:15" x14ac:dyDescent="0.25">
      <c r="A52" s="56" t="s">
        <v>462</v>
      </c>
      <c r="B52" s="65" t="s">
        <v>463</v>
      </c>
      <c r="C52" s="62">
        <v>0</v>
      </c>
      <c r="D52" s="23">
        <v>0</v>
      </c>
      <c r="E52" s="23">
        <v>0</v>
      </c>
      <c r="F52" s="23">
        <v>0</v>
      </c>
      <c r="G52" s="21">
        <v>0</v>
      </c>
      <c r="H52" s="23">
        <v>0</v>
      </c>
      <c r="I52" s="23">
        <v>0</v>
      </c>
      <c r="J52" s="23">
        <v>0</v>
      </c>
      <c r="K52" s="21">
        <v>0</v>
      </c>
      <c r="L52" s="21">
        <v>0</v>
      </c>
      <c r="M52" s="21">
        <v>0</v>
      </c>
      <c r="N52" s="26">
        <f t="shared" si="0"/>
        <v>0</v>
      </c>
      <c r="O52" s="27"/>
    </row>
    <row r="53" spans="1:15" x14ac:dyDescent="0.25">
      <c r="A53" s="56" t="s">
        <v>464</v>
      </c>
      <c r="B53" s="65" t="s">
        <v>465</v>
      </c>
      <c r="C53" s="62">
        <v>0</v>
      </c>
      <c r="D53" s="23">
        <v>0</v>
      </c>
      <c r="E53" s="23">
        <v>0</v>
      </c>
      <c r="F53" s="23">
        <v>0</v>
      </c>
      <c r="G53" s="21">
        <v>0</v>
      </c>
      <c r="H53" s="23">
        <v>0</v>
      </c>
      <c r="I53" s="23">
        <v>0</v>
      </c>
      <c r="J53" s="23">
        <v>0</v>
      </c>
      <c r="K53" s="21">
        <v>0</v>
      </c>
      <c r="L53" s="21">
        <v>0</v>
      </c>
      <c r="M53" s="21">
        <v>0</v>
      </c>
      <c r="N53" s="26">
        <f t="shared" si="0"/>
        <v>0</v>
      </c>
      <c r="O53" s="27"/>
    </row>
    <row r="54" spans="1:15" x14ac:dyDescent="0.25">
      <c r="A54" s="56" t="s">
        <v>466</v>
      </c>
      <c r="B54" s="65" t="s">
        <v>467</v>
      </c>
      <c r="C54" s="62">
        <v>0</v>
      </c>
      <c r="D54" s="23">
        <v>0</v>
      </c>
      <c r="E54" s="23">
        <v>0</v>
      </c>
      <c r="F54" s="23">
        <v>0</v>
      </c>
      <c r="G54" s="21">
        <v>0</v>
      </c>
      <c r="H54" s="23">
        <v>0</v>
      </c>
      <c r="I54" s="23">
        <v>0</v>
      </c>
      <c r="J54" s="23">
        <v>0</v>
      </c>
      <c r="K54" s="21">
        <v>0</v>
      </c>
      <c r="L54" s="21">
        <v>0</v>
      </c>
      <c r="M54" s="21">
        <v>0</v>
      </c>
      <c r="N54" s="26">
        <f t="shared" si="0"/>
        <v>0</v>
      </c>
      <c r="O54" s="27"/>
    </row>
    <row r="55" spans="1:15" x14ac:dyDescent="0.25">
      <c r="A55" s="58"/>
      <c r="B55" s="73"/>
      <c r="C55" s="62"/>
      <c r="D55" s="23"/>
      <c r="E55" s="23"/>
      <c r="F55" s="23"/>
      <c r="G55" s="21"/>
      <c r="H55" s="23"/>
      <c r="I55" s="23"/>
      <c r="J55" s="23"/>
      <c r="K55" s="21"/>
      <c r="L55" s="21"/>
      <c r="M55" s="21"/>
      <c r="N55" s="26"/>
      <c r="O55" s="27"/>
    </row>
    <row r="56" spans="1:15" x14ac:dyDescent="0.25">
      <c r="A56" s="54" t="s">
        <v>468</v>
      </c>
      <c r="B56" s="74" t="s">
        <v>469</v>
      </c>
      <c r="C56" s="62">
        <v>14932.928141716948</v>
      </c>
      <c r="D56" s="23">
        <v>0</v>
      </c>
      <c r="E56" s="23">
        <v>15447.340443046947</v>
      </c>
      <c r="F56" s="23">
        <v>-514.41230132999988</v>
      </c>
      <c r="G56" s="21">
        <v>0</v>
      </c>
      <c r="H56" s="23">
        <v>0</v>
      </c>
      <c r="I56" s="23">
        <v>0</v>
      </c>
      <c r="J56" s="23">
        <v>0</v>
      </c>
      <c r="K56" s="21">
        <v>0</v>
      </c>
      <c r="L56" s="21">
        <v>0</v>
      </c>
      <c r="M56" s="21">
        <v>0</v>
      </c>
      <c r="N56" s="26">
        <f t="shared" si="0"/>
        <v>14932.928141716948</v>
      </c>
      <c r="O56" s="27"/>
    </row>
    <row r="57" spans="1:15" x14ac:dyDescent="0.25">
      <c r="A57" s="59" t="s">
        <v>470</v>
      </c>
      <c r="B57" s="75" t="s">
        <v>471</v>
      </c>
      <c r="C57" s="62">
        <v>0</v>
      </c>
      <c r="D57" s="23">
        <v>0</v>
      </c>
      <c r="E57" s="23">
        <v>0</v>
      </c>
      <c r="F57" s="23">
        <v>0</v>
      </c>
      <c r="G57" s="21">
        <v>0</v>
      </c>
      <c r="H57" s="23">
        <v>0</v>
      </c>
      <c r="I57" s="23">
        <v>0</v>
      </c>
      <c r="J57" s="23">
        <v>0</v>
      </c>
      <c r="K57" s="21">
        <v>0</v>
      </c>
      <c r="L57" s="21">
        <v>0</v>
      </c>
      <c r="M57" s="21">
        <v>0</v>
      </c>
      <c r="N57" s="26">
        <f t="shared" si="0"/>
        <v>0</v>
      </c>
      <c r="O57" s="27"/>
    </row>
    <row r="58" spans="1:15" x14ac:dyDescent="0.25">
      <c r="A58" s="59" t="s">
        <v>472</v>
      </c>
      <c r="B58" s="75" t="s">
        <v>473</v>
      </c>
      <c r="C58" s="62">
        <v>0</v>
      </c>
      <c r="D58" s="23">
        <v>0</v>
      </c>
      <c r="E58" s="23">
        <v>0</v>
      </c>
      <c r="F58" s="23">
        <v>0</v>
      </c>
      <c r="G58" s="21">
        <v>0</v>
      </c>
      <c r="H58" s="23">
        <v>0</v>
      </c>
      <c r="I58" s="23">
        <v>0</v>
      </c>
      <c r="J58" s="23">
        <v>0</v>
      </c>
      <c r="K58" s="21">
        <v>0</v>
      </c>
      <c r="L58" s="21">
        <v>0</v>
      </c>
      <c r="M58" s="21">
        <v>0</v>
      </c>
      <c r="N58" s="26">
        <f t="shared" si="0"/>
        <v>0</v>
      </c>
      <c r="O58" s="27"/>
    </row>
    <row r="59" spans="1:15" x14ac:dyDescent="0.25">
      <c r="A59" s="59" t="s">
        <v>474</v>
      </c>
      <c r="B59" s="75" t="s">
        <v>475</v>
      </c>
      <c r="C59" s="62">
        <v>0</v>
      </c>
      <c r="D59" s="23">
        <v>0</v>
      </c>
      <c r="E59" s="23">
        <v>0</v>
      </c>
      <c r="F59" s="23">
        <v>0</v>
      </c>
      <c r="G59" s="21">
        <v>0</v>
      </c>
      <c r="H59" s="23">
        <v>0</v>
      </c>
      <c r="I59" s="23">
        <v>0</v>
      </c>
      <c r="J59" s="23">
        <v>0</v>
      </c>
      <c r="K59" s="21">
        <v>0</v>
      </c>
      <c r="L59" s="21">
        <v>0</v>
      </c>
      <c r="M59" s="21">
        <v>0</v>
      </c>
      <c r="N59" s="26">
        <f t="shared" si="0"/>
        <v>0</v>
      </c>
      <c r="O59" s="27"/>
    </row>
    <row r="60" spans="1:15" x14ac:dyDescent="0.25">
      <c r="A60" s="59" t="s">
        <v>476</v>
      </c>
      <c r="B60" s="75" t="s">
        <v>477</v>
      </c>
      <c r="C60" s="62">
        <v>0</v>
      </c>
      <c r="D60" s="23">
        <v>0</v>
      </c>
      <c r="E60" s="23">
        <v>0</v>
      </c>
      <c r="F60" s="23">
        <v>0</v>
      </c>
      <c r="G60" s="21">
        <v>0</v>
      </c>
      <c r="H60" s="23">
        <v>0</v>
      </c>
      <c r="I60" s="23">
        <v>0</v>
      </c>
      <c r="J60" s="23">
        <v>0</v>
      </c>
      <c r="K60" s="21">
        <v>0</v>
      </c>
      <c r="L60" s="21">
        <v>0</v>
      </c>
      <c r="M60" s="21">
        <v>0</v>
      </c>
      <c r="N60" s="26">
        <f t="shared" si="0"/>
        <v>0</v>
      </c>
      <c r="O60" s="27"/>
    </row>
    <row r="61" spans="1:15" x14ac:dyDescent="0.25">
      <c r="A61" s="59" t="s">
        <v>478</v>
      </c>
      <c r="B61" s="75" t="s">
        <v>479</v>
      </c>
      <c r="C61" s="62">
        <v>0</v>
      </c>
      <c r="D61" s="23">
        <v>0</v>
      </c>
      <c r="E61" s="23">
        <v>0</v>
      </c>
      <c r="F61" s="23">
        <v>0</v>
      </c>
      <c r="G61" s="21">
        <v>0</v>
      </c>
      <c r="H61" s="23">
        <v>0</v>
      </c>
      <c r="I61" s="23">
        <v>0</v>
      </c>
      <c r="J61" s="23">
        <v>0</v>
      </c>
      <c r="K61" s="21">
        <v>0</v>
      </c>
      <c r="L61" s="21">
        <v>0</v>
      </c>
      <c r="M61" s="21">
        <v>0</v>
      </c>
      <c r="N61" s="26">
        <f t="shared" si="0"/>
        <v>0</v>
      </c>
      <c r="O61" s="27"/>
    </row>
    <row r="62" spans="1:15" x14ac:dyDescent="0.25">
      <c r="A62" s="59" t="s">
        <v>480</v>
      </c>
      <c r="B62" s="75" t="s">
        <v>481</v>
      </c>
      <c r="C62" s="62">
        <v>0</v>
      </c>
      <c r="D62" s="23">
        <v>0</v>
      </c>
      <c r="E62" s="23">
        <v>0</v>
      </c>
      <c r="F62" s="23">
        <v>0</v>
      </c>
      <c r="G62" s="21">
        <v>0</v>
      </c>
      <c r="H62" s="23">
        <v>0</v>
      </c>
      <c r="I62" s="23">
        <v>0</v>
      </c>
      <c r="J62" s="23">
        <v>0</v>
      </c>
      <c r="K62" s="21">
        <v>0</v>
      </c>
      <c r="L62" s="21">
        <v>0</v>
      </c>
      <c r="M62" s="21">
        <v>0</v>
      </c>
      <c r="N62" s="26">
        <f t="shared" si="0"/>
        <v>0</v>
      </c>
      <c r="O62" s="27"/>
    </row>
    <row r="63" spans="1:15" x14ac:dyDescent="0.25">
      <c r="A63" s="59" t="s">
        <v>482</v>
      </c>
      <c r="B63" s="75" t="s">
        <v>483</v>
      </c>
      <c r="C63" s="62">
        <v>0</v>
      </c>
      <c r="D63" s="23">
        <v>0</v>
      </c>
      <c r="E63" s="23">
        <v>0</v>
      </c>
      <c r="F63" s="23">
        <v>0</v>
      </c>
      <c r="G63" s="21">
        <v>0</v>
      </c>
      <c r="H63" s="23">
        <v>0</v>
      </c>
      <c r="I63" s="23">
        <v>0</v>
      </c>
      <c r="J63" s="23">
        <v>0</v>
      </c>
      <c r="K63" s="21">
        <v>0</v>
      </c>
      <c r="L63" s="21">
        <v>0</v>
      </c>
      <c r="M63" s="21">
        <v>0</v>
      </c>
      <c r="N63" s="26">
        <f t="shared" si="0"/>
        <v>0</v>
      </c>
      <c r="O63" s="27"/>
    </row>
    <row r="64" spans="1:15" x14ac:dyDescent="0.25">
      <c r="A64" s="59" t="s">
        <v>484</v>
      </c>
      <c r="B64" s="75" t="s">
        <v>485</v>
      </c>
      <c r="C64" s="62">
        <v>0</v>
      </c>
      <c r="D64" s="23">
        <v>0</v>
      </c>
      <c r="E64" s="23">
        <v>0</v>
      </c>
      <c r="F64" s="23">
        <v>0</v>
      </c>
      <c r="G64" s="21">
        <v>0</v>
      </c>
      <c r="H64" s="23">
        <v>0</v>
      </c>
      <c r="I64" s="23">
        <v>0</v>
      </c>
      <c r="J64" s="23">
        <v>0</v>
      </c>
      <c r="K64" s="21">
        <v>0</v>
      </c>
      <c r="L64" s="21">
        <v>0</v>
      </c>
      <c r="M64" s="21">
        <v>0</v>
      </c>
      <c r="N64" s="26">
        <f t="shared" si="0"/>
        <v>0</v>
      </c>
      <c r="O64" s="27"/>
    </row>
    <row r="65" spans="1:15" x14ac:dyDescent="0.25">
      <c r="A65" s="59" t="s">
        <v>486</v>
      </c>
      <c r="B65" s="75" t="s">
        <v>487</v>
      </c>
      <c r="C65" s="62">
        <v>0</v>
      </c>
      <c r="D65" s="23">
        <v>0</v>
      </c>
      <c r="E65" s="23">
        <v>0</v>
      </c>
      <c r="F65" s="23">
        <v>0</v>
      </c>
      <c r="G65" s="21">
        <v>0</v>
      </c>
      <c r="H65" s="23">
        <v>0</v>
      </c>
      <c r="I65" s="23">
        <v>0</v>
      </c>
      <c r="J65" s="23">
        <v>0</v>
      </c>
      <c r="K65" s="21">
        <v>0</v>
      </c>
      <c r="L65" s="21">
        <v>0</v>
      </c>
      <c r="M65" s="21">
        <v>0</v>
      </c>
      <c r="N65" s="26">
        <f t="shared" si="0"/>
        <v>0</v>
      </c>
      <c r="O65" s="27"/>
    </row>
    <row r="66" spans="1:15" x14ac:dyDescent="0.25">
      <c r="A66" s="59" t="s">
        <v>488</v>
      </c>
      <c r="B66" s="75" t="s">
        <v>489</v>
      </c>
      <c r="C66" s="62">
        <v>0</v>
      </c>
      <c r="D66" s="23">
        <v>0</v>
      </c>
      <c r="E66" s="23">
        <v>0</v>
      </c>
      <c r="F66" s="23">
        <v>0</v>
      </c>
      <c r="G66" s="21">
        <v>0</v>
      </c>
      <c r="H66" s="23">
        <v>0</v>
      </c>
      <c r="I66" s="23">
        <v>0</v>
      </c>
      <c r="J66" s="23">
        <v>0</v>
      </c>
      <c r="K66" s="21">
        <v>0</v>
      </c>
      <c r="L66" s="21">
        <v>0</v>
      </c>
      <c r="M66" s="21">
        <v>0</v>
      </c>
      <c r="N66" s="26">
        <f t="shared" si="0"/>
        <v>0</v>
      </c>
      <c r="O66" s="27"/>
    </row>
    <row r="67" spans="1:15" x14ac:dyDescent="0.25">
      <c r="A67" s="59" t="s">
        <v>490</v>
      </c>
      <c r="B67" s="75" t="s">
        <v>491</v>
      </c>
      <c r="C67" s="62">
        <v>0</v>
      </c>
      <c r="D67" s="23">
        <v>0</v>
      </c>
      <c r="E67" s="23">
        <v>0</v>
      </c>
      <c r="F67" s="23">
        <v>0</v>
      </c>
      <c r="G67" s="21">
        <v>0</v>
      </c>
      <c r="H67" s="23">
        <v>0</v>
      </c>
      <c r="I67" s="23">
        <v>0</v>
      </c>
      <c r="J67" s="23">
        <v>0</v>
      </c>
      <c r="K67" s="21">
        <v>0</v>
      </c>
      <c r="L67" s="21">
        <v>0</v>
      </c>
      <c r="M67" s="21">
        <v>0</v>
      </c>
      <c r="N67" s="26">
        <f t="shared" si="0"/>
        <v>0</v>
      </c>
      <c r="O67" s="27"/>
    </row>
    <row r="68" spans="1:15" x14ac:dyDescent="0.25">
      <c r="A68" s="59" t="s">
        <v>492</v>
      </c>
      <c r="B68" s="75" t="s">
        <v>493</v>
      </c>
      <c r="C68" s="62">
        <v>0</v>
      </c>
      <c r="D68" s="23">
        <v>0</v>
      </c>
      <c r="E68" s="23">
        <v>0</v>
      </c>
      <c r="F68" s="23">
        <v>0</v>
      </c>
      <c r="G68" s="21">
        <v>0</v>
      </c>
      <c r="H68" s="23">
        <v>0</v>
      </c>
      <c r="I68" s="23">
        <v>0</v>
      </c>
      <c r="J68" s="23">
        <v>0</v>
      </c>
      <c r="K68" s="21">
        <v>0</v>
      </c>
      <c r="L68" s="21">
        <v>0</v>
      </c>
      <c r="M68" s="21">
        <v>0</v>
      </c>
      <c r="N68" s="26">
        <f t="shared" si="0"/>
        <v>0</v>
      </c>
      <c r="O68" s="27"/>
    </row>
    <row r="69" spans="1:15" x14ac:dyDescent="0.25">
      <c r="A69" s="59" t="s">
        <v>494</v>
      </c>
      <c r="B69" s="75" t="s">
        <v>495</v>
      </c>
      <c r="C69" s="62">
        <v>0</v>
      </c>
      <c r="D69" s="23">
        <v>0</v>
      </c>
      <c r="E69" s="23">
        <v>0</v>
      </c>
      <c r="F69" s="23">
        <v>0</v>
      </c>
      <c r="G69" s="21">
        <v>0</v>
      </c>
      <c r="H69" s="23">
        <v>0</v>
      </c>
      <c r="I69" s="23">
        <v>0</v>
      </c>
      <c r="J69" s="23">
        <v>0</v>
      </c>
      <c r="K69" s="21">
        <v>0</v>
      </c>
      <c r="L69" s="21">
        <v>0</v>
      </c>
      <c r="M69" s="21">
        <v>0</v>
      </c>
      <c r="N69" s="26">
        <f t="shared" si="0"/>
        <v>0</v>
      </c>
      <c r="O69" s="27"/>
    </row>
    <row r="70" spans="1:15" x14ac:dyDescent="0.25">
      <c r="A70" s="59" t="s">
        <v>496</v>
      </c>
      <c r="B70" s="75" t="s">
        <v>497</v>
      </c>
      <c r="C70" s="62">
        <v>0</v>
      </c>
      <c r="D70" s="23">
        <v>0</v>
      </c>
      <c r="E70" s="23">
        <v>0</v>
      </c>
      <c r="F70" s="23">
        <v>0</v>
      </c>
      <c r="G70" s="21">
        <v>0</v>
      </c>
      <c r="H70" s="23">
        <v>0</v>
      </c>
      <c r="I70" s="23">
        <v>0</v>
      </c>
      <c r="J70" s="23">
        <v>0</v>
      </c>
      <c r="K70" s="21">
        <v>0</v>
      </c>
      <c r="L70" s="21">
        <v>0</v>
      </c>
      <c r="M70" s="21">
        <v>0</v>
      </c>
      <c r="N70" s="26">
        <f t="shared" si="0"/>
        <v>0</v>
      </c>
      <c r="O70" s="27"/>
    </row>
    <row r="71" spans="1:15" x14ac:dyDescent="0.25">
      <c r="A71" s="59" t="s">
        <v>498</v>
      </c>
      <c r="B71" s="75" t="s">
        <v>499</v>
      </c>
      <c r="C71" s="62">
        <v>0</v>
      </c>
      <c r="D71" s="23">
        <v>0</v>
      </c>
      <c r="E71" s="23">
        <v>0</v>
      </c>
      <c r="F71" s="23">
        <v>0</v>
      </c>
      <c r="G71" s="21">
        <v>0</v>
      </c>
      <c r="H71" s="23">
        <v>0</v>
      </c>
      <c r="I71" s="23">
        <v>0</v>
      </c>
      <c r="J71" s="23">
        <v>0</v>
      </c>
      <c r="K71" s="21">
        <v>0</v>
      </c>
      <c r="L71" s="21">
        <v>0</v>
      </c>
      <c r="M71" s="21">
        <v>0</v>
      </c>
      <c r="N71" s="26">
        <f t="shared" si="0"/>
        <v>0</v>
      </c>
      <c r="O71" s="27"/>
    </row>
    <row r="72" spans="1:15" x14ac:dyDescent="0.25">
      <c r="A72" s="59" t="s">
        <v>500</v>
      </c>
      <c r="B72" s="75" t="s">
        <v>501</v>
      </c>
      <c r="C72" s="62">
        <v>0</v>
      </c>
      <c r="D72" s="23">
        <v>0</v>
      </c>
      <c r="E72" s="23">
        <v>0</v>
      </c>
      <c r="F72" s="23">
        <v>0</v>
      </c>
      <c r="G72" s="21">
        <v>0</v>
      </c>
      <c r="H72" s="23">
        <v>0</v>
      </c>
      <c r="I72" s="23">
        <v>0</v>
      </c>
      <c r="J72" s="23">
        <v>0</v>
      </c>
      <c r="K72" s="21">
        <v>0</v>
      </c>
      <c r="L72" s="21">
        <v>0</v>
      </c>
      <c r="M72" s="21">
        <v>0</v>
      </c>
      <c r="N72" s="26">
        <f t="shared" si="0"/>
        <v>0</v>
      </c>
      <c r="O72" s="27"/>
    </row>
    <row r="73" spans="1:15" x14ac:dyDescent="0.25">
      <c r="A73" s="59" t="s">
        <v>502</v>
      </c>
      <c r="B73" s="75" t="s">
        <v>503</v>
      </c>
      <c r="C73" s="62">
        <v>0</v>
      </c>
      <c r="D73" s="23">
        <v>0</v>
      </c>
      <c r="E73" s="23">
        <v>0</v>
      </c>
      <c r="F73" s="23">
        <v>0</v>
      </c>
      <c r="G73" s="21">
        <v>0</v>
      </c>
      <c r="H73" s="23">
        <v>0</v>
      </c>
      <c r="I73" s="23">
        <v>0</v>
      </c>
      <c r="J73" s="23">
        <v>0</v>
      </c>
      <c r="K73" s="21">
        <v>0</v>
      </c>
      <c r="L73" s="21">
        <v>0</v>
      </c>
      <c r="M73" s="21">
        <v>0</v>
      </c>
      <c r="N73" s="26">
        <f t="shared" si="0"/>
        <v>0</v>
      </c>
      <c r="O73" s="27"/>
    </row>
    <row r="74" spans="1:15" x14ac:dyDescent="0.25">
      <c r="A74" s="59" t="s">
        <v>504</v>
      </c>
      <c r="B74" s="75" t="s">
        <v>505</v>
      </c>
      <c r="C74" s="62">
        <v>0</v>
      </c>
      <c r="D74" s="23">
        <v>0</v>
      </c>
      <c r="E74" s="23">
        <v>0</v>
      </c>
      <c r="F74" s="23">
        <v>0</v>
      </c>
      <c r="G74" s="21">
        <v>0</v>
      </c>
      <c r="H74" s="23">
        <v>0</v>
      </c>
      <c r="I74" s="23">
        <v>0</v>
      </c>
      <c r="J74" s="23">
        <v>0</v>
      </c>
      <c r="K74" s="21">
        <v>0</v>
      </c>
      <c r="L74" s="21">
        <v>0</v>
      </c>
      <c r="M74" s="21">
        <v>0</v>
      </c>
      <c r="N74" s="26">
        <f t="shared" si="0"/>
        <v>0</v>
      </c>
      <c r="O74" s="27"/>
    </row>
    <row r="75" spans="1:15" x14ac:dyDescent="0.25">
      <c r="A75" s="59" t="s">
        <v>506</v>
      </c>
      <c r="B75" s="75" t="s">
        <v>507</v>
      </c>
      <c r="C75" s="62">
        <v>0</v>
      </c>
      <c r="D75" s="23">
        <v>0</v>
      </c>
      <c r="E75" s="23">
        <v>0</v>
      </c>
      <c r="F75" s="23">
        <v>0</v>
      </c>
      <c r="G75" s="21">
        <v>0</v>
      </c>
      <c r="H75" s="23">
        <v>0</v>
      </c>
      <c r="I75" s="23">
        <v>0</v>
      </c>
      <c r="J75" s="23">
        <v>0</v>
      </c>
      <c r="K75" s="21">
        <v>0</v>
      </c>
      <c r="L75" s="21">
        <v>0</v>
      </c>
      <c r="M75" s="21">
        <v>0</v>
      </c>
      <c r="N75" s="26">
        <f t="shared" ref="N75:N96" si="1">+C75+G75+K75+L75+M75</f>
        <v>0</v>
      </c>
      <c r="O75" s="27"/>
    </row>
    <row r="76" spans="1:15" x14ac:dyDescent="0.25">
      <c r="A76" s="59" t="s">
        <v>508</v>
      </c>
      <c r="B76" s="75" t="s">
        <v>509</v>
      </c>
      <c r="C76" s="62">
        <v>0</v>
      </c>
      <c r="D76" s="23">
        <v>0</v>
      </c>
      <c r="E76" s="23">
        <v>0</v>
      </c>
      <c r="F76" s="23">
        <v>0</v>
      </c>
      <c r="G76" s="21">
        <v>0</v>
      </c>
      <c r="H76" s="23">
        <v>0</v>
      </c>
      <c r="I76" s="23">
        <v>0</v>
      </c>
      <c r="J76" s="23">
        <v>0</v>
      </c>
      <c r="K76" s="21">
        <v>0</v>
      </c>
      <c r="L76" s="21">
        <v>0</v>
      </c>
      <c r="M76" s="21">
        <v>0</v>
      </c>
      <c r="N76" s="26">
        <f t="shared" si="1"/>
        <v>0</v>
      </c>
      <c r="O76" s="27"/>
    </row>
    <row r="77" spans="1:15" x14ac:dyDescent="0.25">
      <c r="A77" s="59" t="s">
        <v>510</v>
      </c>
      <c r="B77" s="75" t="s">
        <v>511</v>
      </c>
      <c r="C77" s="62">
        <v>0</v>
      </c>
      <c r="D77" s="23">
        <v>0</v>
      </c>
      <c r="E77" s="23">
        <v>0</v>
      </c>
      <c r="F77" s="23">
        <v>0</v>
      </c>
      <c r="G77" s="21">
        <v>0</v>
      </c>
      <c r="H77" s="23">
        <v>0</v>
      </c>
      <c r="I77" s="23">
        <v>0</v>
      </c>
      <c r="J77" s="23">
        <v>0</v>
      </c>
      <c r="K77" s="21">
        <v>0</v>
      </c>
      <c r="L77" s="21">
        <v>0</v>
      </c>
      <c r="M77" s="21">
        <v>0</v>
      </c>
      <c r="N77" s="26">
        <f t="shared" si="1"/>
        <v>0</v>
      </c>
      <c r="O77" s="27"/>
    </row>
    <row r="78" spans="1:15" x14ac:dyDescent="0.25">
      <c r="A78" s="59" t="s">
        <v>512</v>
      </c>
      <c r="B78" s="75" t="s">
        <v>513</v>
      </c>
      <c r="C78" s="62">
        <v>0</v>
      </c>
      <c r="D78" s="23">
        <v>0</v>
      </c>
      <c r="E78" s="23">
        <v>0</v>
      </c>
      <c r="F78" s="23">
        <v>0</v>
      </c>
      <c r="G78" s="21">
        <v>0</v>
      </c>
      <c r="H78" s="23">
        <v>0</v>
      </c>
      <c r="I78" s="23">
        <v>0</v>
      </c>
      <c r="J78" s="23">
        <v>0</v>
      </c>
      <c r="K78" s="21">
        <v>0</v>
      </c>
      <c r="L78" s="21">
        <v>0</v>
      </c>
      <c r="M78" s="21">
        <v>0</v>
      </c>
      <c r="N78" s="26">
        <f t="shared" si="1"/>
        <v>0</v>
      </c>
      <c r="O78" s="27"/>
    </row>
    <row r="79" spans="1:15" x14ac:dyDescent="0.25">
      <c r="A79" s="59" t="s">
        <v>514</v>
      </c>
      <c r="B79" s="75" t="s">
        <v>515</v>
      </c>
      <c r="C79" s="62">
        <v>0</v>
      </c>
      <c r="D79" s="23">
        <v>0</v>
      </c>
      <c r="E79" s="23">
        <v>0</v>
      </c>
      <c r="F79" s="23">
        <v>0</v>
      </c>
      <c r="G79" s="21">
        <v>0</v>
      </c>
      <c r="H79" s="23">
        <v>0</v>
      </c>
      <c r="I79" s="23">
        <v>0</v>
      </c>
      <c r="J79" s="23">
        <v>0</v>
      </c>
      <c r="K79" s="21">
        <v>0</v>
      </c>
      <c r="L79" s="21">
        <v>0</v>
      </c>
      <c r="M79" s="21">
        <v>0</v>
      </c>
      <c r="N79" s="26">
        <f t="shared" si="1"/>
        <v>0</v>
      </c>
      <c r="O79" s="27"/>
    </row>
    <row r="80" spans="1:15" x14ac:dyDescent="0.25">
      <c r="A80" s="59" t="s">
        <v>516</v>
      </c>
      <c r="B80" s="75" t="s">
        <v>517</v>
      </c>
      <c r="C80" s="62">
        <v>0</v>
      </c>
      <c r="D80" s="23">
        <v>0</v>
      </c>
      <c r="E80" s="23">
        <v>0</v>
      </c>
      <c r="F80" s="23">
        <v>0</v>
      </c>
      <c r="G80" s="21">
        <v>0</v>
      </c>
      <c r="H80" s="23">
        <v>0</v>
      </c>
      <c r="I80" s="23">
        <v>0</v>
      </c>
      <c r="J80" s="23">
        <v>0</v>
      </c>
      <c r="K80" s="21">
        <v>0</v>
      </c>
      <c r="L80" s="21">
        <v>0</v>
      </c>
      <c r="M80" s="21">
        <v>0</v>
      </c>
      <c r="N80" s="26">
        <f t="shared" si="1"/>
        <v>0</v>
      </c>
      <c r="O80" s="27"/>
    </row>
    <row r="81" spans="1:15" x14ac:dyDescent="0.25">
      <c r="A81" s="59" t="s">
        <v>518</v>
      </c>
      <c r="B81" s="75" t="s">
        <v>519</v>
      </c>
      <c r="C81" s="62">
        <v>0</v>
      </c>
      <c r="D81" s="23">
        <v>0</v>
      </c>
      <c r="E81" s="23">
        <v>0</v>
      </c>
      <c r="F81" s="23">
        <v>0</v>
      </c>
      <c r="G81" s="21">
        <v>0</v>
      </c>
      <c r="H81" s="23">
        <v>0</v>
      </c>
      <c r="I81" s="23">
        <v>0</v>
      </c>
      <c r="J81" s="23">
        <v>0</v>
      </c>
      <c r="K81" s="21">
        <v>0</v>
      </c>
      <c r="L81" s="21">
        <v>0</v>
      </c>
      <c r="M81" s="21">
        <v>0</v>
      </c>
      <c r="N81" s="26">
        <f t="shared" si="1"/>
        <v>0</v>
      </c>
      <c r="O81" s="27"/>
    </row>
    <row r="82" spans="1:15" x14ac:dyDescent="0.25">
      <c r="A82" s="59" t="s">
        <v>520</v>
      </c>
      <c r="B82" s="75" t="s">
        <v>521</v>
      </c>
      <c r="C82" s="62">
        <v>0</v>
      </c>
      <c r="D82" s="23">
        <v>0</v>
      </c>
      <c r="E82" s="23">
        <v>0</v>
      </c>
      <c r="F82" s="23">
        <v>0</v>
      </c>
      <c r="G82" s="21">
        <v>0</v>
      </c>
      <c r="H82" s="23">
        <v>0</v>
      </c>
      <c r="I82" s="23">
        <v>0</v>
      </c>
      <c r="J82" s="23">
        <v>0</v>
      </c>
      <c r="K82" s="21">
        <v>0</v>
      </c>
      <c r="L82" s="21">
        <v>0</v>
      </c>
      <c r="M82" s="21">
        <v>0</v>
      </c>
      <c r="N82" s="26">
        <f t="shared" si="1"/>
        <v>0</v>
      </c>
      <c r="O82" s="27"/>
    </row>
    <row r="83" spans="1:15" x14ac:dyDescent="0.25">
      <c r="A83" s="59" t="s">
        <v>522</v>
      </c>
      <c r="B83" s="75" t="s">
        <v>523</v>
      </c>
      <c r="C83" s="62">
        <v>0</v>
      </c>
      <c r="D83" s="23">
        <v>0</v>
      </c>
      <c r="E83" s="23">
        <v>0</v>
      </c>
      <c r="F83" s="23">
        <v>0</v>
      </c>
      <c r="G83" s="21">
        <v>0</v>
      </c>
      <c r="H83" s="23">
        <v>0</v>
      </c>
      <c r="I83" s="23">
        <v>0</v>
      </c>
      <c r="J83" s="23">
        <v>0</v>
      </c>
      <c r="K83" s="21">
        <v>0</v>
      </c>
      <c r="L83" s="21">
        <v>0</v>
      </c>
      <c r="M83" s="21">
        <v>0</v>
      </c>
      <c r="N83" s="26">
        <f t="shared" si="1"/>
        <v>0</v>
      </c>
      <c r="O83" s="27"/>
    </row>
    <row r="84" spans="1:15" x14ac:dyDescent="0.25">
      <c r="A84" s="54"/>
      <c r="B84" s="76"/>
      <c r="C84" s="62"/>
      <c r="D84" s="23"/>
      <c r="E84" s="23"/>
      <c r="F84" s="23"/>
      <c r="G84" s="21"/>
      <c r="H84" s="23"/>
      <c r="I84" s="23"/>
      <c r="J84" s="23"/>
      <c r="K84" s="21"/>
      <c r="L84" s="21"/>
      <c r="M84" s="21"/>
      <c r="N84" s="26"/>
      <c r="O84" s="27"/>
    </row>
    <row r="85" spans="1:15" x14ac:dyDescent="0.25">
      <c r="A85" s="50" t="s">
        <v>524</v>
      </c>
      <c r="B85" s="69" t="s">
        <v>525</v>
      </c>
      <c r="C85" s="62">
        <v>40505.550000330004</v>
      </c>
      <c r="D85" s="23">
        <v>0</v>
      </c>
      <c r="E85" s="23">
        <v>40505.550000000003</v>
      </c>
      <c r="F85" s="23">
        <v>3.3000000000000002E-7</v>
      </c>
      <c r="G85" s="21">
        <v>0</v>
      </c>
      <c r="H85" s="23">
        <v>0</v>
      </c>
      <c r="I85" s="23">
        <v>0</v>
      </c>
      <c r="J85" s="23">
        <v>0</v>
      </c>
      <c r="K85" s="21">
        <v>0</v>
      </c>
      <c r="L85" s="21">
        <v>0</v>
      </c>
      <c r="M85" s="21">
        <v>0</v>
      </c>
      <c r="N85" s="26">
        <f t="shared" si="1"/>
        <v>40505.550000330004</v>
      </c>
      <c r="O85" s="27"/>
    </row>
    <row r="86" spans="1:15" x14ac:dyDescent="0.25">
      <c r="A86" s="59" t="s">
        <v>526</v>
      </c>
      <c r="B86" s="75"/>
      <c r="C86" s="62">
        <v>0</v>
      </c>
      <c r="D86" s="23">
        <v>0</v>
      </c>
      <c r="E86" s="23">
        <v>0</v>
      </c>
      <c r="F86" s="23">
        <v>0</v>
      </c>
      <c r="G86" s="21">
        <v>0</v>
      </c>
      <c r="H86" s="23">
        <v>0</v>
      </c>
      <c r="I86" s="23">
        <v>0</v>
      </c>
      <c r="J86" s="23">
        <v>0</v>
      </c>
      <c r="K86" s="21">
        <v>0</v>
      </c>
      <c r="L86" s="21">
        <v>0</v>
      </c>
      <c r="M86" s="21">
        <v>0</v>
      </c>
      <c r="N86" s="26">
        <f t="shared" si="1"/>
        <v>0</v>
      </c>
      <c r="O86" s="27"/>
    </row>
    <row r="87" spans="1:15" x14ac:dyDescent="0.25">
      <c r="A87" s="60"/>
      <c r="B87" s="71"/>
      <c r="C87" s="62"/>
      <c r="D87" s="23"/>
      <c r="E87" s="23"/>
      <c r="F87" s="23"/>
      <c r="G87" s="21"/>
      <c r="H87" s="23"/>
      <c r="I87" s="23"/>
      <c r="J87" s="23"/>
      <c r="K87" s="21"/>
      <c r="L87" s="21"/>
      <c r="M87" s="21"/>
      <c r="N87" s="26"/>
      <c r="O87" s="27"/>
    </row>
    <row r="88" spans="1:15" x14ac:dyDescent="0.25">
      <c r="A88" s="54" t="s">
        <v>527</v>
      </c>
      <c r="B88" s="74" t="s">
        <v>528</v>
      </c>
      <c r="C88" s="62">
        <v>178857.5044645216</v>
      </c>
      <c r="D88" s="23">
        <v>57631.510797127157</v>
      </c>
      <c r="E88" s="23">
        <v>100756.07852418812</v>
      </c>
      <c r="F88" s="23">
        <v>20469.915143206326</v>
      </c>
      <c r="G88" s="21">
        <v>50477.182428872591</v>
      </c>
      <c r="H88" s="23">
        <v>29123.547346609739</v>
      </c>
      <c r="I88" s="23">
        <v>12406.950884652702</v>
      </c>
      <c r="J88" s="23">
        <v>8946.6841976101514</v>
      </c>
      <c r="K88" s="21">
        <v>29123.547346609739</v>
      </c>
      <c r="L88" s="21">
        <v>21353.635082262852</v>
      </c>
      <c r="M88" s="21">
        <v>12406.950884652702</v>
      </c>
      <c r="N88" s="26">
        <f t="shared" si="1"/>
        <v>292218.82020691945</v>
      </c>
      <c r="O88" s="27"/>
    </row>
    <row r="89" spans="1:15" x14ac:dyDescent="0.25">
      <c r="A89" s="52" t="s">
        <v>529</v>
      </c>
      <c r="B89" s="66" t="s">
        <v>530</v>
      </c>
      <c r="C89" s="62">
        <v>36062.362153316746</v>
      </c>
      <c r="D89" s="23">
        <v>0</v>
      </c>
      <c r="E89" s="23">
        <v>33086.565746006745</v>
      </c>
      <c r="F89" s="23">
        <v>2975.7964073099997</v>
      </c>
      <c r="G89" s="21">
        <v>4378.5541283600578</v>
      </c>
      <c r="H89" s="23">
        <v>41.314755850000154</v>
      </c>
      <c r="I89" s="23">
        <v>2633.116676250057</v>
      </c>
      <c r="J89" s="23">
        <v>1704.1226962600001</v>
      </c>
      <c r="K89" s="21">
        <v>41.314755850000154</v>
      </c>
      <c r="L89" s="21">
        <v>4337.2393725100574</v>
      </c>
      <c r="M89" s="21">
        <v>2633.116676250057</v>
      </c>
      <c r="N89" s="26">
        <f t="shared" si="1"/>
        <v>47452.58708628692</v>
      </c>
      <c r="O89" s="27"/>
    </row>
    <row r="90" spans="1:15" x14ac:dyDescent="0.25">
      <c r="A90" s="53" t="s">
        <v>531</v>
      </c>
      <c r="B90" s="67" t="s">
        <v>532</v>
      </c>
      <c r="C90" s="62">
        <v>0</v>
      </c>
      <c r="D90" s="23">
        <v>0</v>
      </c>
      <c r="E90" s="23">
        <v>0</v>
      </c>
      <c r="F90" s="23">
        <v>0</v>
      </c>
      <c r="G90" s="21">
        <v>0</v>
      </c>
      <c r="H90" s="23">
        <v>0</v>
      </c>
      <c r="I90" s="23">
        <v>0</v>
      </c>
      <c r="J90" s="23">
        <v>0</v>
      </c>
      <c r="K90" s="21">
        <v>0</v>
      </c>
      <c r="L90" s="21">
        <v>0</v>
      </c>
      <c r="M90" s="21">
        <v>0</v>
      </c>
      <c r="N90" s="26">
        <f t="shared" si="1"/>
        <v>0</v>
      </c>
      <c r="O90" s="27"/>
    </row>
    <row r="91" spans="1:15" x14ac:dyDescent="0.25">
      <c r="A91" s="52" t="s">
        <v>533</v>
      </c>
      <c r="B91" s="66" t="s">
        <v>534</v>
      </c>
      <c r="C91" s="62">
        <v>141855.21590797734</v>
      </c>
      <c r="D91" s="23">
        <v>57661.183041127159</v>
      </c>
      <c r="E91" s="23">
        <v>63056.069648152101</v>
      </c>
      <c r="F91" s="23">
        <v>21137.963218698082</v>
      </c>
      <c r="G91" s="21">
        <v>45062.360978962533</v>
      </c>
      <c r="H91" s="23">
        <v>28045.965269209744</v>
      </c>
      <c r="I91" s="23">
        <v>9773.8342084026444</v>
      </c>
      <c r="J91" s="23">
        <v>7242.561501350151</v>
      </c>
      <c r="K91" s="21">
        <v>28045.965269209744</v>
      </c>
      <c r="L91" s="21">
        <v>17016.395709752796</v>
      </c>
      <c r="M91" s="21">
        <v>9773.8342084026444</v>
      </c>
      <c r="N91" s="26">
        <f t="shared" si="1"/>
        <v>241753.77207430507</v>
      </c>
      <c r="O91" s="27"/>
    </row>
    <row r="92" spans="1:15" x14ac:dyDescent="0.25">
      <c r="A92" s="53" t="s">
        <v>535</v>
      </c>
      <c r="B92" s="67" t="s">
        <v>536</v>
      </c>
      <c r="C92" s="62">
        <v>0</v>
      </c>
      <c r="D92" s="23">
        <v>0</v>
      </c>
      <c r="E92" s="23">
        <v>0</v>
      </c>
      <c r="F92" s="23">
        <v>0</v>
      </c>
      <c r="G92" s="21">
        <v>0</v>
      </c>
      <c r="H92" s="23">
        <v>0</v>
      </c>
      <c r="I92" s="23">
        <v>0</v>
      </c>
      <c r="J92" s="23">
        <v>0</v>
      </c>
      <c r="K92" s="21">
        <v>0</v>
      </c>
      <c r="L92" s="21">
        <v>0</v>
      </c>
      <c r="M92" s="21">
        <v>0</v>
      </c>
      <c r="N92" s="26">
        <f t="shared" si="1"/>
        <v>0</v>
      </c>
      <c r="O92" s="27"/>
    </row>
    <row r="93" spans="1:15" x14ac:dyDescent="0.25">
      <c r="A93" s="52" t="s">
        <v>537</v>
      </c>
      <c r="B93" s="66" t="s">
        <v>538</v>
      </c>
      <c r="C93" s="62">
        <v>5726.999037597152</v>
      </c>
      <c r="D93" s="23">
        <v>0</v>
      </c>
      <c r="E93" s="23">
        <v>5672.3147546271521</v>
      </c>
      <c r="F93" s="23">
        <v>54.684282969999998</v>
      </c>
      <c r="G93" s="21">
        <v>0</v>
      </c>
      <c r="H93" s="23">
        <v>0</v>
      </c>
      <c r="I93" s="23">
        <v>0</v>
      </c>
      <c r="J93" s="23">
        <v>0</v>
      </c>
      <c r="K93" s="21">
        <v>0</v>
      </c>
      <c r="L93" s="21">
        <v>0</v>
      </c>
      <c r="M93" s="21">
        <v>0</v>
      </c>
      <c r="N93" s="26">
        <f t="shared" si="1"/>
        <v>5726.999037597152</v>
      </c>
      <c r="O93" s="27"/>
    </row>
    <row r="94" spans="1:15" x14ac:dyDescent="0.25">
      <c r="A94" s="53" t="s">
        <v>539</v>
      </c>
      <c r="B94" s="67" t="s">
        <v>540</v>
      </c>
      <c r="C94" s="62">
        <v>0</v>
      </c>
      <c r="D94" s="23">
        <v>0</v>
      </c>
      <c r="E94" s="23">
        <v>0</v>
      </c>
      <c r="F94" s="23">
        <v>0</v>
      </c>
      <c r="G94" s="21">
        <v>0</v>
      </c>
      <c r="H94" s="23">
        <v>0</v>
      </c>
      <c r="I94" s="23">
        <v>0</v>
      </c>
      <c r="J94" s="23">
        <v>0</v>
      </c>
      <c r="K94" s="21">
        <v>0</v>
      </c>
      <c r="L94" s="21">
        <v>0</v>
      </c>
      <c r="M94" s="21">
        <v>0</v>
      </c>
      <c r="N94" s="26">
        <f t="shared" si="1"/>
        <v>0</v>
      </c>
      <c r="O94" s="27"/>
    </row>
    <row r="95" spans="1:15" x14ac:dyDescent="0.25">
      <c r="A95" s="53" t="s">
        <v>535</v>
      </c>
      <c r="B95" s="67" t="s">
        <v>541</v>
      </c>
      <c r="C95" s="62">
        <v>0</v>
      </c>
      <c r="D95" s="23">
        <v>0</v>
      </c>
      <c r="E95" s="23">
        <v>0</v>
      </c>
      <c r="F95" s="23">
        <v>0</v>
      </c>
      <c r="G95" s="21">
        <v>0</v>
      </c>
      <c r="H95" s="23">
        <v>0</v>
      </c>
      <c r="I95" s="23">
        <v>0</v>
      </c>
      <c r="J95" s="23">
        <v>0</v>
      </c>
      <c r="K95" s="21">
        <v>0</v>
      </c>
      <c r="L95" s="21">
        <v>0</v>
      </c>
      <c r="M95" s="21">
        <v>0</v>
      </c>
      <c r="N95" s="26">
        <f t="shared" si="1"/>
        <v>0</v>
      </c>
      <c r="O95" s="27"/>
    </row>
    <row r="96" spans="1:15" x14ac:dyDescent="0.25">
      <c r="A96" s="52" t="s">
        <v>542</v>
      </c>
      <c r="B96" s="66" t="s">
        <v>543</v>
      </c>
      <c r="C96" s="62">
        <v>-4787.0726343696269</v>
      </c>
      <c r="D96" s="23">
        <v>-29.672243999999999</v>
      </c>
      <c r="E96" s="23">
        <v>-1058.8716245978703</v>
      </c>
      <c r="F96" s="23">
        <v>-3698.5287657717563</v>
      </c>
      <c r="G96" s="21">
        <v>1036.2673215499999</v>
      </c>
      <c r="H96" s="23">
        <v>1036.2673215499999</v>
      </c>
      <c r="I96" s="23">
        <v>0</v>
      </c>
      <c r="J96" s="23">
        <v>0</v>
      </c>
      <c r="K96" s="21">
        <v>1036.2673215499999</v>
      </c>
      <c r="L96" s="21">
        <v>0</v>
      </c>
      <c r="M96" s="21">
        <v>0</v>
      </c>
      <c r="N96" s="26">
        <f t="shared" si="1"/>
        <v>-2714.5379912696271</v>
      </c>
      <c r="O96" s="27"/>
    </row>
    <row r="97" spans="1:14" x14ac:dyDescent="0.25">
      <c r="A97" s="61"/>
      <c r="B97" s="77"/>
      <c r="C97" s="62"/>
      <c r="D97" s="23"/>
      <c r="E97" s="23"/>
      <c r="F97" s="23"/>
      <c r="G97" s="21"/>
      <c r="H97" s="23"/>
      <c r="I97" s="23"/>
      <c r="J97" s="23"/>
      <c r="K97" s="21"/>
      <c r="L97" s="21"/>
      <c r="M97" s="21"/>
      <c r="N97" s="26"/>
    </row>
    <row r="98" spans="1:14" x14ac:dyDescent="0.25">
      <c r="A98" s="19" t="s">
        <v>557</v>
      </c>
      <c r="B98" s="20" t="s">
        <v>558</v>
      </c>
      <c r="C98" s="24">
        <v>3659019.1242526369</v>
      </c>
      <c r="D98" s="24">
        <v>434760.49542566331</v>
      </c>
      <c r="E98" s="24">
        <v>2250182.2431428954</v>
      </c>
      <c r="F98" s="24">
        <v>970810.94489108864</v>
      </c>
      <c r="G98" s="24">
        <v>286514.7702459587</v>
      </c>
      <c r="H98" s="24">
        <v>83014.739390729723</v>
      </c>
      <c r="I98" s="24">
        <v>172275.49697836785</v>
      </c>
      <c r="J98" s="24">
        <v>31224.533876861089</v>
      </c>
      <c r="K98" s="24">
        <v>83014.739390729723</v>
      </c>
      <c r="L98" s="24">
        <v>203500.03085522895</v>
      </c>
      <c r="M98" s="24">
        <v>172275.49697836785</v>
      </c>
      <c r="N98" s="24">
        <f>+C98+G98+K98+L98+M98</f>
        <v>4404324.1617229218</v>
      </c>
    </row>
    <row r="99" spans="1:14" x14ac:dyDescent="0.25">
      <c r="A99" t="s">
        <v>277</v>
      </c>
    </row>
    <row r="102" spans="1:14" x14ac:dyDescent="0.25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25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6">
    <tabColor theme="4" tint="0.79998168889431442"/>
  </sheetPr>
  <dimension ref="A2:O22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:N4"/>
    </sheetView>
  </sheetViews>
  <sheetFormatPr baseColWidth="10" defaultRowHeight="15" outlineLevelCol="1" x14ac:dyDescent="0.25"/>
  <cols>
    <col min="1" max="1" width="15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268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A6" s="29" t="s">
        <v>267</v>
      </c>
    </row>
    <row r="7" spans="1:15" ht="15.75" x14ac:dyDescent="0.25">
      <c r="A7" s="2"/>
      <c r="B7" s="3"/>
      <c r="C7" s="4" t="s">
        <v>2</v>
      </c>
      <c r="D7" s="5" t="s">
        <v>3</v>
      </c>
      <c r="E7" s="5" t="s">
        <v>545</v>
      </c>
      <c r="F7" s="5" t="s">
        <v>546</v>
      </c>
      <c r="G7" s="5" t="s">
        <v>4</v>
      </c>
      <c r="H7" s="86" t="s">
        <v>550</v>
      </c>
      <c r="I7" s="86" t="s">
        <v>551</v>
      </c>
      <c r="J7" s="86" t="s">
        <v>552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5" ht="96.75" x14ac:dyDescent="0.25">
      <c r="A8" s="30"/>
      <c r="B8" s="31" t="s">
        <v>9</v>
      </c>
      <c r="C8" s="31" t="s">
        <v>10</v>
      </c>
      <c r="D8" s="30" t="s">
        <v>11</v>
      </c>
      <c r="E8" s="30" t="s">
        <v>547</v>
      </c>
      <c r="F8" s="30" t="s">
        <v>548</v>
      </c>
      <c r="G8" s="30" t="s">
        <v>12</v>
      </c>
      <c r="H8" s="89" t="s">
        <v>553</v>
      </c>
      <c r="I8" s="89" t="s">
        <v>554</v>
      </c>
      <c r="J8" s="90" t="s">
        <v>555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5" x14ac:dyDescent="0.25">
      <c r="A9" s="9" t="s">
        <v>560</v>
      </c>
      <c r="B9" s="18" t="s">
        <v>561</v>
      </c>
      <c r="C9" s="21">
        <v>-83977.465717018407</v>
      </c>
      <c r="D9" s="23">
        <v>-7653.2082382733624</v>
      </c>
      <c r="E9" s="23">
        <v>-91013.22059521146</v>
      </c>
      <c r="F9" s="23">
        <v>14688.963116466419</v>
      </c>
      <c r="G9" s="21">
        <v>542.19080046780005</v>
      </c>
      <c r="H9" s="23">
        <v>180.76578798000025</v>
      </c>
      <c r="I9" s="23">
        <v>469.98129499779969</v>
      </c>
      <c r="J9" s="23">
        <v>-108.55628250999987</v>
      </c>
      <c r="K9" s="21">
        <v>-1344.8396587426105</v>
      </c>
      <c r="L9" s="21">
        <v>-4403.0486650297389</v>
      </c>
      <c r="M9" s="21">
        <v>-50.712693690000002</v>
      </c>
      <c r="N9" s="26">
        <f>+C9+G9+K9+L9+M9</f>
        <v>-89233.875934012962</v>
      </c>
      <c r="O9" s="27"/>
    </row>
    <row r="10" spans="1:15" x14ac:dyDescent="0.25">
      <c r="A10" s="9" t="s">
        <v>562</v>
      </c>
      <c r="B10" s="18" t="s">
        <v>563</v>
      </c>
      <c r="C10" s="21">
        <v>-20264.883425302054</v>
      </c>
      <c r="D10" s="23">
        <v>850.9607519499998</v>
      </c>
      <c r="E10" s="23">
        <v>-20421.372259434804</v>
      </c>
      <c r="F10" s="23">
        <v>-694.47191781724871</v>
      </c>
      <c r="G10" s="21">
        <v>0</v>
      </c>
      <c r="H10" s="23">
        <v>0</v>
      </c>
      <c r="I10" s="23">
        <v>0</v>
      </c>
      <c r="J10" s="23">
        <v>0</v>
      </c>
      <c r="K10" s="21">
        <v>-59.349055239999998</v>
      </c>
      <c r="L10" s="21">
        <v>-10273.856860985565</v>
      </c>
      <c r="M10" s="21">
        <v>-229.87542363999998</v>
      </c>
      <c r="N10" s="26">
        <f>+C10+G10+K10+L10+M10</f>
        <v>-30827.964765167617</v>
      </c>
    </row>
    <row r="11" spans="1:15" x14ac:dyDescent="0.25">
      <c r="A11" s="41" t="s">
        <v>564</v>
      </c>
      <c r="B11" s="42" t="s">
        <v>565</v>
      </c>
      <c r="C11" s="21">
        <v>-20593.080463131966</v>
      </c>
      <c r="D11" s="23">
        <v>0</v>
      </c>
      <c r="E11" s="23">
        <v>-20593.080463131966</v>
      </c>
      <c r="F11" s="23">
        <v>0</v>
      </c>
      <c r="G11" s="21">
        <v>0</v>
      </c>
      <c r="H11" s="23">
        <v>0</v>
      </c>
      <c r="I11" s="23">
        <v>0</v>
      </c>
      <c r="J11" s="23">
        <v>0</v>
      </c>
      <c r="K11" s="21">
        <v>0</v>
      </c>
      <c r="L11" s="21">
        <v>-10234.884302035651</v>
      </c>
      <c r="M11" s="21">
        <v>0</v>
      </c>
      <c r="N11" s="26">
        <f>+C11+G11+K11+L11+M11</f>
        <v>-30827.964765167617</v>
      </c>
    </row>
    <row r="12" spans="1:15" x14ac:dyDescent="0.25">
      <c r="A12" s="41" t="s">
        <v>566</v>
      </c>
      <c r="B12" s="42" t="s">
        <v>567</v>
      </c>
      <c r="C12" s="21">
        <v>328.19703782991348</v>
      </c>
      <c r="D12" s="23">
        <v>850.9607519499998</v>
      </c>
      <c r="E12" s="23">
        <v>171.70820369716239</v>
      </c>
      <c r="F12" s="23">
        <v>-694.47191781724871</v>
      </c>
      <c r="G12" s="21">
        <v>0</v>
      </c>
      <c r="H12" s="23">
        <v>0</v>
      </c>
      <c r="I12" s="23">
        <v>0</v>
      </c>
      <c r="J12" s="23">
        <v>0</v>
      </c>
      <c r="K12" s="21">
        <v>-59.349055239999998</v>
      </c>
      <c r="L12" s="21">
        <v>-38.972558949913406</v>
      </c>
      <c r="M12" s="21">
        <v>-229.87542363999998</v>
      </c>
      <c r="N12" s="26">
        <f>+C12+G12+K12+L12+M12</f>
        <v>0</v>
      </c>
    </row>
    <row r="13" spans="1:15" x14ac:dyDescent="0.25">
      <c r="A13" s="9" t="s">
        <v>568</v>
      </c>
      <c r="B13" s="18" t="s">
        <v>569</v>
      </c>
      <c r="C13" s="21">
        <v>-1926.7637356280179</v>
      </c>
      <c r="D13" s="23">
        <v>-303.37420245999999</v>
      </c>
      <c r="E13" s="23">
        <v>-29492.993015024957</v>
      </c>
      <c r="F13" s="23">
        <v>27869.603481856939</v>
      </c>
      <c r="G13" s="21">
        <v>0</v>
      </c>
      <c r="H13" s="23">
        <v>0</v>
      </c>
      <c r="I13" s="23">
        <v>0</v>
      </c>
      <c r="J13" s="23">
        <v>0</v>
      </c>
      <c r="K13" s="21">
        <v>-69.47491395850858</v>
      </c>
      <c r="L13" s="21">
        <v>-2350.5719002692026</v>
      </c>
      <c r="M13" s="21">
        <v>-366.3336089</v>
      </c>
      <c r="N13" s="26">
        <f>+C13+G13+K13+L13+M13</f>
        <v>-4713.1441587557292</v>
      </c>
    </row>
    <row r="14" spans="1:15" ht="30" x14ac:dyDescent="0.25">
      <c r="A14" s="9" t="s">
        <v>570</v>
      </c>
      <c r="B14" s="18" t="s">
        <v>571</v>
      </c>
      <c r="C14" s="21">
        <v>0</v>
      </c>
      <c r="D14" s="23">
        <v>0</v>
      </c>
      <c r="E14" s="23">
        <v>0</v>
      </c>
      <c r="F14" s="23">
        <v>0</v>
      </c>
      <c r="G14" s="21">
        <v>22214.596766802682</v>
      </c>
      <c r="H14" s="23">
        <v>24388.351551869997</v>
      </c>
      <c r="I14" s="23">
        <v>6124.0876793426914</v>
      </c>
      <c r="J14" s="23">
        <v>-8297.8424644100032</v>
      </c>
      <c r="K14" s="21">
        <v>122.42556771999998</v>
      </c>
      <c r="L14" s="21">
        <v>0</v>
      </c>
      <c r="M14" s="21">
        <v>-21.903430900000103</v>
      </c>
      <c r="N14" s="26">
        <v>-8297.8424644100032</v>
      </c>
    </row>
    <row r="15" spans="1:15" x14ac:dyDescent="0.25">
      <c r="A15" s="9" t="s">
        <v>572</v>
      </c>
      <c r="B15" s="18" t="s">
        <v>573</v>
      </c>
      <c r="C15" s="21">
        <v>61449.873516000021</v>
      </c>
      <c r="D15" s="23">
        <v>71639.500187678801</v>
      </c>
      <c r="E15" s="23">
        <v>-56241.290344833506</v>
      </c>
      <c r="F15" s="23">
        <v>46051.663673154726</v>
      </c>
      <c r="G15" s="21">
        <v>770.31890672983116</v>
      </c>
      <c r="H15" s="23">
        <v>0</v>
      </c>
      <c r="I15" s="23">
        <v>823.35685972983117</v>
      </c>
      <c r="J15" s="23">
        <v>-53.037953000000002</v>
      </c>
      <c r="K15" s="21">
        <v>-2184.2813897885744</v>
      </c>
      <c r="L15" s="21">
        <v>-2291.759776438601</v>
      </c>
      <c r="M15" s="21">
        <v>-59.474872270000006</v>
      </c>
      <c r="N15" s="26">
        <v>-53.037953000000002</v>
      </c>
    </row>
    <row r="16" spans="1:15" x14ac:dyDescent="0.25">
      <c r="A16" s="9"/>
      <c r="B16" s="18"/>
      <c r="C16" s="21"/>
      <c r="D16" s="23"/>
      <c r="E16" s="23"/>
      <c r="F16" s="23"/>
      <c r="G16" s="21"/>
      <c r="H16" s="23"/>
      <c r="I16" s="23"/>
      <c r="J16" s="23"/>
      <c r="K16" s="21"/>
      <c r="L16" s="21"/>
      <c r="M16" s="21"/>
      <c r="N16" s="26"/>
    </row>
    <row r="17" spans="1:14" x14ac:dyDescent="0.25">
      <c r="A17" s="19" t="s">
        <v>265</v>
      </c>
      <c r="B17" s="20" t="s">
        <v>266</v>
      </c>
      <c r="C17" s="24">
        <f>+C9+C10+C13+C14+C15</f>
        <v>-44719.23936194845</v>
      </c>
      <c r="D17" s="24">
        <f t="shared" ref="D17:M17" si="0">+D9+D10+D13+D14+D15</f>
        <v>64533.878498895436</v>
      </c>
      <c r="E17" s="24">
        <f t="shared" si="0"/>
        <v>-197168.87621450474</v>
      </c>
      <c r="F17" s="24">
        <f t="shared" ref="F17" si="1">+F9+F10+F13+F14+F15</f>
        <v>87915.758353660844</v>
      </c>
      <c r="G17" s="24">
        <f t="shared" si="0"/>
        <v>23527.106474000313</v>
      </c>
      <c r="H17" s="24">
        <f t="shared" ref="H17:J17" si="2">+H9+H10+H13+H14+H15</f>
        <v>24569.117339849996</v>
      </c>
      <c r="I17" s="24">
        <f t="shared" si="2"/>
        <v>7417.4258340703218</v>
      </c>
      <c r="J17" s="24">
        <f t="shared" si="2"/>
        <v>-8459.4366999200029</v>
      </c>
      <c r="K17" s="24">
        <f t="shared" si="0"/>
        <v>-3535.5194500096936</v>
      </c>
      <c r="L17" s="24">
        <f t="shared" si="0"/>
        <v>-19319.237202723107</v>
      </c>
      <c r="M17" s="24">
        <f t="shared" si="0"/>
        <v>-728.30002940000008</v>
      </c>
      <c r="N17" s="24">
        <f>+C17+G17+K17+L17+M17</f>
        <v>-44775.18957008094</v>
      </c>
    </row>
    <row r="18" spans="1:14" x14ac:dyDescent="0.25">
      <c r="A18" t="s">
        <v>277</v>
      </c>
    </row>
    <row r="21" spans="1:14" x14ac:dyDescent="0.25"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x14ac:dyDescent="0.25"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</sheetData>
  <mergeCells count="4">
    <mergeCell ref="B2:N2"/>
    <mergeCell ref="B3:N3"/>
    <mergeCell ref="B4:N4"/>
    <mergeCell ref="B5:N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7">
    <tabColor theme="4" tint="0.79998168889431442"/>
  </sheetPr>
  <dimension ref="A2:N12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4" sqref="B4:N4"/>
    </sheetView>
  </sheetViews>
  <sheetFormatPr baseColWidth="10" defaultRowHeight="15" outlineLevelCol="1" x14ac:dyDescent="0.25"/>
  <cols>
    <col min="1" max="1" width="15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</cols>
  <sheetData>
    <row r="2" spans="1:14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8.75" x14ac:dyDescent="0.3">
      <c r="B3" s="102" t="s">
        <v>273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x14ac:dyDescent="0.25">
      <c r="A6" s="29" t="s">
        <v>272</v>
      </c>
    </row>
    <row r="7" spans="1:14" ht="15.75" x14ac:dyDescent="0.25">
      <c r="A7" s="2"/>
      <c r="B7" s="3"/>
      <c r="C7" s="4" t="s">
        <v>2</v>
      </c>
      <c r="D7" s="5" t="s">
        <v>3</v>
      </c>
      <c r="E7" s="5" t="s">
        <v>545</v>
      </c>
      <c r="F7" s="5" t="s">
        <v>546</v>
      </c>
      <c r="G7" s="5" t="s">
        <v>4</v>
      </c>
      <c r="H7" s="86" t="s">
        <v>550</v>
      </c>
      <c r="I7" s="86" t="s">
        <v>551</v>
      </c>
      <c r="J7" s="86" t="s">
        <v>552</v>
      </c>
      <c r="K7" s="5" t="s">
        <v>5</v>
      </c>
      <c r="L7" s="5" t="s">
        <v>6</v>
      </c>
      <c r="M7" s="5" t="s">
        <v>7</v>
      </c>
      <c r="N7" s="5" t="s">
        <v>18</v>
      </c>
    </row>
    <row r="8" spans="1:14" ht="96.75" x14ac:dyDescent="0.25">
      <c r="A8" s="30"/>
      <c r="B8" s="31" t="s">
        <v>9</v>
      </c>
      <c r="C8" s="31" t="s">
        <v>10</v>
      </c>
      <c r="D8" s="30" t="s">
        <v>11</v>
      </c>
      <c r="E8" s="30" t="s">
        <v>547</v>
      </c>
      <c r="F8" s="30" t="s">
        <v>548</v>
      </c>
      <c r="G8" s="30" t="s">
        <v>12</v>
      </c>
      <c r="H8" s="89" t="s">
        <v>553</v>
      </c>
      <c r="I8" s="89" t="s">
        <v>554</v>
      </c>
      <c r="J8" s="90" t="s">
        <v>555</v>
      </c>
      <c r="K8" s="30" t="s">
        <v>13</v>
      </c>
      <c r="L8" s="32" t="s">
        <v>14</v>
      </c>
      <c r="M8" s="30" t="s">
        <v>15</v>
      </c>
      <c r="N8" s="30" t="s">
        <v>19</v>
      </c>
    </row>
    <row r="9" spans="1:14" x14ac:dyDescent="0.25">
      <c r="A9" s="9" t="s">
        <v>269</v>
      </c>
      <c r="B9" s="18" t="s">
        <v>270</v>
      </c>
      <c r="C9" s="21">
        <v>3276.4452801030261</v>
      </c>
      <c r="D9" s="23">
        <v>20.449996000000002</v>
      </c>
      <c r="E9" s="23">
        <v>3247.6209189230262</v>
      </c>
      <c r="F9" s="23">
        <v>8.3743651799999999</v>
      </c>
      <c r="G9" s="21">
        <v>158.01438262999994</v>
      </c>
      <c r="H9" s="23">
        <v>133.17655122999992</v>
      </c>
      <c r="I9" s="23">
        <v>17.410159999999994</v>
      </c>
      <c r="J9" s="23">
        <v>7.4276714000000039</v>
      </c>
      <c r="K9" s="21">
        <v>133.17655122999992</v>
      </c>
      <c r="L9" s="21">
        <v>24.837831399999999</v>
      </c>
      <c r="M9" s="21">
        <v>17.410159999999994</v>
      </c>
      <c r="N9" s="26">
        <f>+C9+G9+K9+L9+M9</f>
        <v>3609.884205363026</v>
      </c>
    </row>
    <row r="10" spans="1:14" x14ac:dyDescent="0.25">
      <c r="A10" s="9"/>
      <c r="B10" s="18"/>
      <c r="C10" s="21"/>
      <c r="D10" s="23"/>
      <c r="E10" s="22"/>
      <c r="F10" s="22"/>
      <c r="G10" s="21"/>
      <c r="H10" s="23"/>
      <c r="I10" s="22"/>
      <c r="J10" s="22"/>
      <c r="K10" s="21"/>
      <c r="L10" s="21"/>
      <c r="M10" s="21"/>
      <c r="N10" s="26"/>
    </row>
    <row r="11" spans="1:14" x14ac:dyDescent="0.25">
      <c r="A11" s="19" t="s">
        <v>271</v>
      </c>
      <c r="B11" s="20" t="s">
        <v>273</v>
      </c>
      <c r="C11" s="24">
        <f>+C9</f>
        <v>3276.4452801030261</v>
      </c>
      <c r="D11" s="24">
        <f t="shared" ref="D11:M11" si="0">+D9</f>
        <v>20.449996000000002</v>
      </c>
      <c r="E11" s="24">
        <f t="shared" si="0"/>
        <v>3247.6209189230262</v>
      </c>
      <c r="F11" s="24">
        <f t="shared" ref="F11" si="1">+F9</f>
        <v>8.3743651799999999</v>
      </c>
      <c r="G11" s="24">
        <f t="shared" si="0"/>
        <v>158.01438262999994</v>
      </c>
      <c r="H11" s="24">
        <f t="shared" ref="H11:J11" si="2">+H9</f>
        <v>133.17655122999992</v>
      </c>
      <c r="I11" s="24">
        <f t="shared" si="2"/>
        <v>17.410159999999994</v>
      </c>
      <c r="J11" s="24">
        <f t="shared" si="2"/>
        <v>7.4276714000000039</v>
      </c>
      <c r="K11" s="24">
        <f t="shared" si="0"/>
        <v>133.17655122999992</v>
      </c>
      <c r="L11" s="24">
        <f t="shared" si="0"/>
        <v>24.837831399999999</v>
      </c>
      <c r="M11" s="24">
        <f t="shared" si="0"/>
        <v>17.410159999999994</v>
      </c>
      <c r="N11" s="24">
        <f>+N9</f>
        <v>3609.884205363026</v>
      </c>
    </row>
    <row r="12" spans="1:14" x14ac:dyDescent="0.25">
      <c r="A12" t="s">
        <v>277</v>
      </c>
    </row>
  </sheetData>
  <mergeCells count="4">
    <mergeCell ref="B2:N2"/>
    <mergeCell ref="B3:N3"/>
    <mergeCell ref="B4:N4"/>
    <mergeCell ref="B5:N5"/>
  </mergeCells>
  <conditionalFormatting sqref="E10:F10">
    <cfRule type="cellIs" dxfId="5" priority="2" stopIfTrue="1" operator="lessThan">
      <formula>0</formula>
    </cfRule>
  </conditionalFormatting>
  <conditionalFormatting sqref="I10:J10">
    <cfRule type="cellIs" dxfId="4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S35"/>
  <sheetViews>
    <sheetView zoomScale="80" zoomScaleNormal="80" workbookViewId="0">
      <selection activeCell="B2" sqref="B2:M2"/>
    </sheetView>
  </sheetViews>
  <sheetFormatPr baseColWidth="10" defaultRowHeight="15" outlineLevelCol="1" x14ac:dyDescent="0.25"/>
  <cols>
    <col min="1" max="1" width="67.85546875" customWidth="1"/>
    <col min="2" max="2" width="14.7109375" customWidth="1"/>
    <col min="3" max="5" width="14.7109375" customWidth="1" outlineLevel="1"/>
    <col min="6" max="6" width="14.7109375" customWidth="1"/>
    <col min="7" max="9" width="14.7109375" hidden="1" customWidth="1" outlineLevel="1"/>
    <col min="10" max="10" width="14.7109375" customWidth="1" collapsed="1"/>
    <col min="11" max="13" width="14.7109375" customWidth="1"/>
  </cols>
  <sheetData>
    <row r="2" spans="1:19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9" ht="18.75" x14ac:dyDescent="0.3">
      <c r="B3" s="102" t="s">
        <v>549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9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1"/>
    </row>
    <row r="5" spans="1:19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9" x14ac:dyDescent="0.25">
      <c r="A6" s="29" t="s">
        <v>544</v>
      </c>
    </row>
    <row r="7" spans="1:19" ht="15.75" x14ac:dyDescent="0.25">
      <c r="A7" s="91"/>
      <c r="B7" s="5" t="s">
        <v>2</v>
      </c>
      <c r="C7" s="5" t="s">
        <v>3</v>
      </c>
      <c r="D7" s="5" t="s">
        <v>545</v>
      </c>
      <c r="E7" s="5" t="s">
        <v>546</v>
      </c>
      <c r="F7" s="5" t="s">
        <v>4</v>
      </c>
      <c r="G7" s="86" t="s">
        <v>550</v>
      </c>
      <c r="H7" s="86" t="s">
        <v>551</v>
      </c>
      <c r="I7" s="86" t="s">
        <v>552</v>
      </c>
      <c r="J7" s="5" t="s">
        <v>5</v>
      </c>
      <c r="K7" s="5" t="s">
        <v>6</v>
      </c>
      <c r="L7" s="5" t="s">
        <v>7</v>
      </c>
      <c r="M7" s="5" t="s">
        <v>18</v>
      </c>
    </row>
    <row r="8" spans="1:19" ht="112.5" x14ac:dyDescent="0.25">
      <c r="A8" s="48" t="s">
        <v>9</v>
      </c>
      <c r="B8" s="30" t="s">
        <v>10</v>
      </c>
      <c r="C8" s="30" t="s">
        <v>11</v>
      </c>
      <c r="D8" s="6" t="s">
        <v>547</v>
      </c>
      <c r="E8" s="6" t="s">
        <v>548</v>
      </c>
      <c r="F8" s="30" t="s">
        <v>12</v>
      </c>
      <c r="G8" s="87" t="s">
        <v>553</v>
      </c>
      <c r="H8" s="87" t="s">
        <v>554</v>
      </c>
      <c r="I8" s="88" t="s">
        <v>555</v>
      </c>
      <c r="J8" s="30" t="s">
        <v>13</v>
      </c>
      <c r="K8" s="32" t="s">
        <v>14</v>
      </c>
      <c r="L8" s="30" t="s">
        <v>15</v>
      </c>
      <c r="M8" s="30" t="s">
        <v>19</v>
      </c>
    </row>
    <row r="9" spans="1:19" x14ac:dyDescent="0.25">
      <c r="A9" s="1" t="s">
        <v>369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9" x14ac:dyDescent="0.25">
      <c r="A10" s="49" t="s">
        <v>365</v>
      </c>
      <c r="B10" s="21">
        <f>+PRODUCCIÓN!C169</f>
        <v>36139551.04145512</v>
      </c>
      <c r="C10" s="23">
        <f>+PRODUCCIÓN!D169</f>
        <v>1983423.6792361927</v>
      </c>
      <c r="D10" s="23">
        <f>+PRODUCCIÓN!E169</f>
        <v>21695299.656857163</v>
      </c>
      <c r="E10" s="23">
        <f>+PRODUCCIÓN!F169</f>
        <v>12460827.705361778</v>
      </c>
      <c r="F10" s="21">
        <f>+PRODUCCIÓN!G169</f>
        <v>3288278.132996852</v>
      </c>
      <c r="G10" s="23">
        <f>+PRODUCCIÓN!H169</f>
        <v>1372562.4763156057</v>
      </c>
      <c r="H10" s="23">
        <f>+PRODUCCIÓN!I169</f>
        <v>713992.00031594478</v>
      </c>
      <c r="I10" s="23">
        <f>+PRODUCCIÓN!J169</f>
        <v>1221385.9166019165</v>
      </c>
      <c r="J10" s="21">
        <f>+PRODUCCIÓN!K169</f>
        <v>5871122.2468317105</v>
      </c>
      <c r="K10" s="21">
        <f>+PRODUCCIÓN!L169</f>
        <v>9309020.2116882</v>
      </c>
      <c r="L10" s="21">
        <f>+PRODUCCIÓN!M169</f>
        <v>392860.17540402169</v>
      </c>
      <c r="M10" s="26">
        <f>+PRODUCCIÓN!N169</f>
        <v>55000831.808375925</v>
      </c>
      <c r="N10" s="27"/>
      <c r="O10" s="27"/>
      <c r="P10" s="27"/>
      <c r="Q10" s="27"/>
      <c r="R10" s="27"/>
      <c r="S10" s="27"/>
    </row>
    <row r="11" spans="1:19" x14ac:dyDescent="0.25">
      <c r="A11" s="49" t="s">
        <v>366</v>
      </c>
      <c r="B11" s="21">
        <f>+'CONSUMO INTERMEDIO'!C169</f>
        <v>17951877.475798815</v>
      </c>
      <c r="C11" s="23">
        <f>+'CONSUMO INTERMEDIO'!D169</f>
        <v>687427.81107526866</v>
      </c>
      <c r="D11" s="23">
        <f>+'CONSUMO INTERMEDIO'!E169</f>
        <v>10841469.08227066</v>
      </c>
      <c r="E11" s="23">
        <f>+'CONSUMO INTERMEDIO'!F169</f>
        <v>6422980.5824528858</v>
      </c>
      <c r="F11" s="21">
        <f>+'CONSUMO INTERMEDIO'!G169</f>
        <v>1298124.4013336997</v>
      </c>
      <c r="G11" s="23">
        <f>+'CONSUMO INTERMEDIO'!H169</f>
        <v>467945.07744942757</v>
      </c>
      <c r="H11" s="23">
        <f>+'CONSUMO INTERMEDIO'!I169</f>
        <v>281833.23478114163</v>
      </c>
      <c r="I11" s="23">
        <f>+'CONSUMO INTERMEDIO'!J169</f>
        <v>548346.08910313074</v>
      </c>
      <c r="J11" s="21">
        <f>+'CONSUMO INTERMEDIO'!K169</f>
        <v>1108259.8447887034</v>
      </c>
      <c r="K11" s="21">
        <f>+'CONSUMO INTERMEDIO'!L169</f>
        <v>2705118.1911038933</v>
      </c>
      <c r="L11" s="21">
        <f>+'CONSUMO INTERMEDIO'!M169</f>
        <v>218580.30306780469</v>
      </c>
      <c r="M11" s="26">
        <f>+'CONSUMO INTERMEDIO'!N169</f>
        <v>23281960.216092914</v>
      </c>
      <c r="N11" s="27"/>
      <c r="O11" s="27"/>
      <c r="P11" s="27"/>
      <c r="Q11" s="27"/>
      <c r="R11" s="27"/>
      <c r="S11" s="27"/>
    </row>
    <row r="12" spans="1:19" x14ac:dyDescent="0.25">
      <c r="A12" s="49" t="s">
        <v>367</v>
      </c>
      <c r="B12" s="21">
        <f>+'VALOR AGREGADO'!C169</f>
        <v>18187673.565656319</v>
      </c>
      <c r="C12" s="23">
        <f>+'VALOR AGREGADO'!D169</f>
        <v>1295995.8681609239</v>
      </c>
      <c r="D12" s="23">
        <f>+'VALOR AGREGADO'!E169</f>
        <v>10853830.574586496</v>
      </c>
      <c r="E12" s="23">
        <f>+'VALOR AGREGADO'!F169</f>
        <v>6037847.1229088884</v>
      </c>
      <c r="F12" s="21">
        <f>+'VALOR AGREGADO'!G169</f>
        <v>1990153.7316631523</v>
      </c>
      <c r="G12" s="23">
        <f>+'VALOR AGREGADO'!H169</f>
        <v>904617.398866178</v>
      </c>
      <c r="H12" s="23">
        <f>+'VALOR AGREGADO'!I169</f>
        <v>412496.50529818836</v>
      </c>
      <c r="I12" s="23">
        <f>+'VALOR AGREGADO'!J169</f>
        <v>673039.8274987858</v>
      </c>
      <c r="J12" s="21">
        <f>+'VALOR AGREGADO'!K169</f>
        <v>4762862.4020430082</v>
      </c>
      <c r="K12" s="21">
        <f>+'VALOR AGREGADO'!L169</f>
        <v>6603902.0205843076</v>
      </c>
      <c r="L12" s="21">
        <f>+'VALOR AGREGADO'!M169</f>
        <v>174279.87233621697</v>
      </c>
      <c r="M12" s="26">
        <f>+'VALOR AGREGADO'!N169</f>
        <v>31718871.592283007</v>
      </c>
      <c r="N12" s="27"/>
      <c r="O12" s="27"/>
    </row>
    <row r="13" spans="1:19" x14ac:dyDescent="0.25">
      <c r="A13" s="49" t="s">
        <v>368</v>
      </c>
      <c r="B13" s="21">
        <f>+REMUNERACIONES!C169</f>
        <v>8260844.650738189</v>
      </c>
      <c r="C13" s="23">
        <f>+REMUNERACIONES!D169</f>
        <v>548097.47001997253</v>
      </c>
      <c r="D13" s="23">
        <f>+REMUNERACIONES!E169</f>
        <v>4820823.8934991546</v>
      </c>
      <c r="E13" s="23">
        <f>+REMUNERACIONES!F169</f>
        <v>2891923.287219062</v>
      </c>
      <c r="F13" s="21">
        <f>+REMUNERACIONES!G169</f>
        <v>868674.76451395825</v>
      </c>
      <c r="G13" s="23">
        <f>+REMUNERACIONES!H169</f>
        <v>446558.0139504621</v>
      </c>
      <c r="H13" s="23">
        <f>+REMUNERACIONES!I169</f>
        <v>178339.35487633038</v>
      </c>
      <c r="I13" s="23">
        <f>+REMUNERACIONES!J169</f>
        <v>243777.39568716593</v>
      </c>
      <c r="J13" s="21">
        <f>+REMUNERACIONES!K169</f>
        <v>4607997.0394061673</v>
      </c>
      <c r="K13" s="21">
        <f>+REMUNERACIONES!L169</f>
        <v>1365587.0679042656</v>
      </c>
      <c r="L13" s="21">
        <f>+REMUNERACIONES!M169</f>
        <v>118742.29048642259</v>
      </c>
      <c r="M13" s="26">
        <f>+REMUNERACIONES!N169</f>
        <v>15221845.813049005</v>
      </c>
      <c r="N13" s="27"/>
      <c r="O13" s="27"/>
    </row>
    <row r="14" spans="1:19" x14ac:dyDescent="0.25">
      <c r="A14" s="49" t="s">
        <v>370</v>
      </c>
      <c r="B14" s="21">
        <f>+'SUELDOS Y SALARIOS'!C169</f>
        <v>6786331.1519721095</v>
      </c>
      <c r="C14" s="23">
        <f>+'SUELDOS Y SALARIOS'!D169</f>
        <v>435343.24271825334</v>
      </c>
      <c r="D14" s="23">
        <f>+'SUELDOS Y SALARIOS'!E169</f>
        <v>3973212.029218453</v>
      </c>
      <c r="E14" s="23">
        <f>+'SUELDOS Y SALARIOS'!F169</f>
        <v>2377775.8800354018</v>
      </c>
      <c r="F14" s="21">
        <f>+'SUELDOS Y SALARIOS'!G169</f>
        <v>708139.29476962832</v>
      </c>
      <c r="G14" s="23">
        <f>+'SUELDOS Y SALARIOS'!H169</f>
        <v>355142.79655073356</v>
      </c>
      <c r="H14" s="23">
        <f>+'SUELDOS Y SALARIOS'!I169</f>
        <v>149134.57561429229</v>
      </c>
      <c r="I14" s="23">
        <f>+'SUELDOS Y SALARIOS'!J169</f>
        <v>204695.55208233817</v>
      </c>
      <c r="J14" s="21">
        <f>+'SUELDOS Y SALARIOS'!K169</f>
        <v>3800254.1058108928</v>
      </c>
      <c r="K14" s="21">
        <f>+'SUELDOS Y SALARIOS'!L169</f>
        <v>1297468.1425099941</v>
      </c>
      <c r="L14" s="21">
        <f>+'SUELDOS Y SALARIOS'!M169</f>
        <v>96997.557112718408</v>
      </c>
      <c r="M14" s="26">
        <f>+'SUELDOS Y SALARIOS'!N169</f>
        <v>12689190.252175344</v>
      </c>
      <c r="N14" s="27"/>
      <c r="O14" s="27"/>
    </row>
    <row r="15" spans="1:19" x14ac:dyDescent="0.25">
      <c r="A15" s="49" t="s">
        <v>371</v>
      </c>
      <c r="B15" s="21">
        <f>+'CONT. SOCIALES EFECTIVAS'!C170</f>
        <v>1247676.8565469102</v>
      </c>
      <c r="C15" s="23">
        <f>+'CONT. SOCIALES EFECTIVAS'!D170</f>
        <v>102075.24028451442</v>
      </c>
      <c r="D15" s="23">
        <f>+'CONT. SOCIALES EFECTIVAS'!E170</f>
        <v>709430.90885574685</v>
      </c>
      <c r="E15" s="23">
        <f>+'CONT. SOCIALES EFECTIVAS'!F170</f>
        <v>436170.70740664907</v>
      </c>
      <c r="F15" s="21">
        <f>+'CONT. SOCIALES EFECTIVAS'!G170</f>
        <v>156362.87159649524</v>
      </c>
      <c r="G15" s="23">
        <f>+'CONT. SOCIALES EFECTIVAS'!H170</f>
        <v>90233.719825142369</v>
      </c>
      <c r="H15" s="23">
        <f>+'CONT. SOCIALES EFECTIVAS'!I170</f>
        <v>27866.084721821637</v>
      </c>
      <c r="I15" s="23">
        <f>+'CONT. SOCIALES EFECTIVAS'!J170</f>
        <v>38263.067049531259</v>
      </c>
      <c r="J15" s="21">
        <f>+'CONT. SOCIALES EFECTIVAS'!K170</f>
        <v>760552.15086837718</v>
      </c>
      <c r="K15" s="21">
        <f>+'CONT. SOCIALES EFECTIVAS'!L170</f>
        <v>66895.211348957033</v>
      </c>
      <c r="L15" s="21">
        <f>+'CONT. SOCIALES EFECTIVAS'!M170</f>
        <v>16546.650828037436</v>
      </c>
      <c r="M15" s="26">
        <f>+'CONT. SOCIALES EFECTIVAS'!N170</f>
        <v>2248033.7411887767</v>
      </c>
      <c r="N15" s="27"/>
      <c r="O15" s="27"/>
    </row>
    <row r="16" spans="1:19" x14ac:dyDescent="0.25">
      <c r="A16" s="49" t="s">
        <v>372</v>
      </c>
      <c r="B16" s="21">
        <f>+'CONT. SOCIALES IMPUTADAS'!C169</f>
        <v>226836.64221916936</v>
      </c>
      <c r="C16" s="23">
        <f>+'CONT. SOCIALES IMPUTADAS'!D169</f>
        <v>10678.987017204761</v>
      </c>
      <c r="D16" s="23">
        <f>+'CONT. SOCIALES IMPUTADAS'!E169</f>
        <v>138180.95542495252</v>
      </c>
      <c r="E16" s="23">
        <f>+'CONT. SOCIALES IMPUTADAS'!F169</f>
        <v>77976.699777012123</v>
      </c>
      <c r="F16" s="21">
        <f>+'CONT. SOCIALES IMPUTADAS'!G169</f>
        <v>4172.5981478348449</v>
      </c>
      <c r="G16" s="23">
        <f>+'CONT. SOCIALES IMPUTADAS'!H169</f>
        <v>1222.1699034741</v>
      </c>
      <c r="H16" s="23">
        <f>+'CONT. SOCIALES IMPUTADAS'!I169</f>
        <v>1725.3398335273871</v>
      </c>
      <c r="I16" s="23">
        <f>+'CONT. SOCIALES IMPUTADAS'!J169</f>
        <v>1225.0884108333576</v>
      </c>
      <c r="J16" s="21">
        <f>+'CONT. SOCIALES IMPUTADAS'!K169</f>
        <v>47190.782726898273</v>
      </c>
      <c r="K16" s="21">
        <f>+'CONT. SOCIALES IMPUTADAS'!L169</f>
        <v>1223.7140453146744</v>
      </c>
      <c r="L16" s="21">
        <f>+'CONT. SOCIALES IMPUTADAS'!M169</f>
        <v>5198.0825456667299</v>
      </c>
      <c r="M16" s="26">
        <f>+'CONT. SOCIALES IMPUTADAS'!N169</f>
        <v>284621.81968488387</v>
      </c>
      <c r="N16" s="27"/>
      <c r="O16" s="27"/>
    </row>
    <row r="17" spans="1:15" x14ac:dyDescent="0.25">
      <c r="A17" s="49" t="s">
        <v>373</v>
      </c>
      <c r="B17" s="21">
        <f>+'OTROS IMPUESTOS'!C169</f>
        <v>709456.78417064273</v>
      </c>
      <c r="C17" s="23">
        <f>+'OTROS IMPUESTOS'!D169</f>
        <v>57098.914763709639</v>
      </c>
      <c r="D17" s="23">
        <f>+'OTROS IMPUESTOS'!E169</f>
        <v>429152.76538340072</v>
      </c>
      <c r="E17" s="23">
        <f>+'OTROS IMPUESTOS'!F169</f>
        <v>223205.10402353242</v>
      </c>
      <c r="F17" s="21">
        <f>+'OTROS IMPUESTOS'!G169</f>
        <v>56309.022622713412</v>
      </c>
      <c r="G17" s="23">
        <f>+'OTROS IMPUESTOS'!H169</f>
        <v>28140.615411904419</v>
      </c>
      <c r="H17" s="23">
        <f>+'OTROS IMPUESTOS'!I169</f>
        <v>10853.988941900334</v>
      </c>
      <c r="I17" s="23">
        <f>+'OTROS IMPUESTOS'!J169</f>
        <v>17314.418268908659</v>
      </c>
      <c r="J17" s="21">
        <f>+'OTROS IMPUESTOS'!K169</f>
        <v>34387.473185620016</v>
      </c>
      <c r="K17" s="21">
        <f>+'OTROS IMPUESTOS'!L169</f>
        <v>157119.36480560686</v>
      </c>
      <c r="L17" s="21">
        <f>+'OTROS IMPUESTOS'!M169</f>
        <v>8527.8634026085347</v>
      </c>
      <c r="M17" s="26">
        <f>+'OTROS IMPUESTOS'!N169</f>
        <v>965800.50818719191</v>
      </c>
      <c r="N17" s="27"/>
      <c r="O17" s="27"/>
    </row>
    <row r="18" spans="1:15" x14ac:dyDescent="0.25">
      <c r="A18" s="49" t="s">
        <v>374</v>
      </c>
      <c r="B18" s="21">
        <f>+'EXCEDENTE- INGRESO MIXTO BRUTO'!C169</f>
        <v>9217372.1307474803</v>
      </c>
      <c r="C18" s="23">
        <f>+'EXCEDENTE- INGRESO MIXTO BRUTO'!D169</f>
        <v>690799.48337724176</v>
      </c>
      <c r="D18" s="23">
        <f>+'EXCEDENTE- INGRESO MIXTO BRUTO'!E169</f>
        <v>5593282.7963622715</v>
      </c>
      <c r="E18" s="23">
        <f>+'EXCEDENTE- INGRESO MIXTO BRUTO'!F169</f>
        <v>2922718.7316662925</v>
      </c>
      <c r="F18" s="21">
        <f>+'EXCEDENTE- INGRESO MIXTO BRUTO'!G169</f>
        <v>1065169.9445264803</v>
      </c>
      <c r="G18" s="23">
        <f>+'EXCEDENTE- INGRESO MIXTO BRUTO'!H169</f>
        <v>429918.76950381149</v>
      </c>
      <c r="H18" s="23">
        <f>+'EXCEDENTE- INGRESO MIXTO BRUTO'!I169</f>
        <v>223303.16147995763</v>
      </c>
      <c r="I18" s="23">
        <f>+'EXCEDENTE- INGRESO MIXTO BRUTO'!J169</f>
        <v>411948.01354271121</v>
      </c>
      <c r="J18" s="21">
        <f>+'EXCEDENTE- INGRESO MIXTO BRUTO'!K169</f>
        <v>120477.88945121992</v>
      </c>
      <c r="K18" s="21">
        <f>+'EXCEDENTE- INGRESO MIXTO BRUTO'!L169+'EXCEDENTE- INGRESO MIXTO BRUTO'!M169</f>
        <v>5055740.1570821553</v>
      </c>
      <c r="L18" s="21">
        <f>+'EXCEDENTE- INGRESO MIXTO BRUTO'!N169</f>
        <v>47009.718447185842</v>
      </c>
      <c r="M18" s="26">
        <f>+'EXCEDENTE- INGRESO MIXTO BRUTO'!O169</f>
        <v>15505769.840254521</v>
      </c>
      <c r="N18" s="27"/>
      <c r="O18" s="27"/>
    </row>
    <row r="19" spans="1:15" ht="17.25" customHeight="1" x14ac:dyDescent="0.25">
      <c r="A19" s="49" t="s">
        <v>375</v>
      </c>
      <c r="B19" s="21">
        <f>+'FORMACIÓN BRUTA CAPITAL'!C98</f>
        <v>3659019.1242526369</v>
      </c>
      <c r="C19" s="23">
        <f>+'FORMACIÓN BRUTA CAPITAL'!D98</f>
        <v>434760.49542566331</v>
      </c>
      <c r="D19" s="22">
        <f>+'FORMACIÓN BRUTA CAPITAL'!E98</f>
        <v>2250182.2431428954</v>
      </c>
      <c r="E19" s="22">
        <f>+'FORMACIÓN BRUTA CAPITAL'!F98</f>
        <v>970810.94489108864</v>
      </c>
      <c r="F19" s="21">
        <f>+'FORMACIÓN BRUTA CAPITAL'!G98</f>
        <v>286514.7702459587</v>
      </c>
      <c r="G19" s="23">
        <f>+'FORMACIÓN BRUTA CAPITAL'!H98</f>
        <v>83014.739390729723</v>
      </c>
      <c r="H19" s="22">
        <f>+'FORMACIÓN BRUTA CAPITAL'!I98</f>
        <v>172275.49697836785</v>
      </c>
      <c r="I19" s="22">
        <f>+'FORMACIÓN BRUTA CAPITAL'!J98</f>
        <v>31224.533876861089</v>
      </c>
      <c r="J19" s="21">
        <f>+'FORMACIÓN BRUTA CAPITAL'!K98</f>
        <v>83014.739390729723</v>
      </c>
      <c r="K19" s="21">
        <f>+'FORMACIÓN BRUTA CAPITAL'!L98</f>
        <v>203500.03085522895</v>
      </c>
      <c r="L19" s="21">
        <f>+'FORMACIÓN BRUTA CAPITAL'!M98</f>
        <v>172275.49697836785</v>
      </c>
      <c r="M19" s="26">
        <f>+'FORMACIÓN BRUTA CAPITAL'!N98</f>
        <v>4404324.1617229218</v>
      </c>
      <c r="N19" s="27"/>
      <c r="O19" s="27"/>
    </row>
    <row r="20" spans="1:15" x14ac:dyDescent="0.25">
      <c r="A20" s="49" t="s">
        <v>376</v>
      </c>
      <c r="B20" s="21">
        <f>+'VARIACIÓN EXISTENCIAS'!C17</f>
        <v>-44719.23936194845</v>
      </c>
      <c r="C20" s="23">
        <f>+'VARIACIÓN EXISTENCIAS'!D17</f>
        <v>64533.878498895436</v>
      </c>
      <c r="D20" s="23">
        <f>+'VARIACIÓN EXISTENCIAS'!E17</f>
        <v>-197168.87621450474</v>
      </c>
      <c r="E20" s="23">
        <f>+'VARIACIÓN EXISTENCIAS'!F17</f>
        <v>87915.758353660844</v>
      </c>
      <c r="F20" s="21">
        <f>+'VARIACIÓN EXISTENCIAS'!G17</f>
        <v>23527.106474000313</v>
      </c>
      <c r="G20" s="23">
        <f>+'VARIACIÓN EXISTENCIAS'!H17</f>
        <v>24569.117339849996</v>
      </c>
      <c r="H20" s="23">
        <f>+'VARIACIÓN EXISTENCIAS'!I17</f>
        <v>7417.4258340703218</v>
      </c>
      <c r="I20" s="23">
        <f>+'VARIACIÓN EXISTENCIAS'!J17</f>
        <v>-8459.4366999200029</v>
      </c>
      <c r="J20" s="21">
        <f>+'VARIACIÓN EXISTENCIAS'!K17</f>
        <v>-3535.5194500096936</v>
      </c>
      <c r="K20" s="21">
        <f>+'VARIACIÓN EXISTENCIAS'!L17</f>
        <v>-19319.237202723107</v>
      </c>
      <c r="L20" s="21">
        <f>+'VARIACIÓN EXISTENCIAS'!M17</f>
        <v>-728.30002940000008</v>
      </c>
      <c r="M20" s="26">
        <f>+'VARIACIÓN EXISTENCIAS'!N17</f>
        <v>-44775.18957008094</v>
      </c>
      <c r="N20" s="27"/>
      <c r="O20" s="27"/>
    </row>
    <row r="21" spans="1:15" x14ac:dyDescent="0.25">
      <c r="A21" s="78" t="s">
        <v>377</v>
      </c>
      <c r="B21" s="79">
        <f>+'OBJETOS VALIOSOS'!C11</f>
        <v>3276.4452801030261</v>
      </c>
      <c r="C21" s="80">
        <f>+'OBJETOS VALIOSOS'!D11</f>
        <v>20.449996000000002</v>
      </c>
      <c r="D21" s="80">
        <f>+'OBJETOS VALIOSOS'!E11</f>
        <v>3247.6209189230262</v>
      </c>
      <c r="E21" s="80">
        <f>+'OBJETOS VALIOSOS'!F11</f>
        <v>8.3743651799999999</v>
      </c>
      <c r="F21" s="79">
        <f>+'OBJETOS VALIOSOS'!G11</f>
        <v>158.01438262999994</v>
      </c>
      <c r="G21" s="80">
        <f>+'OBJETOS VALIOSOS'!H11</f>
        <v>133.17655122999992</v>
      </c>
      <c r="H21" s="80">
        <f>+'OBJETOS VALIOSOS'!I11</f>
        <v>17.410159999999994</v>
      </c>
      <c r="I21" s="80">
        <f>+'OBJETOS VALIOSOS'!J11</f>
        <v>7.4276714000000039</v>
      </c>
      <c r="J21" s="79">
        <f>+'OBJETOS VALIOSOS'!K11</f>
        <v>133.17655122999992</v>
      </c>
      <c r="K21" s="79">
        <f>+'OBJETOS VALIOSOS'!L11</f>
        <v>24.837831399999999</v>
      </c>
      <c r="L21" s="79">
        <f>+'OBJETOS VALIOSOS'!M11</f>
        <v>17.410159999999994</v>
      </c>
      <c r="M21" s="81">
        <f>+'OBJETOS VALIOSOS'!N11</f>
        <v>3609.884205363026</v>
      </c>
      <c r="N21" s="27"/>
      <c r="O21" s="27"/>
    </row>
    <row r="23" spans="1:15" x14ac:dyDescent="0.25">
      <c r="A23" s="1" t="s">
        <v>556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5" x14ac:dyDescent="0.25">
      <c r="A24" s="49" t="s">
        <v>365</v>
      </c>
      <c r="B24" s="93">
        <f t="shared" ref="B24:M24" si="0">+B10/$M10</f>
        <v>0.65707280877798524</v>
      </c>
      <c r="C24" s="94">
        <f t="shared" si="0"/>
        <v>3.6061703323805781E-2</v>
      </c>
      <c r="D24" s="94">
        <f t="shared" si="0"/>
        <v>0.39445402812168462</v>
      </c>
      <c r="E24" s="94">
        <f t="shared" si="0"/>
        <v>0.22655707733249505</v>
      </c>
      <c r="F24" s="93">
        <f t="shared" si="0"/>
        <v>5.9785970955008164E-2</v>
      </c>
      <c r="G24" s="94">
        <f t="shared" si="0"/>
        <v>2.4955303968813469E-2</v>
      </c>
      <c r="H24" s="94">
        <f t="shared" si="0"/>
        <v>1.2981476403911639E-2</v>
      </c>
      <c r="I24" s="94">
        <f t="shared" si="0"/>
        <v>2.2206680816342035E-2</v>
      </c>
      <c r="J24" s="93">
        <f t="shared" si="0"/>
        <v>0.10674606281022851</v>
      </c>
      <c r="K24" s="93">
        <f t="shared" si="0"/>
        <v>0.16925235320296655</v>
      </c>
      <c r="L24" s="93">
        <f t="shared" si="0"/>
        <v>7.142804253811196E-3</v>
      </c>
      <c r="M24" s="95">
        <f t="shared" si="0"/>
        <v>1</v>
      </c>
    </row>
    <row r="25" spans="1:15" x14ac:dyDescent="0.25">
      <c r="A25" s="49" t="s">
        <v>366</v>
      </c>
      <c r="B25" s="93">
        <f t="shared" ref="B25:M25" si="1">+B11/$M11</f>
        <v>0.77106383264885714</v>
      </c>
      <c r="C25" s="94">
        <f t="shared" si="1"/>
        <v>2.9526199885871553E-2</v>
      </c>
      <c r="D25" s="94">
        <f t="shared" si="1"/>
        <v>0.46565963439697139</v>
      </c>
      <c r="E25" s="94">
        <f t="shared" si="1"/>
        <v>0.27587799836601407</v>
      </c>
      <c r="F25" s="93">
        <f t="shared" si="1"/>
        <v>5.5756662638587126E-2</v>
      </c>
      <c r="G25" s="94">
        <f t="shared" si="1"/>
        <v>2.0099041193532126E-2</v>
      </c>
      <c r="H25" s="94">
        <f t="shared" si="1"/>
        <v>1.2105219327122352E-2</v>
      </c>
      <c r="I25" s="94">
        <f t="shared" si="1"/>
        <v>2.3552402117932664E-2</v>
      </c>
      <c r="J25" s="93">
        <f t="shared" si="1"/>
        <v>4.7601655294585293E-2</v>
      </c>
      <c r="K25" s="93">
        <f t="shared" si="1"/>
        <v>0.116189451661122</v>
      </c>
      <c r="L25" s="93">
        <f t="shared" si="1"/>
        <v>9.3883977568485835E-3</v>
      </c>
      <c r="M25" s="92">
        <f t="shared" si="1"/>
        <v>1</v>
      </c>
    </row>
    <row r="26" spans="1:15" x14ac:dyDescent="0.25">
      <c r="A26" s="49" t="s">
        <v>367</v>
      </c>
      <c r="B26" s="93">
        <f t="shared" ref="B26:M26" si="2">+B12/$M12</f>
        <v>0.57340228868927545</v>
      </c>
      <c r="C26" s="94">
        <f t="shared" si="2"/>
        <v>4.0858826405294674E-2</v>
      </c>
      <c r="D26" s="94">
        <f t="shared" si="2"/>
        <v>0.34218842063811505</v>
      </c>
      <c r="E26" s="94">
        <f t="shared" si="2"/>
        <v>0.19035504164586539</v>
      </c>
      <c r="F26" s="93">
        <f t="shared" si="2"/>
        <v>6.274352244445365E-2</v>
      </c>
      <c r="G26" s="94">
        <f t="shared" si="2"/>
        <v>2.8519848073229236E-2</v>
      </c>
      <c r="H26" s="94">
        <f t="shared" si="2"/>
        <v>1.3004766077446023E-2</v>
      </c>
      <c r="I26" s="94">
        <f t="shared" si="2"/>
        <v>2.1218908293778396E-2</v>
      </c>
      <c r="J26" s="93">
        <f t="shared" si="2"/>
        <v>0.15015863310855551</v>
      </c>
      <c r="K26" s="93">
        <f t="shared" si="2"/>
        <v>0.20820103897362457</v>
      </c>
      <c r="L26" s="93">
        <f t="shared" si="2"/>
        <v>5.4945167840907087E-3</v>
      </c>
      <c r="M26" s="92">
        <f t="shared" si="2"/>
        <v>1</v>
      </c>
    </row>
    <row r="27" spans="1:15" x14ac:dyDescent="0.25">
      <c r="A27" s="49" t="s">
        <v>368</v>
      </c>
      <c r="B27" s="93">
        <f t="shared" ref="B27:M27" si="3">+B13/$M13</f>
        <v>0.5426966448219136</v>
      </c>
      <c r="C27" s="94">
        <f t="shared" si="3"/>
        <v>3.6007293514306468E-2</v>
      </c>
      <c r="D27" s="94">
        <f t="shared" si="3"/>
        <v>0.3167042914970587</v>
      </c>
      <c r="E27" s="94">
        <f t="shared" si="3"/>
        <v>0.18998505981054847</v>
      </c>
      <c r="F27" s="93">
        <f t="shared" si="3"/>
        <v>5.7067636552282142E-2</v>
      </c>
      <c r="G27" s="94">
        <f t="shared" si="3"/>
        <v>2.933665334907334E-2</v>
      </c>
      <c r="H27" s="94">
        <f t="shared" si="3"/>
        <v>1.1716013751988478E-2</v>
      </c>
      <c r="I27" s="94">
        <f t="shared" si="3"/>
        <v>1.6014969451220332E-2</v>
      </c>
      <c r="J27" s="93">
        <f t="shared" si="3"/>
        <v>0.30272261958243846</v>
      </c>
      <c r="K27" s="93">
        <f t="shared" si="3"/>
        <v>8.9712317722572724E-2</v>
      </c>
      <c r="L27" s="93">
        <f t="shared" si="3"/>
        <v>7.8007813207929188E-3</v>
      </c>
      <c r="M27" s="92">
        <f t="shared" si="3"/>
        <v>1</v>
      </c>
    </row>
    <row r="28" spans="1:15" x14ac:dyDescent="0.25">
      <c r="A28" s="49" t="s">
        <v>370</v>
      </c>
      <c r="B28" s="93">
        <f t="shared" ref="B28:M28" si="4">+B14/$M14</f>
        <v>0.53481199486379438</v>
      </c>
      <c r="C28" s="94">
        <f t="shared" si="4"/>
        <v>3.4308197297587308E-2</v>
      </c>
      <c r="D28" s="94">
        <f t="shared" si="4"/>
        <v>0.31311785466667691</v>
      </c>
      <c r="E28" s="94">
        <f t="shared" si="4"/>
        <v>0.18738594289953001</v>
      </c>
      <c r="F28" s="93">
        <f t="shared" si="4"/>
        <v>5.5806499918166962E-2</v>
      </c>
      <c r="G28" s="94">
        <f t="shared" si="4"/>
        <v>2.7987821877747513E-2</v>
      </c>
      <c r="H28" s="94">
        <f t="shared" si="4"/>
        <v>1.1752883568652122E-2</v>
      </c>
      <c r="I28" s="94">
        <f t="shared" si="4"/>
        <v>1.6131490506042859E-2</v>
      </c>
      <c r="J28" s="93">
        <f t="shared" si="4"/>
        <v>0.2994875189265449</v>
      </c>
      <c r="K28" s="93">
        <f t="shared" si="4"/>
        <v>0.10224987699964271</v>
      </c>
      <c r="L28" s="93">
        <f t="shared" si="4"/>
        <v>7.6441092918509788E-3</v>
      </c>
      <c r="M28" s="92">
        <f t="shared" si="4"/>
        <v>1</v>
      </c>
    </row>
    <row r="29" spans="1:15" x14ac:dyDescent="0.25">
      <c r="A29" s="49" t="s">
        <v>371</v>
      </c>
      <c r="B29" s="93">
        <f t="shared" ref="B29:M29" si="5">+B15/$M15</f>
        <v>0.55500806490881649</v>
      </c>
      <c r="C29" s="94">
        <f t="shared" si="5"/>
        <v>4.5406453833088951E-2</v>
      </c>
      <c r="D29" s="94">
        <f t="shared" si="5"/>
        <v>0.31557840785814656</v>
      </c>
      <c r="E29" s="94">
        <f t="shared" si="5"/>
        <v>0.19402320321758107</v>
      </c>
      <c r="F29" s="93">
        <f t="shared" si="5"/>
        <v>6.9555393556419404E-2</v>
      </c>
      <c r="G29" s="94">
        <f t="shared" si="5"/>
        <v>4.0138952619735199E-2</v>
      </c>
      <c r="H29" s="94">
        <f t="shared" si="5"/>
        <v>1.2395759107728449E-2</v>
      </c>
      <c r="I29" s="94">
        <f t="shared" si="5"/>
        <v>1.7020681828955764E-2</v>
      </c>
      <c r="J29" s="93">
        <f t="shared" si="5"/>
        <v>0.33831883255728701</v>
      </c>
      <c r="K29" s="93">
        <f t="shared" si="5"/>
        <v>2.9757209655395276E-2</v>
      </c>
      <c r="L29" s="93">
        <f t="shared" si="5"/>
        <v>7.3604993220819925E-3</v>
      </c>
      <c r="M29" s="92">
        <f t="shared" si="5"/>
        <v>1</v>
      </c>
    </row>
    <row r="30" spans="1:15" x14ac:dyDescent="0.25">
      <c r="A30" s="49" t="s">
        <v>372</v>
      </c>
      <c r="B30" s="93">
        <f t="shared" ref="B30:M30" si="6">+B16/$M16</f>
        <v>0.79697558841521432</v>
      </c>
      <c r="C30" s="94">
        <f t="shared" si="6"/>
        <v>3.7519916881382787E-2</v>
      </c>
      <c r="D30" s="94">
        <f t="shared" si="6"/>
        <v>0.48548967741804949</v>
      </c>
      <c r="E30" s="94">
        <f t="shared" si="6"/>
        <v>0.27396599411578221</v>
      </c>
      <c r="F30" s="93">
        <f t="shared" si="6"/>
        <v>1.4660148517265803E-2</v>
      </c>
      <c r="G30" s="94">
        <f t="shared" si="6"/>
        <v>4.2940133852956627E-3</v>
      </c>
      <c r="H30" s="94">
        <f t="shared" si="6"/>
        <v>6.0618677634679567E-3</v>
      </c>
      <c r="I30" s="94">
        <f t="shared" si="6"/>
        <v>4.3042673685021815E-3</v>
      </c>
      <c r="J30" s="93">
        <f t="shared" si="6"/>
        <v>0.16580170409684353</v>
      </c>
      <c r="K30" s="93">
        <f t="shared" si="6"/>
        <v>4.2994386258562219E-3</v>
      </c>
      <c r="L30" s="93">
        <f t="shared" si="6"/>
        <v>1.8263120344820132E-2</v>
      </c>
      <c r="M30" s="92">
        <f t="shared" si="6"/>
        <v>1</v>
      </c>
    </row>
    <row r="31" spans="1:15" x14ac:dyDescent="0.25">
      <c r="A31" s="49" t="s">
        <v>373</v>
      </c>
      <c r="B31" s="93">
        <f t="shared" ref="B31:M31" si="7">+B17/$M17</f>
        <v>0.73457901311554863</v>
      </c>
      <c r="C31" s="94">
        <f t="shared" si="7"/>
        <v>5.9120816648651729E-2</v>
      </c>
      <c r="D31" s="94">
        <f t="shared" si="7"/>
        <v>0.44434928512195621</v>
      </c>
      <c r="E31" s="94">
        <f t="shared" si="7"/>
        <v>0.23110891134494072</v>
      </c>
      <c r="F31" s="93">
        <f t="shared" si="7"/>
        <v>5.8302954021431895E-2</v>
      </c>
      <c r="G31" s="94">
        <f t="shared" si="7"/>
        <v>2.9137089050330248E-2</v>
      </c>
      <c r="H31" s="94">
        <f t="shared" si="7"/>
        <v>1.1238334262500314E-2</v>
      </c>
      <c r="I31" s="94">
        <f t="shared" si="7"/>
        <v>1.7927530708601338E-2</v>
      </c>
      <c r="J31" s="93">
        <f t="shared" si="7"/>
        <v>3.560515126479414E-2</v>
      </c>
      <c r="K31" s="93">
        <f t="shared" si="7"/>
        <v>0.16268304217453769</v>
      </c>
      <c r="L31" s="93">
        <f t="shared" si="7"/>
        <v>8.8298394236873395E-3</v>
      </c>
      <c r="M31" s="92">
        <f t="shared" si="7"/>
        <v>1</v>
      </c>
    </row>
    <row r="32" spans="1:15" x14ac:dyDescent="0.25">
      <c r="A32" s="49" t="s">
        <v>374</v>
      </c>
      <c r="B32" s="93">
        <f t="shared" ref="B32:M32" si="8">+B18/$M18</f>
        <v>0.59444788783193891</v>
      </c>
      <c r="C32" s="94">
        <f t="shared" si="8"/>
        <v>4.4551124548737824E-2</v>
      </c>
      <c r="D32" s="94">
        <f t="shared" si="8"/>
        <v>0.36072267639634076</v>
      </c>
      <c r="E32" s="94">
        <f t="shared" si="8"/>
        <v>0.18849233296876522</v>
      </c>
      <c r="F32" s="93">
        <f t="shared" si="8"/>
        <v>6.8695069996537239E-2</v>
      </c>
      <c r="G32" s="94">
        <f t="shared" si="8"/>
        <v>2.7726373726230581E-2</v>
      </c>
      <c r="H32" s="94">
        <f t="shared" si="8"/>
        <v>1.4401294729671558E-2</v>
      </c>
      <c r="I32" s="94">
        <f t="shared" si="8"/>
        <v>2.65674015406351E-2</v>
      </c>
      <c r="J32" s="93">
        <f t="shared" si="8"/>
        <v>7.7698747429132695E-3</v>
      </c>
      <c r="K32" s="93">
        <f t="shared" si="8"/>
        <v>0.32605541093206164</v>
      </c>
      <c r="L32" s="93">
        <f t="shared" si="8"/>
        <v>3.0317564965490419E-3</v>
      </c>
      <c r="M32" s="92">
        <f t="shared" si="8"/>
        <v>1</v>
      </c>
    </row>
    <row r="33" spans="1:13" x14ac:dyDescent="0.25">
      <c r="A33" s="49" t="s">
        <v>375</v>
      </c>
      <c r="B33" s="93">
        <f t="shared" ref="B33:M33" si="9">+B19/$M19</f>
        <v>0.8307787959960854</v>
      </c>
      <c r="C33" s="94">
        <f t="shared" si="9"/>
        <v>9.8712192713714772E-2</v>
      </c>
      <c r="D33" s="98">
        <f t="shared" si="9"/>
        <v>0.51090295821065301</v>
      </c>
      <c r="E33" s="98">
        <f t="shared" si="9"/>
        <v>0.22042222807490136</v>
      </c>
      <c r="F33" s="93">
        <f t="shared" si="9"/>
        <v>6.5053061429038272E-2</v>
      </c>
      <c r="G33" s="94">
        <f t="shared" si="9"/>
        <v>1.8848462634107135E-2</v>
      </c>
      <c r="H33" s="98">
        <f t="shared" si="9"/>
        <v>3.9115081145838192E-2</v>
      </c>
      <c r="I33" s="98">
        <f t="shared" si="9"/>
        <v>7.0895176490929322E-3</v>
      </c>
      <c r="J33" s="93">
        <f t="shared" si="9"/>
        <v>1.8848462634107135E-2</v>
      </c>
      <c r="K33" s="93">
        <f t="shared" si="9"/>
        <v>4.6204598794931127E-2</v>
      </c>
      <c r="L33" s="93">
        <f t="shared" si="9"/>
        <v>3.9115081145838192E-2</v>
      </c>
      <c r="M33" s="92">
        <f t="shared" si="9"/>
        <v>1</v>
      </c>
    </row>
    <row r="34" spans="1:13" x14ac:dyDescent="0.25">
      <c r="A34" s="49" t="s">
        <v>376</v>
      </c>
      <c r="B34" s="93">
        <f t="shared" ref="B34:M34" si="10">+B20/$M20</f>
        <v>0.99875041940258191</v>
      </c>
      <c r="C34" s="94">
        <f t="shared" si="10"/>
        <v>-1.4412865499517031</v>
      </c>
      <c r="D34" s="94">
        <f t="shared" si="10"/>
        <v>4.4035296803356072</v>
      </c>
      <c r="E34" s="94">
        <f t="shared" si="10"/>
        <v>-1.9634927109813221</v>
      </c>
      <c r="F34" s="93">
        <f t="shared" si="10"/>
        <v>-0.52544962288046393</v>
      </c>
      <c r="G34" s="94">
        <f t="shared" si="10"/>
        <v>-0.54872168215826456</v>
      </c>
      <c r="H34" s="94">
        <f t="shared" si="10"/>
        <v>-0.16565928375268549</v>
      </c>
      <c r="I34" s="94">
        <f t="shared" si="10"/>
        <v>0.18893134303048603</v>
      </c>
      <c r="J34" s="93">
        <f t="shared" si="10"/>
        <v>7.8961574120774911E-2</v>
      </c>
      <c r="K34" s="93">
        <f t="shared" si="10"/>
        <v>0.43147192425584596</v>
      </c>
      <c r="L34" s="93">
        <f t="shared" si="10"/>
        <v>1.626570510126114E-2</v>
      </c>
      <c r="M34" s="92">
        <f t="shared" si="10"/>
        <v>1</v>
      </c>
    </row>
    <row r="35" spans="1:13" x14ac:dyDescent="0.25">
      <c r="A35" s="78" t="s">
        <v>377</v>
      </c>
      <c r="B35" s="99">
        <f t="shared" ref="B35:M35" si="11">+B21/$M21</f>
        <v>0.90763168392918914</v>
      </c>
      <c r="C35" s="100">
        <f t="shared" si="11"/>
        <v>5.6650005475573032E-3</v>
      </c>
      <c r="D35" s="100">
        <f t="shared" si="11"/>
        <v>0.89964684022224228</v>
      </c>
      <c r="E35" s="100">
        <f t="shared" si="11"/>
        <v>2.3198431593896059E-3</v>
      </c>
      <c r="F35" s="99">
        <f t="shared" si="11"/>
        <v>4.3772701183945405E-2</v>
      </c>
      <c r="G35" s="100">
        <f t="shared" si="11"/>
        <v>3.6892194777922827E-2</v>
      </c>
      <c r="H35" s="100">
        <f t="shared" si="11"/>
        <v>4.8229137029200501E-3</v>
      </c>
      <c r="I35" s="100">
        <f t="shared" si="11"/>
        <v>2.0575927031025207E-3</v>
      </c>
      <c r="J35" s="99">
        <f t="shared" si="11"/>
        <v>3.6892194777922827E-2</v>
      </c>
      <c r="K35" s="99">
        <f t="shared" si="11"/>
        <v>6.8805064060225712E-3</v>
      </c>
      <c r="L35" s="99">
        <f t="shared" si="11"/>
        <v>4.8229137029200501E-3</v>
      </c>
      <c r="M35" s="96">
        <f t="shared" si="11"/>
        <v>1</v>
      </c>
    </row>
  </sheetData>
  <mergeCells count="4">
    <mergeCell ref="B2:M2"/>
    <mergeCell ref="B3:M3"/>
    <mergeCell ref="B4:M4"/>
    <mergeCell ref="B5:M5"/>
  </mergeCells>
  <conditionalFormatting sqref="D19:E19">
    <cfRule type="cellIs" dxfId="3" priority="4" stopIfTrue="1" operator="lessThan">
      <formula>0</formula>
    </cfRule>
  </conditionalFormatting>
  <conditionalFormatting sqref="H19:I19">
    <cfRule type="cellIs" dxfId="2" priority="3" stopIfTrue="1" operator="lessThan">
      <formula>0</formula>
    </cfRule>
  </conditionalFormatting>
  <conditionalFormatting sqref="D33:E33">
    <cfRule type="cellIs" dxfId="1" priority="2" stopIfTrue="1" operator="lessThan">
      <formula>0</formula>
    </cfRule>
  </conditionalFormatting>
  <conditionalFormatting sqref="H33:I33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79998168889431442"/>
  </sheetPr>
  <dimension ref="A2:O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4" sqref="B4:N4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250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337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344.26922840211233</v>
      </c>
      <c r="D11" s="43">
        <v>0</v>
      </c>
      <c r="E11" s="37">
        <v>344.26922840211233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2883.8138074116855</v>
      </c>
      <c r="M11" s="35">
        <v>0</v>
      </c>
      <c r="N11" s="38">
        <f>+C11+G11+K11+L11+M11</f>
        <v>3228.0830358137978</v>
      </c>
      <c r="O11" s="33"/>
    </row>
    <row r="12" spans="1:15" x14ac:dyDescent="0.25">
      <c r="A12" s="9" t="s">
        <v>22</v>
      </c>
      <c r="B12" s="10" t="s">
        <v>23</v>
      </c>
      <c r="C12" s="35">
        <v>83.843861178381687</v>
      </c>
      <c r="D12" s="36">
        <v>0</v>
      </c>
      <c r="E12" s="37">
        <v>83.843861178381687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626.25684883938504</v>
      </c>
      <c r="M12" s="35">
        <v>0</v>
      </c>
      <c r="N12" s="38">
        <f t="shared" ref="N12:N71" si="0">+C12+G12+K12+L12+M12</f>
        <v>710.10071001776669</v>
      </c>
      <c r="O12" s="33"/>
    </row>
    <row r="13" spans="1:15" ht="30" x14ac:dyDescent="0.25">
      <c r="A13" s="9" t="s">
        <v>24</v>
      </c>
      <c r="B13" s="10" t="s">
        <v>25</v>
      </c>
      <c r="C13" s="35">
        <v>1200.5001782244542</v>
      </c>
      <c r="D13" s="36">
        <v>0</v>
      </c>
      <c r="E13" s="37">
        <v>1200.5001782244542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533.73478743343833</v>
      </c>
      <c r="M13" s="35">
        <v>0</v>
      </c>
      <c r="N13" s="38">
        <f t="shared" si="0"/>
        <v>1734.2349656578926</v>
      </c>
      <c r="O13" s="33"/>
    </row>
    <row r="14" spans="1:15" x14ac:dyDescent="0.25">
      <c r="A14" s="9" t="s">
        <v>26</v>
      </c>
      <c r="B14" s="10" t="s">
        <v>27</v>
      </c>
      <c r="C14" s="35">
        <v>21045.323422027268</v>
      </c>
      <c r="D14" s="36">
        <v>0</v>
      </c>
      <c r="E14" s="37">
        <v>21045.323422027268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12501.844730074985</v>
      </c>
      <c r="M14" s="35">
        <v>0</v>
      </c>
      <c r="N14" s="38">
        <f t="shared" si="0"/>
        <v>33547.168152102255</v>
      </c>
      <c r="O14" s="33"/>
    </row>
    <row r="15" spans="1:15" x14ac:dyDescent="0.25">
      <c r="A15" s="9" t="s">
        <v>28</v>
      </c>
      <c r="B15" s="10" t="s">
        <v>30</v>
      </c>
      <c r="C15" s="35">
        <v>15882.31589324529</v>
      </c>
      <c r="D15" s="36">
        <v>0</v>
      </c>
      <c r="E15" s="37">
        <v>10613.317448140553</v>
      </c>
      <c r="F15" s="36">
        <v>5268.9984451047358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122.33092944225716</v>
      </c>
      <c r="M15" s="35">
        <v>0</v>
      </c>
      <c r="N15" s="38">
        <f t="shared" si="0"/>
        <v>16004.646822687548</v>
      </c>
      <c r="O15" s="33"/>
    </row>
    <row r="16" spans="1:15" x14ac:dyDescent="0.25">
      <c r="A16" s="9" t="s">
        <v>29</v>
      </c>
      <c r="B16" s="10" t="s">
        <v>32</v>
      </c>
      <c r="C16" s="35">
        <v>698.1232222168461</v>
      </c>
      <c r="D16" s="36">
        <v>0</v>
      </c>
      <c r="E16" s="37">
        <v>698.1232222168461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5683.2605837695392</v>
      </c>
      <c r="M16" s="35">
        <v>0</v>
      </c>
      <c r="N16" s="38">
        <f t="shared" si="0"/>
        <v>6381.3838059863856</v>
      </c>
      <c r="O16" s="33"/>
    </row>
    <row r="17" spans="1:15" x14ac:dyDescent="0.25">
      <c r="A17" s="9" t="s">
        <v>31</v>
      </c>
      <c r="B17" s="10" t="s">
        <v>34</v>
      </c>
      <c r="C17" s="35">
        <v>1691.6019234148698</v>
      </c>
      <c r="D17" s="36">
        <v>0</v>
      </c>
      <c r="E17" s="37">
        <v>1691.6019234148698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932.39543228929949</v>
      </c>
      <c r="M17" s="35">
        <v>0</v>
      </c>
      <c r="N17" s="38">
        <f t="shared" si="0"/>
        <v>2623.9973557041694</v>
      </c>
      <c r="O17" s="33"/>
    </row>
    <row r="18" spans="1:15" x14ac:dyDescent="0.25">
      <c r="A18" s="9" t="s">
        <v>33</v>
      </c>
      <c r="B18" s="10" t="s">
        <v>36</v>
      </c>
      <c r="C18" s="35">
        <v>2017.3985325027957</v>
      </c>
      <c r="D18" s="36">
        <v>0</v>
      </c>
      <c r="E18" s="37">
        <v>2017.3985325027957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17203.280621140795</v>
      </c>
      <c r="M18" s="35">
        <v>0</v>
      </c>
      <c r="N18" s="38">
        <f t="shared" si="0"/>
        <v>19220.679153643592</v>
      </c>
      <c r="O18" s="33"/>
    </row>
    <row r="19" spans="1:15" x14ac:dyDescent="0.25">
      <c r="A19" s="9" t="s">
        <v>35</v>
      </c>
      <c r="B19" s="10" t="s">
        <v>278</v>
      </c>
      <c r="C19" s="35">
        <v>3946.1964769196647</v>
      </c>
      <c r="D19" s="36">
        <v>0</v>
      </c>
      <c r="E19" s="37">
        <v>3946.1964769196647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18426.854778854929</v>
      </c>
      <c r="M19" s="35">
        <v>0</v>
      </c>
      <c r="N19" s="38">
        <f t="shared" si="0"/>
        <v>22373.051255774593</v>
      </c>
      <c r="O19" s="33"/>
    </row>
    <row r="20" spans="1:15" x14ac:dyDescent="0.25">
      <c r="A20" s="9" t="s">
        <v>37</v>
      </c>
      <c r="B20" s="10" t="s">
        <v>279</v>
      </c>
      <c r="C20" s="35">
        <v>5729.0789340685214</v>
      </c>
      <c r="D20" s="36">
        <v>0</v>
      </c>
      <c r="E20" s="37">
        <v>5729.0789340685214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18769.323879442873</v>
      </c>
      <c r="M20" s="35">
        <v>0</v>
      </c>
      <c r="N20" s="38">
        <f t="shared" si="0"/>
        <v>24498.402813511395</v>
      </c>
      <c r="O20" s="33"/>
    </row>
    <row r="21" spans="1:15" x14ac:dyDescent="0.25">
      <c r="A21" s="9" t="s">
        <v>38</v>
      </c>
      <c r="B21" s="10" t="s">
        <v>39</v>
      </c>
      <c r="C21" s="35">
        <v>43544.326394958749</v>
      </c>
      <c r="D21" s="36">
        <v>0</v>
      </c>
      <c r="E21" s="37">
        <v>43544.326394958749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8490.1401764753173</v>
      </c>
      <c r="M21" s="35">
        <v>0</v>
      </c>
      <c r="N21" s="38">
        <f t="shared" si="0"/>
        <v>52034.466571434066</v>
      </c>
      <c r="O21" s="33"/>
    </row>
    <row r="22" spans="1:15" x14ac:dyDescent="0.25">
      <c r="A22" s="9" t="s">
        <v>40</v>
      </c>
      <c r="B22" s="10" t="s">
        <v>41</v>
      </c>
      <c r="C22" s="35">
        <v>12897.642163781289</v>
      </c>
      <c r="D22" s="36">
        <v>0</v>
      </c>
      <c r="E22" s="37">
        <v>10857.369161674516</v>
      </c>
      <c r="F22" s="36">
        <v>2040.2730021067734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2868.2334216873069</v>
      </c>
      <c r="M22" s="35">
        <v>0</v>
      </c>
      <c r="N22" s="38">
        <f t="shared" si="0"/>
        <v>15765.875585468595</v>
      </c>
      <c r="O22" s="33"/>
    </row>
    <row r="23" spans="1:15" x14ac:dyDescent="0.25">
      <c r="A23" s="9" t="s">
        <v>42</v>
      </c>
      <c r="B23" s="10" t="s">
        <v>43</v>
      </c>
      <c r="C23" s="35">
        <v>8876.6326450001925</v>
      </c>
      <c r="D23" s="36">
        <v>0</v>
      </c>
      <c r="E23" s="37">
        <v>7407.0300653219674</v>
      </c>
      <c r="F23" s="36">
        <v>1469.6025796782244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5244.146665162988</v>
      </c>
      <c r="M23" s="35">
        <v>0</v>
      </c>
      <c r="N23" s="38">
        <f t="shared" si="0"/>
        <v>14120.77931016318</v>
      </c>
      <c r="O23" s="33"/>
    </row>
    <row r="24" spans="1:15" x14ac:dyDescent="0.25">
      <c r="A24" s="9" t="s">
        <v>44</v>
      </c>
      <c r="B24" s="10" t="s">
        <v>45</v>
      </c>
      <c r="C24" s="35">
        <v>251792.04659617884</v>
      </c>
      <c r="D24" s="36">
        <v>0</v>
      </c>
      <c r="E24" s="37">
        <v>116539.52492543135</v>
      </c>
      <c r="F24" s="36">
        <v>135252.52167074749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3466.7622340636008</v>
      </c>
      <c r="M24" s="35">
        <v>0</v>
      </c>
      <c r="N24" s="38">
        <f t="shared" si="0"/>
        <v>255258.80883024243</v>
      </c>
      <c r="O24" s="33"/>
    </row>
    <row r="25" spans="1:15" x14ac:dyDescent="0.25">
      <c r="A25" s="9" t="s">
        <v>46</v>
      </c>
      <c r="B25" s="10" t="s">
        <v>47</v>
      </c>
      <c r="C25" s="35">
        <v>397.20346660769536</v>
      </c>
      <c r="D25" s="36">
        <v>0</v>
      </c>
      <c r="E25" s="37">
        <v>397.20346660769536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6851.156131452075</v>
      </c>
      <c r="M25" s="35">
        <v>0</v>
      </c>
      <c r="N25" s="38">
        <f t="shared" si="0"/>
        <v>7248.3595980597702</v>
      </c>
      <c r="O25" s="33"/>
    </row>
    <row r="26" spans="1:15" x14ac:dyDescent="0.25">
      <c r="A26" s="9" t="s">
        <v>48</v>
      </c>
      <c r="B26" s="10" t="s">
        <v>49</v>
      </c>
      <c r="C26" s="35">
        <v>302516.35430804547</v>
      </c>
      <c r="D26" s="36">
        <v>0</v>
      </c>
      <c r="E26" s="37">
        <v>157433.02536643133</v>
      </c>
      <c r="F26" s="36">
        <v>145083.32894161416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27732.257152980666</v>
      </c>
      <c r="M26" s="35">
        <v>0</v>
      </c>
      <c r="N26" s="38">
        <f t="shared" si="0"/>
        <v>330248.61146102613</v>
      </c>
      <c r="O26" s="33"/>
    </row>
    <row r="27" spans="1:15" x14ac:dyDescent="0.25">
      <c r="A27" s="9" t="s">
        <v>50</v>
      </c>
      <c r="B27" s="10" t="s">
        <v>51</v>
      </c>
      <c r="C27" s="35">
        <v>22092.823714158239</v>
      </c>
      <c r="D27" s="36">
        <v>0</v>
      </c>
      <c r="E27" s="37">
        <v>22092.823714158239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17664.32281021072</v>
      </c>
      <c r="M27" s="35">
        <v>0</v>
      </c>
      <c r="N27" s="38">
        <f t="shared" si="0"/>
        <v>39757.14652436896</v>
      </c>
      <c r="O27" s="33"/>
    </row>
    <row r="28" spans="1:15" x14ac:dyDescent="0.25">
      <c r="A28" s="9" t="s">
        <v>52</v>
      </c>
      <c r="B28" s="10" t="s">
        <v>53</v>
      </c>
      <c r="C28" s="35">
        <v>24553.724139123962</v>
      </c>
      <c r="D28" s="36">
        <v>0</v>
      </c>
      <c r="E28" s="37">
        <v>24553.724139123962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67809.930520756854</v>
      </c>
      <c r="M28" s="35">
        <v>0</v>
      </c>
      <c r="N28" s="38">
        <f t="shared" si="0"/>
        <v>92363.65465988082</v>
      </c>
      <c r="O28" s="33"/>
    </row>
    <row r="29" spans="1:15" x14ac:dyDescent="0.25">
      <c r="A29" s="9" t="s">
        <v>54</v>
      </c>
      <c r="B29" s="10" t="s">
        <v>55</v>
      </c>
      <c r="C29" s="35">
        <v>21388.37163417066</v>
      </c>
      <c r="D29" s="36">
        <v>0</v>
      </c>
      <c r="E29" s="37">
        <v>19137.977788475546</v>
      </c>
      <c r="F29" s="36">
        <v>2250.3938456951155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22758.033510097179</v>
      </c>
      <c r="M29" s="35">
        <v>0</v>
      </c>
      <c r="N29" s="38">
        <f t="shared" si="0"/>
        <v>44146.405144267839</v>
      </c>
      <c r="O29" s="33"/>
    </row>
    <row r="30" spans="1:15" x14ac:dyDescent="0.25">
      <c r="A30" s="9" t="s">
        <v>56</v>
      </c>
      <c r="B30" s="10" t="s">
        <v>57</v>
      </c>
      <c r="C30" s="35">
        <v>827.94001399181184</v>
      </c>
      <c r="D30" s="36">
        <v>0</v>
      </c>
      <c r="E30" s="37">
        <v>827.94001399181184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5278.9690165529237</v>
      </c>
      <c r="M30" s="35">
        <v>0</v>
      </c>
      <c r="N30" s="38">
        <f t="shared" si="0"/>
        <v>6106.9090305447353</v>
      </c>
      <c r="O30" s="33"/>
    </row>
    <row r="31" spans="1:15" x14ac:dyDescent="0.25">
      <c r="A31" s="9" t="s">
        <v>58</v>
      </c>
      <c r="B31" s="10" t="s">
        <v>59</v>
      </c>
      <c r="C31" s="35">
        <v>18529.602112104458</v>
      </c>
      <c r="D31" s="36">
        <v>0</v>
      </c>
      <c r="E31" s="37">
        <v>12302.12426449468</v>
      </c>
      <c r="F31" s="36">
        <v>6227.4778476097781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7910.9447738220797</v>
      </c>
      <c r="M31" s="35">
        <v>0</v>
      </c>
      <c r="N31" s="38">
        <f t="shared" si="0"/>
        <v>26440.546885926538</v>
      </c>
      <c r="O31" s="33"/>
    </row>
    <row r="32" spans="1:15" x14ac:dyDescent="0.25">
      <c r="A32" s="9" t="s">
        <v>60</v>
      </c>
      <c r="B32" s="10" t="s">
        <v>61</v>
      </c>
      <c r="C32" s="35">
        <v>116050.86366439321</v>
      </c>
      <c r="D32" s="36">
        <v>0</v>
      </c>
      <c r="E32" s="37">
        <v>116050.86366439321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93711.117655237889</v>
      </c>
      <c r="M32" s="35">
        <v>0</v>
      </c>
      <c r="N32" s="38">
        <f t="shared" si="0"/>
        <v>209761.9813196311</v>
      </c>
      <c r="O32" s="33"/>
    </row>
    <row r="33" spans="1:15" x14ac:dyDescent="0.25">
      <c r="A33" s="9" t="s">
        <v>62</v>
      </c>
      <c r="B33" s="10" t="s">
        <v>63</v>
      </c>
      <c r="C33" s="35">
        <v>36718.900781541975</v>
      </c>
      <c r="D33" s="36">
        <v>0</v>
      </c>
      <c r="E33" s="37">
        <v>36718.900781541975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17592.136569112798</v>
      </c>
      <c r="M33" s="35">
        <v>0</v>
      </c>
      <c r="N33" s="38">
        <f t="shared" si="0"/>
        <v>54311.037350654777</v>
      </c>
      <c r="O33" s="33"/>
    </row>
    <row r="34" spans="1:15" x14ac:dyDescent="0.25">
      <c r="A34" s="9" t="s">
        <v>64</v>
      </c>
      <c r="B34" s="10" t="s">
        <v>65</v>
      </c>
      <c r="C34" s="35">
        <v>107074.70258059126</v>
      </c>
      <c r="D34" s="36">
        <v>0</v>
      </c>
      <c r="E34" s="37">
        <v>107074.70258059126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32565.052692259662</v>
      </c>
      <c r="M34" s="35">
        <v>0</v>
      </c>
      <c r="N34" s="38">
        <f t="shared" si="0"/>
        <v>139639.75527285092</v>
      </c>
      <c r="O34" s="33"/>
    </row>
    <row r="35" spans="1:15" x14ac:dyDescent="0.25">
      <c r="A35" s="9" t="s">
        <v>66</v>
      </c>
      <c r="B35" s="10" t="s">
        <v>67</v>
      </c>
      <c r="C35" s="35">
        <v>5290.6301586775908</v>
      </c>
      <c r="D35" s="36">
        <v>0</v>
      </c>
      <c r="E35" s="37">
        <v>5290.6301586775908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5435.7236776546988</v>
      </c>
      <c r="M35" s="35">
        <v>0</v>
      </c>
      <c r="N35" s="38">
        <f t="shared" si="0"/>
        <v>10726.35383633229</v>
      </c>
      <c r="O35" s="33"/>
    </row>
    <row r="36" spans="1:15" ht="30" x14ac:dyDescent="0.25">
      <c r="A36" s="9" t="s">
        <v>68</v>
      </c>
      <c r="B36" s="10" t="s">
        <v>69</v>
      </c>
      <c r="C36" s="35">
        <v>75135.454389359249</v>
      </c>
      <c r="D36" s="36">
        <v>0</v>
      </c>
      <c r="E36" s="37">
        <v>75135.454389359249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13224.76078904767</v>
      </c>
      <c r="M36" s="35">
        <v>0</v>
      </c>
      <c r="N36" s="38">
        <f t="shared" si="0"/>
        <v>88360.215178406914</v>
      </c>
      <c r="O36" s="33"/>
    </row>
    <row r="37" spans="1:15" x14ac:dyDescent="0.25">
      <c r="A37" s="9" t="s">
        <v>70</v>
      </c>
      <c r="B37" s="10" t="s">
        <v>71</v>
      </c>
      <c r="C37" s="35">
        <v>7295.9188202846672</v>
      </c>
      <c r="D37" s="36">
        <v>0</v>
      </c>
      <c r="E37" s="37">
        <v>7295.9188202846672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1782.3693870892321</v>
      </c>
      <c r="M37" s="35">
        <v>0</v>
      </c>
      <c r="N37" s="38">
        <f t="shared" si="0"/>
        <v>9078.2882073738983</v>
      </c>
      <c r="O37" s="33"/>
    </row>
    <row r="38" spans="1:15" x14ac:dyDescent="0.25">
      <c r="A38" s="9" t="s">
        <v>72</v>
      </c>
      <c r="B38" s="10" t="s">
        <v>73</v>
      </c>
      <c r="C38" s="35">
        <v>5933.5879049732621</v>
      </c>
      <c r="D38" s="36">
        <v>0</v>
      </c>
      <c r="E38" s="37">
        <v>5933.5879049732621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9274.9281659360313</v>
      </c>
      <c r="M38" s="35">
        <v>0</v>
      </c>
      <c r="N38" s="38">
        <f t="shared" si="0"/>
        <v>15208.516070909292</v>
      </c>
      <c r="O38" s="33"/>
    </row>
    <row r="39" spans="1:15" x14ac:dyDescent="0.25">
      <c r="A39" s="9" t="s">
        <v>74</v>
      </c>
      <c r="B39" s="10" t="s">
        <v>75</v>
      </c>
      <c r="C39" s="35">
        <v>18021.748144823494</v>
      </c>
      <c r="D39" s="36">
        <v>0</v>
      </c>
      <c r="E39" s="37">
        <v>18021.748144823494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3610.4984871741863</v>
      </c>
      <c r="M39" s="35">
        <v>0</v>
      </c>
      <c r="N39" s="38">
        <f t="shared" si="0"/>
        <v>21632.246631997681</v>
      </c>
      <c r="O39" s="33"/>
    </row>
    <row r="40" spans="1:15" x14ac:dyDescent="0.25">
      <c r="A40" s="9" t="s">
        <v>76</v>
      </c>
      <c r="B40" s="10" t="s">
        <v>77</v>
      </c>
      <c r="C40" s="35">
        <v>79368.894784740434</v>
      </c>
      <c r="D40" s="36">
        <v>0</v>
      </c>
      <c r="E40" s="37">
        <v>79368.894784740434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20405.781656273433</v>
      </c>
      <c r="M40" s="35">
        <v>0</v>
      </c>
      <c r="N40" s="38">
        <f t="shared" si="0"/>
        <v>99774.676441013871</v>
      </c>
      <c r="O40" s="33"/>
    </row>
    <row r="41" spans="1:15" x14ac:dyDescent="0.25">
      <c r="A41" s="9" t="s">
        <v>78</v>
      </c>
      <c r="B41" s="10" t="s">
        <v>79</v>
      </c>
      <c r="C41" s="35">
        <v>7.6034232579997241</v>
      </c>
      <c r="D41" s="36">
        <v>0</v>
      </c>
      <c r="E41" s="37">
        <v>7.6034232579997241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33.52951095528757</v>
      </c>
      <c r="M41" s="35">
        <v>0</v>
      </c>
      <c r="N41" s="38">
        <f t="shared" si="0"/>
        <v>41.132934213287292</v>
      </c>
      <c r="O41" s="33"/>
    </row>
    <row r="42" spans="1:15" x14ac:dyDescent="0.25">
      <c r="A42" s="9" t="s">
        <v>80</v>
      </c>
      <c r="B42" s="10" t="s">
        <v>81</v>
      </c>
      <c r="C42" s="35">
        <v>310.37089217322017</v>
      </c>
      <c r="D42" s="36">
        <v>0</v>
      </c>
      <c r="E42" s="37">
        <v>310.37089217322017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3237.1734328134498</v>
      </c>
      <c r="M42" s="35">
        <v>0</v>
      </c>
      <c r="N42" s="38">
        <f t="shared" si="0"/>
        <v>3547.5443249866698</v>
      </c>
      <c r="O42" s="33"/>
    </row>
    <row r="43" spans="1:15" ht="45" x14ac:dyDescent="0.25">
      <c r="A43" s="9" t="s">
        <v>351</v>
      </c>
      <c r="B43" s="10" t="s">
        <v>352</v>
      </c>
      <c r="C43" s="35">
        <v>653113.20828389376</v>
      </c>
      <c r="D43" s="36">
        <v>0</v>
      </c>
      <c r="E43" s="37">
        <v>325986.76428074145</v>
      </c>
      <c r="F43" s="36">
        <v>327126.44400315237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34278.105004448495</v>
      </c>
      <c r="M43" s="35">
        <v>0</v>
      </c>
      <c r="N43" s="38">
        <f>(+C43+G43+K43+L43+M43)</f>
        <v>687391.31328834221</v>
      </c>
      <c r="O43" s="33"/>
    </row>
    <row r="44" spans="1:15" ht="30" x14ac:dyDescent="0.25">
      <c r="A44" s="9" t="s">
        <v>82</v>
      </c>
      <c r="B44" s="10" t="s">
        <v>83</v>
      </c>
      <c r="C44" s="35">
        <v>110589.39647533142</v>
      </c>
      <c r="D44" s="36">
        <v>0</v>
      </c>
      <c r="E44" s="37">
        <v>70862.460710867323</v>
      </c>
      <c r="F44" s="36">
        <v>39726.935764464099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110589.39647533142</v>
      </c>
      <c r="O44" s="33"/>
    </row>
    <row r="45" spans="1:15" x14ac:dyDescent="0.25">
      <c r="A45" s="9" t="s">
        <v>84</v>
      </c>
      <c r="B45" s="10" t="s">
        <v>85</v>
      </c>
      <c r="C45" s="35">
        <v>302706.04407982319</v>
      </c>
      <c r="D45" s="36">
        <v>0</v>
      </c>
      <c r="E45" s="37">
        <v>58993.357237120661</v>
      </c>
      <c r="F45" s="36">
        <v>243712.68684270253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7244.5547034666579</v>
      </c>
      <c r="M45" s="35">
        <v>0</v>
      </c>
      <c r="N45" s="38">
        <f t="shared" si="0"/>
        <v>309950.59878328984</v>
      </c>
      <c r="O45" s="33"/>
    </row>
    <row r="46" spans="1:15" x14ac:dyDescent="0.25">
      <c r="A46" s="9" t="s">
        <v>86</v>
      </c>
      <c r="B46" s="10" t="s">
        <v>87</v>
      </c>
      <c r="C46" s="35">
        <v>266193.12814448733</v>
      </c>
      <c r="D46" s="36">
        <v>0</v>
      </c>
      <c r="E46" s="37">
        <v>24048.631373339409</v>
      </c>
      <c r="F46" s="36">
        <v>242144.49677114794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980.60837028568517</v>
      </c>
      <c r="M46" s="35">
        <v>0</v>
      </c>
      <c r="N46" s="38">
        <f t="shared" si="0"/>
        <v>267173.73651477305</v>
      </c>
      <c r="O46" s="33"/>
    </row>
    <row r="47" spans="1:15" x14ac:dyDescent="0.25">
      <c r="A47" s="9" t="s">
        <v>88</v>
      </c>
      <c r="B47" s="10" t="s">
        <v>89</v>
      </c>
      <c r="C47" s="35">
        <v>380076.91443870787</v>
      </c>
      <c r="D47" s="36">
        <v>0</v>
      </c>
      <c r="E47" s="37">
        <v>323591.37326423178</v>
      </c>
      <c r="F47" s="36">
        <v>56485.5411744761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23086.448082694395</v>
      </c>
      <c r="M47" s="35">
        <v>0</v>
      </c>
      <c r="N47" s="38">
        <f t="shared" si="0"/>
        <v>403163.36252140225</v>
      </c>
      <c r="O47" s="33"/>
    </row>
    <row r="48" spans="1:15" x14ac:dyDescent="0.25">
      <c r="A48" s="9" t="s">
        <v>90</v>
      </c>
      <c r="B48" s="34" t="s">
        <v>91</v>
      </c>
      <c r="C48" s="35">
        <v>81215.521063144741</v>
      </c>
      <c r="D48" s="36">
        <v>0</v>
      </c>
      <c r="E48" s="37">
        <v>59592.79847086357</v>
      </c>
      <c r="F48" s="36">
        <v>21622.722592281174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81215.521063144741</v>
      </c>
      <c r="O48" s="33"/>
    </row>
    <row r="49" spans="1:15" ht="45" x14ac:dyDescent="0.25">
      <c r="A49" s="9" t="s">
        <v>361</v>
      </c>
      <c r="B49" s="10" t="s">
        <v>362</v>
      </c>
      <c r="C49" s="35">
        <v>168276.56239826474</v>
      </c>
      <c r="D49" s="36">
        <v>0</v>
      </c>
      <c r="E49" s="37">
        <v>98329.529582750343</v>
      </c>
      <c r="F49" s="36">
        <v>69947.032815514394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36.439771225535537</v>
      </c>
      <c r="M49" s="35">
        <v>0</v>
      </c>
      <c r="N49" s="38">
        <f>(+C49+G49+K49+L49+M49)</f>
        <v>168313.00216949027</v>
      </c>
      <c r="O49" s="33"/>
    </row>
    <row r="50" spans="1:15" x14ac:dyDescent="0.25">
      <c r="A50" s="9" t="s">
        <v>92</v>
      </c>
      <c r="B50" s="10" t="s">
        <v>93</v>
      </c>
      <c r="C50" s="35">
        <v>216788.44063794526</v>
      </c>
      <c r="D50" s="36">
        <v>0</v>
      </c>
      <c r="E50" s="37">
        <v>134774.16023030723</v>
      </c>
      <c r="F50" s="36">
        <v>82014.280407638027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49130.120682616951</v>
      </c>
      <c r="M50" s="35">
        <v>0</v>
      </c>
      <c r="N50" s="38">
        <f t="shared" si="0"/>
        <v>265918.56132056221</v>
      </c>
      <c r="O50" s="33"/>
    </row>
    <row r="51" spans="1:15" x14ac:dyDescent="0.25">
      <c r="A51" s="9" t="s">
        <v>94</v>
      </c>
      <c r="B51" s="10" t="s">
        <v>95</v>
      </c>
      <c r="C51" s="35">
        <v>158988.57749305136</v>
      </c>
      <c r="D51" s="36">
        <v>0</v>
      </c>
      <c r="E51" s="37">
        <v>95634.258893524748</v>
      </c>
      <c r="F51" s="36">
        <v>63354.31859952661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646.81805404877014</v>
      </c>
      <c r="M51" s="35">
        <v>0</v>
      </c>
      <c r="N51" s="38">
        <f t="shared" si="0"/>
        <v>159635.39554710014</v>
      </c>
      <c r="O51" s="33"/>
    </row>
    <row r="52" spans="1:15" x14ac:dyDescent="0.25">
      <c r="A52" s="9" t="s">
        <v>96</v>
      </c>
      <c r="B52" s="10" t="s">
        <v>97</v>
      </c>
      <c r="C52" s="35">
        <v>22019.312296086071</v>
      </c>
      <c r="D52" s="36">
        <v>0</v>
      </c>
      <c r="E52" s="37">
        <v>3347.3110172261431</v>
      </c>
      <c r="F52" s="36">
        <v>18672.001278859927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580.8249306721558</v>
      </c>
      <c r="M52" s="35">
        <v>0</v>
      </c>
      <c r="N52" s="38">
        <f t="shared" si="0"/>
        <v>22600.137226758226</v>
      </c>
      <c r="O52" s="33"/>
    </row>
    <row r="53" spans="1:15" x14ac:dyDescent="0.25">
      <c r="A53" s="9" t="s">
        <v>98</v>
      </c>
      <c r="B53" s="10" t="s">
        <v>99</v>
      </c>
      <c r="C53" s="35">
        <v>178595.43753678547</v>
      </c>
      <c r="D53" s="36">
        <v>0</v>
      </c>
      <c r="E53" s="37">
        <v>127433.25161223017</v>
      </c>
      <c r="F53" s="36">
        <v>51162.185924555299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178595.43753678547</v>
      </c>
      <c r="O53" s="33"/>
    </row>
    <row r="54" spans="1:15" x14ac:dyDescent="0.25">
      <c r="A54" s="9" t="s">
        <v>100</v>
      </c>
      <c r="B54" s="10" t="s">
        <v>101</v>
      </c>
      <c r="C54" s="35">
        <v>42236.644297716353</v>
      </c>
      <c r="D54" s="36">
        <v>0</v>
      </c>
      <c r="E54" s="37">
        <v>13690.472210172378</v>
      </c>
      <c r="F54" s="36">
        <v>28546.172087543975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42236.644297716353</v>
      </c>
      <c r="O54" s="33"/>
    </row>
    <row r="55" spans="1:15" ht="30" x14ac:dyDescent="0.25">
      <c r="A55" s="9" t="s">
        <v>102</v>
      </c>
      <c r="B55" s="34" t="s">
        <v>103</v>
      </c>
      <c r="C55" s="35">
        <v>278650.64441002609</v>
      </c>
      <c r="D55" s="36">
        <v>0</v>
      </c>
      <c r="E55" s="37">
        <v>84428.668302373902</v>
      </c>
      <c r="F55" s="36">
        <v>194221.97610765218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5255.3237874935967</v>
      </c>
      <c r="M55" s="35">
        <v>0</v>
      </c>
      <c r="N55" s="38">
        <f t="shared" si="0"/>
        <v>283905.96819751966</v>
      </c>
      <c r="O55" s="33"/>
    </row>
    <row r="56" spans="1:15" x14ac:dyDescent="0.25">
      <c r="A56" s="9" t="s">
        <v>104</v>
      </c>
      <c r="B56" s="10" t="s">
        <v>105</v>
      </c>
      <c r="C56" s="35">
        <v>96293.92594762129</v>
      </c>
      <c r="D56" s="36">
        <v>0</v>
      </c>
      <c r="E56" s="37">
        <v>85632.45434351654</v>
      </c>
      <c r="F56" s="36">
        <v>10661.471604104749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281.58673300047622</v>
      </c>
      <c r="M56" s="35">
        <v>0</v>
      </c>
      <c r="N56" s="38">
        <f t="shared" si="0"/>
        <v>96575.51268062176</v>
      </c>
      <c r="O56" s="33"/>
    </row>
    <row r="57" spans="1:15" ht="60" x14ac:dyDescent="0.25">
      <c r="A57" s="9" t="s">
        <v>363</v>
      </c>
      <c r="B57" s="10" t="s">
        <v>364</v>
      </c>
      <c r="C57" s="35">
        <v>268776.16136939341</v>
      </c>
      <c r="D57" s="36">
        <v>5838.5485575235361</v>
      </c>
      <c r="E57" s="37">
        <v>81836.203835407097</v>
      </c>
      <c r="F57" s="36">
        <v>181101.40897646273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30.131652416012486</v>
      </c>
      <c r="M57" s="35">
        <v>0</v>
      </c>
      <c r="N57" s="38">
        <f>((+C57+G57+K57+L57+M57))</f>
        <v>268806.29302180943</v>
      </c>
      <c r="O57" s="33"/>
    </row>
    <row r="58" spans="1:15" x14ac:dyDescent="0.25">
      <c r="A58" s="9" t="s">
        <v>106</v>
      </c>
      <c r="B58" s="10" t="s">
        <v>107</v>
      </c>
      <c r="C58" s="35">
        <v>48612.318688361942</v>
      </c>
      <c r="D58" s="36">
        <v>0</v>
      </c>
      <c r="E58" s="37">
        <v>22227.343413184983</v>
      </c>
      <c r="F58" s="36">
        <v>26384.975275176959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13234.995967928386</v>
      </c>
      <c r="M58" s="35">
        <v>0</v>
      </c>
      <c r="N58" s="38">
        <f t="shared" si="0"/>
        <v>61847.314656290328</v>
      </c>
      <c r="O58" s="33"/>
    </row>
    <row r="59" spans="1:15" x14ac:dyDescent="0.25">
      <c r="A59" s="9" t="s">
        <v>108</v>
      </c>
      <c r="B59" s="10" t="s">
        <v>109</v>
      </c>
      <c r="C59" s="35">
        <v>28813.107487401838</v>
      </c>
      <c r="D59" s="36">
        <v>0</v>
      </c>
      <c r="E59" s="37">
        <v>24834.003581822348</v>
      </c>
      <c r="F59" s="36">
        <v>3979.1039055794881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20823.450303166719</v>
      </c>
      <c r="M59" s="35">
        <v>0</v>
      </c>
      <c r="N59" s="38">
        <f t="shared" si="0"/>
        <v>49636.557790568557</v>
      </c>
      <c r="O59" s="33"/>
    </row>
    <row r="60" spans="1:15" x14ac:dyDescent="0.25">
      <c r="A60" s="9" t="s">
        <v>110</v>
      </c>
      <c r="B60" s="10" t="s">
        <v>111</v>
      </c>
      <c r="C60" s="35">
        <v>3716.5101023363341</v>
      </c>
      <c r="D60" s="36">
        <v>0</v>
      </c>
      <c r="E60" s="37">
        <v>1536.4947853562301</v>
      </c>
      <c r="F60" s="36">
        <v>2180.0153169801038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2371.1459598315382</v>
      </c>
      <c r="M60" s="35">
        <v>0</v>
      </c>
      <c r="N60" s="38">
        <f t="shared" si="0"/>
        <v>6087.6560621678727</v>
      </c>
      <c r="O60" s="33"/>
    </row>
    <row r="61" spans="1:15" x14ac:dyDescent="0.25">
      <c r="A61" s="9" t="s">
        <v>112</v>
      </c>
      <c r="B61" s="34" t="s">
        <v>113</v>
      </c>
      <c r="C61" s="35">
        <v>2107.1523015686912</v>
      </c>
      <c r="D61" s="36">
        <v>0</v>
      </c>
      <c r="E61" s="37">
        <v>2107.1523015686912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3249.9928914667839</v>
      </c>
      <c r="M61" s="35">
        <v>0</v>
      </c>
      <c r="N61" s="38">
        <f t="shared" si="0"/>
        <v>5357.1451930354751</v>
      </c>
      <c r="O61" s="33"/>
    </row>
    <row r="62" spans="1:15" ht="45" x14ac:dyDescent="0.25">
      <c r="A62" s="9" t="s">
        <v>114</v>
      </c>
      <c r="B62" s="34" t="s">
        <v>115</v>
      </c>
      <c r="C62" s="35">
        <v>53808.839987479136</v>
      </c>
      <c r="D62" s="36">
        <v>0</v>
      </c>
      <c r="E62" s="37">
        <v>41306.239755079987</v>
      </c>
      <c r="F62" s="36">
        <v>12502.600232399151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6991.0625560079998</v>
      </c>
      <c r="M62" s="35">
        <v>0</v>
      </c>
      <c r="N62" s="38">
        <f t="shared" si="0"/>
        <v>60799.902543487136</v>
      </c>
      <c r="O62" s="33"/>
    </row>
    <row r="63" spans="1:15" x14ac:dyDescent="0.25">
      <c r="A63" s="9" t="s">
        <v>116</v>
      </c>
      <c r="B63" s="10" t="s">
        <v>117</v>
      </c>
      <c r="C63" s="35">
        <v>257872.54335750765</v>
      </c>
      <c r="D63" s="36">
        <v>0</v>
      </c>
      <c r="E63" s="37">
        <v>51485.697389178349</v>
      </c>
      <c r="F63" s="36">
        <v>206386.84596832929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1702.3411498479686</v>
      </c>
      <c r="M63" s="35">
        <v>0</v>
      </c>
      <c r="N63" s="38">
        <f t="shared" si="0"/>
        <v>259574.8845073556</v>
      </c>
      <c r="O63" s="33"/>
    </row>
    <row r="64" spans="1:15" ht="30" x14ac:dyDescent="0.25">
      <c r="A64" s="9" t="s">
        <v>118</v>
      </c>
      <c r="B64" s="10" t="s">
        <v>119</v>
      </c>
      <c r="C64" s="35">
        <v>58888.477705723257</v>
      </c>
      <c r="D64" s="36">
        <v>1198.6731063396912</v>
      </c>
      <c r="E64" s="37">
        <v>51363.845667630907</v>
      </c>
      <c r="F64" s="36">
        <v>6325.9589317526525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10407.768561753321</v>
      </c>
      <c r="M64" s="35">
        <v>0</v>
      </c>
      <c r="N64" s="38">
        <f t="shared" si="0"/>
        <v>69296.246267476585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159432.25752693173</v>
      </c>
      <c r="D66" s="36">
        <v>0</v>
      </c>
      <c r="E66" s="37">
        <v>40029.496504813222</v>
      </c>
      <c r="F66" s="36">
        <v>119402.76102211852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159432.25752693173</v>
      </c>
      <c r="O66" s="33"/>
    </row>
    <row r="67" spans="1:15" ht="30" x14ac:dyDescent="0.25">
      <c r="A67" s="9" t="s">
        <v>357</v>
      </c>
      <c r="B67" s="10" t="s">
        <v>358</v>
      </c>
      <c r="C67" s="35">
        <v>293565.77983024111</v>
      </c>
      <c r="D67" s="36">
        <v>0</v>
      </c>
      <c r="E67" s="37">
        <v>110833.70187013858</v>
      </c>
      <c r="F67" s="36">
        <v>182732.07796010256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61.094274724159213</v>
      </c>
      <c r="M67" s="35">
        <v>0</v>
      </c>
      <c r="N67" s="38">
        <f>(+C67+G67+K67+L67+M67)</f>
        <v>293626.87410496525</v>
      </c>
      <c r="O67" s="33"/>
    </row>
    <row r="68" spans="1:15" ht="30" x14ac:dyDescent="0.25">
      <c r="A68" s="9" t="s">
        <v>120</v>
      </c>
      <c r="B68" s="10" t="s">
        <v>122</v>
      </c>
      <c r="C68" s="35">
        <v>118879.713442932</v>
      </c>
      <c r="D68" s="36">
        <v>0</v>
      </c>
      <c r="E68" s="37">
        <v>82316.906295634253</v>
      </c>
      <c r="F68" s="36">
        <v>36562.807147297739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118879.713442932</v>
      </c>
      <c r="O68" s="33"/>
    </row>
    <row r="69" spans="1:15" ht="30" x14ac:dyDescent="0.25">
      <c r="A69" s="9" t="s">
        <v>121</v>
      </c>
      <c r="B69" s="10" t="s">
        <v>124</v>
      </c>
      <c r="C69" s="35">
        <v>111569.78588266346</v>
      </c>
      <c r="D69" s="36">
        <v>0</v>
      </c>
      <c r="E69" s="37">
        <v>101534.45043602941</v>
      </c>
      <c r="F69" s="36">
        <v>10035.335446634055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7592.1491966104986</v>
      </c>
      <c r="M69" s="35">
        <v>0</v>
      </c>
      <c r="N69" s="38">
        <f t="shared" si="0"/>
        <v>119161.93507927396</v>
      </c>
      <c r="O69" s="33"/>
    </row>
    <row r="70" spans="1:15" ht="30" x14ac:dyDescent="0.25">
      <c r="A70" s="9" t="s">
        <v>123</v>
      </c>
      <c r="B70" s="10" t="s">
        <v>283</v>
      </c>
      <c r="C70" s="35">
        <v>7707.7040201860182</v>
      </c>
      <c r="D70" s="36">
        <v>0</v>
      </c>
      <c r="E70" s="37">
        <v>4858.5187066110921</v>
      </c>
      <c r="F70" s="36">
        <v>2849.1853135749257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7707.7040201860182</v>
      </c>
      <c r="O70" s="33"/>
    </row>
    <row r="71" spans="1:15" ht="30" x14ac:dyDescent="0.25">
      <c r="A71" s="9" t="s">
        <v>307</v>
      </c>
      <c r="B71" s="10" t="s">
        <v>126</v>
      </c>
      <c r="C71" s="35">
        <v>82623.465455894911</v>
      </c>
      <c r="D71" s="36">
        <v>0</v>
      </c>
      <c r="E71" s="37">
        <v>64590.86859482537</v>
      </c>
      <c r="F71" s="36">
        <v>18032.596861069538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82623.465455894911</v>
      </c>
      <c r="O71" s="33"/>
    </row>
    <row r="72" spans="1:15" x14ac:dyDescent="0.25">
      <c r="A72" s="9" t="s">
        <v>125</v>
      </c>
      <c r="B72" s="10" t="s">
        <v>127</v>
      </c>
      <c r="C72" s="35">
        <v>106322.8870501951</v>
      </c>
      <c r="D72" s="36">
        <v>0</v>
      </c>
      <c r="E72" s="37">
        <v>6849.4804690240981</v>
      </c>
      <c r="F72" s="36">
        <v>99473.406581171002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490.46205944349907</v>
      </c>
      <c r="M72" s="35">
        <v>0</v>
      </c>
      <c r="N72" s="38">
        <f t="shared" ref="N72:N133" si="1">+C72+G72+K72+L72+M72</f>
        <v>106813.3491096386</v>
      </c>
      <c r="O72" s="33"/>
    </row>
    <row r="73" spans="1:15" x14ac:dyDescent="0.25">
      <c r="A73" s="9" t="s">
        <v>308</v>
      </c>
      <c r="B73" s="10" t="s">
        <v>129</v>
      </c>
      <c r="C73" s="35">
        <v>42863.901518620245</v>
      </c>
      <c r="D73" s="36">
        <v>0</v>
      </c>
      <c r="E73" s="37">
        <v>657.69667140775732</v>
      </c>
      <c r="F73" s="36">
        <v>42206.204847212488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42863.901518620245</v>
      </c>
      <c r="O73" s="33"/>
    </row>
    <row r="74" spans="1:15" ht="45" x14ac:dyDescent="0.25">
      <c r="A74" s="9" t="s">
        <v>128</v>
      </c>
      <c r="B74" s="10" t="s">
        <v>131</v>
      </c>
      <c r="C74" s="35">
        <v>20773.44560409593</v>
      </c>
      <c r="D74" s="36">
        <v>0</v>
      </c>
      <c r="E74" s="37">
        <v>20773.44560409593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1435.1234900789023</v>
      </c>
      <c r="M74" s="35">
        <v>0</v>
      </c>
      <c r="N74" s="38">
        <f t="shared" si="1"/>
        <v>22208.569094174833</v>
      </c>
      <c r="O74" s="33"/>
    </row>
    <row r="75" spans="1:15" ht="30" x14ac:dyDescent="0.25">
      <c r="A75" s="9" t="s">
        <v>130</v>
      </c>
      <c r="B75" s="10" t="s">
        <v>133</v>
      </c>
      <c r="C75" s="35">
        <v>193549.1755898761</v>
      </c>
      <c r="D75" s="36">
        <v>0</v>
      </c>
      <c r="E75" s="37">
        <v>92971.043643603072</v>
      </c>
      <c r="F75" s="36">
        <v>100578.13194627303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245.83246304389991</v>
      </c>
      <c r="M75" s="35">
        <v>0</v>
      </c>
      <c r="N75" s="38">
        <f t="shared" si="1"/>
        <v>193795.00805291999</v>
      </c>
      <c r="O75" s="33"/>
    </row>
    <row r="76" spans="1:15" x14ac:dyDescent="0.25">
      <c r="A76" s="9" t="s">
        <v>132</v>
      </c>
      <c r="B76" s="10" t="s">
        <v>135</v>
      </c>
      <c r="C76" s="35">
        <v>214615.39683776419</v>
      </c>
      <c r="D76" s="36">
        <v>0</v>
      </c>
      <c r="E76" s="37">
        <v>72808.905251446675</v>
      </c>
      <c r="F76" s="36">
        <v>141806.49158631751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357.36974296643234</v>
      </c>
      <c r="M76" s="35">
        <v>0</v>
      </c>
      <c r="N76" s="38">
        <f t="shared" si="1"/>
        <v>214972.76658073062</v>
      </c>
      <c r="O76" s="33"/>
    </row>
    <row r="77" spans="1:15" ht="30" x14ac:dyDescent="0.25">
      <c r="A77" s="9" t="s">
        <v>134</v>
      </c>
      <c r="B77" s="10" t="s">
        <v>137</v>
      </c>
      <c r="C77" s="35">
        <v>118163.23362032791</v>
      </c>
      <c r="D77" s="36">
        <v>0</v>
      </c>
      <c r="E77" s="37">
        <v>49524.49484740867</v>
      </c>
      <c r="F77" s="36">
        <v>68638.738772919241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8983.8803793062962</v>
      </c>
      <c r="M77" s="35">
        <v>0</v>
      </c>
      <c r="N77" s="38">
        <f t="shared" si="1"/>
        <v>127147.11399963421</v>
      </c>
      <c r="O77" s="33"/>
    </row>
    <row r="78" spans="1:15" ht="30" x14ac:dyDescent="0.25">
      <c r="A78" s="9" t="s">
        <v>136</v>
      </c>
      <c r="B78" s="10" t="s">
        <v>139</v>
      </c>
      <c r="C78" s="35">
        <v>20765.061111537925</v>
      </c>
      <c r="D78" s="36">
        <v>0</v>
      </c>
      <c r="E78" s="37">
        <v>1167.9131125327826</v>
      </c>
      <c r="F78" s="36">
        <v>19597.147999005141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20765.061111537925</v>
      </c>
      <c r="O78" s="33"/>
    </row>
    <row r="79" spans="1:15" x14ac:dyDescent="0.25">
      <c r="A79" s="9" t="s">
        <v>138</v>
      </c>
      <c r="B79" s="10" t="s">
        <v>141</v>
      </c>
      <c r="C79" s="35">
        <v>35498.072589915857</v>
      </c>
      <c r="D79" s="36">
        <v>0</v>
      </c>
      <c r="E79" s="37">
        <v>2531.5718337412395</v>
      </c>
      <c r="F79" s="36">
        <v>32966.500756174617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35498.072589915857</v>
      </c>
      <c r="O79" s="33"/>
    </row>
    <row r="80" spans="1:15" x14ac:dyDescent="0.25">
      <c r="A80" s="9" t="s">
        <v>140</v>
      </c>
      <c r="B80" s="10" t="s">
        <v>142</v>
      </c>
      <c r="C80" s="35">
        <v>200030.55716656844</v>
      </c>
      <c r="D80" s="36">
        <v>0</v>
      </c>
      <c r="E80" s="37">
        <v>32450.561897068303</v>
      </c>
      <c r="F80" s="36">
        <v>167579.99526950013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200030.55716656844</v>
      </c>
      <c r="O80" s="33"/>
    </row>
    <row r="81" spans="1:15" ht="45" x14ac:dyDescent="0.25">
      <c r="A81" s="9" t="s">
        <v>359</v>
      </c>
      <c r="B81" s="10" t="s">
        <v>360</v>
      </c>
      <c r="C81" s="35">
        <v>14521.188003229776</v>
      </c>
      <c r="D81" s="36">
        <v>0</v>
      </c>
      <c r="E81" s="37">
        <v>6920.1971023165288</v>
      </c>
      <c r="F81" s="36">
        <v>7600.9909009132471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>(+C81+G81+K81+L81+M81)</f>
        <v>14521.188003229776</v>
      </c>
      <c r="O81" s="33"/>
    </row>
    <row r="82" spans="1:15" x14ac:dyDescent="0.25">
      <c r="A82" s="9" t="s">
        <v>310</v>
      </c>
      <c r="B82" s="10" t="s">
        <v>144</v>
      </c>
      <c r="C82" s="35">
        <v>53993.31251947111</v>
      </c>
      <c r="D82" s="36">
        <v>0</v>
      </c>
      <c r="E82" s="37">
        <v>41913.338013480636</v>
      </c>
      <c r="F82" s="36">
        <v>12079.974505990473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32862.526556090997</v>
      </c>
      <c r="M82" s="35">
        <v>0</v>
      </c>
      <c r="N82" s="38">
        <f t="shared" si="1"/>
        <v>86855.839075562108</v>
      </c>
      <c r="O82" s="33"/>
    </row>
    <row r="83" spans="1:15" ht="30" x14ac:dyDescent="0.25">
      <c r="A83" s="9" t="s">
        <v>143</v>
      </c>
      <c r="B83" s="10" t="s">
        <v>146</v>
      </c>
      <c r="C83" s="35">
        <v>960058.70020036644</v>
      </c>
      <c r="D83" s="36">
        <v>0</v>
      </c>
      <c r="E83" s="37">
        <v>10681.053671514239</v>
      </c>
      <c r="F83" s="36">
        <v>949377.64652885217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960058.70020036644</v>
      </c>
      <c r="O83" s="33"/>
    </row>
    <row r="84" spans="1:15" x14ac:dyDescent="0.25">
      <c r="A84" s="9" t="s">
        <v>145</v>
      </c>
      <c r="B84" s="10" t="s">
        <v>148</v>
      </c>
      <c r="C84" s="35">
        <v>42819.587431064108</v>
      </c>
      <c r="D84" s="36">
        <v>0</v>
      </c>
      <c r="E84" s="37">
        <v>35375.613565213986</v>
      </c>
      <c r="F84" s="36">
        <v>7443.9738658501201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36798.9129167469</v>
      </c>
      <c r="M84" s="35">
        <v>0</v>
      </c>
      <c r="N84" s="38">
        <f t="shared" si="1"/>
        <v>79618.500347811001</v>
      </c>
      <c r="O84" s="33"/>
    </row>
    <row r="85" spans="1:15" x14ac:dyDescent="0.25">
      <c r="A85" s="9" t="s">
        <v>147</v>
      </c>
      <c r="B85" s="10" t="s">
        <v>150</v>
      </c>
      <c r="C85" s="35">
        <v>151425.0938584703</v>
      </c>
      <c r="D85" s="36">
        <v>0</v>
      </c>
      <c r="E85" s="37">
        <v>148643.78761139105</v>
      </c>
      <c r="F85" s="36">
        <v>2781.3062470792397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11434.630024242104</v>
      </c>
      <c r="M85" s="35">
        <v>0</v>
      </c>
      <c r="N85" s="38">
        <f t="shared" si="1"/>
        <v>162859.72388271239</v>
      </c>
      <c r="O85" s="33"/>
    </row>
    <row r="86" spans="1:15" ht="30" x14ac:dyDescent="0.25">
      <c r="A86" s="9" t="s">
        <v>149</v>
      </c>
      <c r="B86" s="10" t="s">
        <v>152</v>
      </c>
      <c r="C86" s="35">
        <v>323577.80517313525</v>
      </c>
      <c r="D86" s="36">
        <v>183483.29173119584</v>
      </c>
      <c r="E86" s="37">
        <v>112050.86028547592</v>
      </c>
      <c r="F86" s="36">
        <v>28043.65315646345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1115.5878094840818</v>
      </c>
      <c r="M86" s="35">
        <v>0</v>
      </c>
      <c r="N86" s="38">
        <f t="shared" si="1"/>
        <v>324693.39298261935</v>
      </c>
      <c r="O86" s="33"/>
    </row>
    <row r="87" spans="1:15" x14ac:dyDescent="0.25">
      <c r="A87" s="9" t="s">
        <v>151</v>
      </c>
      <c r="B87" s="10" t="s">
        <v>285</v>
      </c>
      <c r="C87" s="35">
        <v>65785.696737450955</v>
      </c>
      <c r="D87" s="36">
        <v>47747.45166755464</v>
      </c>
      <c r="E87" s="37">
        <v>18038.245069896322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2738.6118881711254</v>
      </c>
      <c r="L87" s="35">
        <v>0</v>
      </c>
      <c r="M87" s="35">
        <v>0</v>
      </c>
      <c r="N87" s="38">
        <f t="shared" si="1"/>
        <v>68524.308625622085</v>
      </c>
      <c r="O87" s="33"/>
    </row>
    <row r="88" spans="1:15" x14ac:dyDescent="0.25">
      <c r="A88" s="9" t="s">
        <v>153</v>
      </c>
      <c r="B88" s="10" t="s">
        <v>286</v>
      </c>
      <c r="C88" s="35">
        <v>2089.2427849619012</v>
      </c>
      <c r="D88" s="36">
        <v>1558.2051374396897</v>
      </c>
      <c r="E88" s="37">
        <v>531.03764752221161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10072.257844998396</v>
      </c>
      <c r="M88" s="35">
        <v>0</v>
      </c>
      <c r="N88" s="38">
        <f t="shared" si="1"/>
        <v>12161.500629960297</v>
      </c>
      <c r="O88" s="33"/>
    </row>
    <row r="89" spans="1:15" x14ac:dyDescent="0.25">
      <c r="A89" s="9" t="s">
        <v>154</v>
      </c>
      <c r="B89" s="10" t="s">
        <v>287</v>
      </c>
      <c r="C89" s="35">
        <v>54308.793423135096</v>
      </c>
      <c r="D89" s="36">
        <v>107.7694439026598</v>
      </c>
      <c r="E89" s="37">
        <v>54201.023979232436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1336.2208280434395</v>
      </c>
      <c r="M89" s="35">
        <v>0</v>
      </c>
      <c r="N89" s="38">
        <f t="shared" si="1"/>
        <v>55645.014251178538</v>
      </c>
      <c r="O89" s="33"/>
    </row>
    <row r="90" spans="1:15" x14ac:dyDescent="0.25">
      <c r="A90" s="9" t="s">
        <v>155</v>
      </c>
      <c r="B90" s="10" t="s">
        <v>288</v>
      </c>
      <c r="C90" s="35">
        <v>521418.14366423333</v>
      </c>
      <c r="D90" s="36">
        <v>0</v>
      </c>
      <c r="E90" s="37">
        <v>521418.14366423333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94512.233231165461</v>
      </c>
      <c r="M90" s="35">
        <v>0</v>
      </c>
      <c r="N90" s="38">
        <f t="shared" si="1"/>
        <v>615930.37689539883</v>
      </c>
      <c r="O90" s="33"/>
    </row>
    <row r="91" spans="1:15" x14ac:dyDescent="0.25">
      <c r="A91" s="9" t="s">
        <v>156</v>
      </c>
      <c r="B91" s="10" t="s">
        <v>289</v>
      </c>
      <c r="C91" s="35">
        <v>702371.53918319882</v>
      </c>
      <c r="D91" s="36">
        <v>0</v>
      </c>
      <c r="E91" s="37">
        <v>698469.9876308986</v>
      </c>
      <c r="F91" s="36">
        <v>3901.5515523002719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31351.807283907136</v>
      </c>
      <c r="M91" s="35">
        <v>0</v>
      </c>
      <c r="N91" s="38">
        <f t="shared" si="1"/>
        <v>733723.3464671059</v>
      </c>
      <c r="O91" s="33"/>
    </row>
    <row r="92" spans="1:15" x14ac:dyDescent="0.25">
      <c r="A92" s="9" t="s">
        <v>158</v>
      </c>
      <c r="B92" s="10" t="s">
        <v>157</v>
      </c>
      <c r="C92" s="35">
        <v>184017.95187958458</v>
      </c>
      <c r="D92" s="36">
        <v>0</v>
      </c>
      <c r="E92" s="37">
        <v>172534.15669894163</v>
      </c>
      <c r="F92" s="36">
        <v>11483.795180642959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184017.95187958458</v>
      </c>
      <c r="O92" s="33"/>
    </row>
    <row r="93" spans="1:15" ht="30" x14ac:dyDescent="0.25">
      <c r="A93" s="9" t="s">
        <v>311</v>
      </c>
      <c r="B93" s="10" t="s">
        <v>159</v>
      </c>
      <c r="C93" s="35">
        <v>379466.07974177552</v>
      </c>
      <c r="D93" s="36">
        <v>0</v>
      </c>
      <c r="E93" s="37">
        <v>252683.81457740403</v>
      </c>
      <c r="F93" s="36">
        <v>126782.26516437149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379466.07974177552</v>
      </c>
      <c r="O93" s="33"/>
    </row>
    <row r="94" spans="1:15" x14ac:dyDescent="0.25">
      <c r="A94" s="9" t="s">
        <v>161</v>
      </c>
      <c r="B94" s="10" t="s">
        <v>160</v>
      </c>
      <c r="C94" s="35">
        <v>557823.76145585894</v>
      </c>
      <c r="D94" s="36">
        <v>0</v>
      </c>
      <c r="E94" s="37">
        <v>555111.81385469669</v>
      </c>
      <c r="F94" s="36">
        <v>2711.947601162246</v>
      </c>
      <c r="G94" s="35">
        <v>0</v>
      </c>
      <c r="H94" s="36">
        <v>0</v>
      </c>
      <c r="I94" s="37">
        <v>0</v>
      </c>
      <c r="J94" s="36">
        <v>0</v>
      </c>
      <c r="K94" s="35">
        <v>1438.0653857151267</v>
      </c>
      <c r="L94" s="35">
        <v>104256.70876831991</v>
      </c>
      <c r="M94" s="35">
        <v>0</v>
      </c>
      <c r="N94" s="38">
        <f t="shared" si="1"/>
        <v>663518.53560989397</v>
      </c>
      <c r="O94" s="33"/>
    </row>
    <row r="95" spans="1:15" x14ac:dyDescent="0.25">
      <c r="A95" s="9" t="s">
        <v>163</v>
      </c>
      <c r="B95" s="10" t="s">
        <v>162</v>
      </c>
      <c r="C95" s="35">
        <v>1586080.1738531862</v>
      </c>
      <c r="D95" s="36">
        <v>38121.493276173103</v>
      </c>
      <c r="E95" s="37">
        <v>979885.31278674398</v>
      </c>
      <c r="F95" s="36">
        <v>568073.36779026908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152921.02418678236</v>
      </c>
      <c r="M95" s="35">
        <v>0</v>
      </c>
      <c r="N95" s="38">
        <f t="shared" si="1"/>
        <v>1739001.1980399685</v>
      </c>
      <c r="O95" s="33"/>
    </row>
    <row r="96" spans="1:15" x14ac:dyDescent="0.25">
      <c r="A96" s="9" t="s">
        <v>165</v>
      </c>
      <c r="B96" s="10" t="s">
        <v>164</v>
      </c>
      <c r="C96" s="35">
        <v>61895.281037750938</v>
      </c>
      <c r="D96" s="36">
        <v>0</v>
      </c>
      <c r="E96" s="37">
        <v>61895.281037750938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83490.189837421422</v>
      </c>
      <c r="M96" s="35">
        <v>0</v>
      </c>
      <c r="N96" s="38">
        <f t="shared" si="1"/>
        <v>145385.47087517235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5617.2846345508951</v>
      </c>
      <c r="L97" s="35">
        <v>0</v>
      </c>
      <c r="M97" s="35">
        <v>0</v>
      </c>
      <c r="N97" s="38">
        <f t="shared" si="1"/>
        <v>5617.2846345508951</v>
      </c>
      <c r="O97" s="33"/>
    </row>
    <row r="98" spans="1:15" x14ac:dyDescent="0.25">
      <c r="A98" s="9" t="s">
        <v>169</v>
      </c>
      <c r="B98" s="10" t="s">
        <v>168</v>
      </c>
      <c r="C98" s="35">
        <v>169205.93819186819</v>
      </c>
      <c r="D98" s="36">
        <v>0</v>
      </c>
      <c r="E98" s="37">
        <v>169205.93819186819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38682.109361742208</v>
      </c>
      <c r="M98" s="35">
        <v>0</v>
      </c>
      <c r="N98" s="38">
        <f t="shared" si="1"/>
        <v>207888.04755361041</v>
      </c>
      <c r="O98" s="33"/>
    </row>
    <row r="99" spans="1:15" x14ac:dyDescent="0.25">
      <c r="A99" s="9" t="s">
        <v>171</v>
      </c>
      <c r="B99" s="10" t="s">
        <v>170</v>
      </c>
      <c r="C99" s="35">
        <v>120.46256737267304</v>
      </c>
      <c r="D99" s="36">
        <v>0</v>
      </c>
      <c r="E99" s="37">
        <v>120.46256737267304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251056.58721120606</v>
      </c>
      <c r="M99" s="35">
        <v>0</v>
      </c>
      <c r="N99" s="38">
        <f t="shared" si="1"/>
        <v>251177.04977857874</v>
      </c>
      <c r="O99" s="33"/>
    </row>
    <row r="100" spans="1:15" x14ac:dyDescent="0.25">
      <c r="A100" s="9" t="s">
        <v>172</v>
      </c>
      <c r="B100" s="10" t="s">
        <v>290</v>
      </c>
      <c r="C100" s="35">
        <v>233135.79947152614</v>
      </c>
      <c r="D100" s="36">
        <v>0</v>
      </c>
      <c r="E100" s="37">
        <v>212997.02826110576</v>
      </c>
      <c r="F100" s="36">
        <v>20138.771210420375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128468.60398081319</v>
      </c>
      <c r="M100" s="35">
        <v>0</v>
      </c>
      <c r="N100" s="38">
        <f t="shared" si="1"/>
        <v>361604.40345233935</v>
      </c>
      <c r="O100" s="33"/>
    </row>
    <row r="101" spans="1:15" x14ac:dyDescent="0.25">
      <c r="A101" s="9" t="s">
        <v>174</v>
      </c>
      <c r="B101" s="10" t="s">
        <v>291</v>
      </c>
      <c r="C101" s="35">
        <v>156105.33454580163</v>
      </c>
      <c r="D101" s="36">
        <v>0</v>
      </c>
      <c r="E101" s="37">
        <v>18139.100318783767</v>
      </c>
      <c r="F101" s="36">
        <v>137966.23422701785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1165.4794458031581</v>
      </c>
      <c r="M101" s="35">
        <v>0</v>
      </c>
      <c r="N101" s="38">
        <f t="shared" si="1"/>
        <v>157270.81399160478</v>
      </c>
      <c r="O101" s="33"/>
    </row>
    <row r="102" spans="1:15" x14ac:dyDescent="0.25">
      <c r="A102" s="9" t="s">
        <v>175</v>
      </c>
      <c r="B102" s="10" t="s">
        <v>173</v>
      </c>
      <c r="C102" s="35">
        <v>41862.917477054369</v>
      </c>
      <c r="D102" s="36">
        <v>0</v>
      </c>
      <c r="E102" s="37">
        <v>27289.096046976803</v>
      </c>
      <c r="F102" s="36">
        <v>14573.821430077565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"/>
        <v>41862.917477054369</v>
      </c>
      <c r="O102" s="33"/>
    </row>
    <row r="103" spans="1:15" x14ac:dyDescent="0.25">
      <c r="A103" s="9" t="s">
        <v>176</v>
      </c>
      <c r="B103" s="10" t="s">
        <v>292</v>
      </c>
      <c r="C103" s="35">
        <v>272342.94871235813</v>
      </c>
      <c r="D103" s="36">
        <v>8706.3521013124318</v>
      </c>
      <c r="E103" s="37">
        <v>140530.42150597941</v>
      </c>
      <c r="F103" s="36">
        <v>123106.17510506629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1819.6961070253951</v>
      </c>
      <c r="M103" s="35">
        <v>0</v>
      </c>
      <c r="N103" s="38">
        <f t="shared" si="1"/>
        <v>274162.64481938351</v>
      </c>
      <c r="O103" s="33"/>
    </row>
    <row r="104" spans="1:15" x14ac:dyDescent="0.25">
      <c r="A104" s="9" t="s">
        <v>178</v>
      </c>
      <c r="B104" s="10" t="s">
        <v>177</v>
      </c>
      <c r="C104" s="35">
        <v>60007.648882207621</v>
      </c>
      <c r="D104" s="36">
        <v>6651.7383244950897</v>
      </c>
      <c r="E104" s="37">
        <v>21665.871782567028</v>
      </c>
      <c r="F104" s="36">
        <v>31690.038775145498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1542.6625908613948</v>
      </c>
      <c r="M104" s="35">
        <v>0</v>
      </c>
      <c r="N104" s="38">
        <f t="shared" si="1"/>
        <v>61550.311473069014</v>
      </c>
      <c r="O104" s="33"/>
    </row>
    <row r="105" spans="1:15" x14ac:dyDescent="0.25">
      <c r="A105" s="9" t="s">
        <v>180</v>
      </c>
      <c r="B105" s="10" t="s">
        <v>179</v>
      </c>
      <c r="C105" s="35">
        <v>379498.02755678998</v>
      </c>
      <c r="D105" s="36">
        <v>0</v>
      </c>
      <c r="E105" s="37">
        <v>303815.31054456526</v>
      </c>
      <c r="F105" s="36">
        <v>75682.717012224733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13231.63972514245</v>
      </c>
      <c r="M105" s="35">
        <v>0</v>
      </c>
      <c r="N105" s="38">
        <f t="shared" si="1"/>
        <v>392729.66728193243</v>
      </c>
      <c r="O105" s="33"/>
    </row>
    <row r="106" spans="1:15" x14ac:dyDescent="0.25">
      <c r="A106" s="9" t="s">
        <v>182</v>
      </c>
      <c r="B106" s="10" t="s">
        <v>181</v>
      </c>
      <c r="C106" s="35">
        <v>690294.39910241961</v>
      </c>
      <c r="D106" s="36">
        <v>0</v>
      </c>
      <c r="E106" s="37">
        <v>617658.86658675387</v>
      </c>
      <c r="F106" s="36">
        <v>72635.532515665778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214341.50114588841</v>
      </c>
      <c r="M106" s="35">
        <v>0</v>
      </c>
      <c r="N106" s="38">
        <f t="shared" si="1"/>
        <v>904635.90024830797</v>
      </c>
      <c r="O106" s="33"/>
    </row>
    <row r="107" spans="1:15" ht="45" x14ac:dyDescent="0.25">
      <c r="A107" s="9" t="s">
        <v>184</v>
      </c>
      <c r="B107" s="10" t="s">
        <v>183</v>
      </c>
      <c r="C107" s="35">
        <v>96544.587795583007</v>
      </c>
      <c r="D107" s="36">
        <v>0</v>
      </c>
      <c r="E107" s="37">
        <v>63683.381919353676</v>
      </c>
      <c r="F107" s="36">
        <v>32861.205876229324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223.10686535664908</v>
      </c>
      <c r="M107" s="35">
        <v>0</v>
      </c>
      <c r="N107" s="38">
        <f t="shared" si="1"/>
        <v>96767.694660939655</v>
      </c>
      <c r="O107" s="33"/>
    </row>
    <row r="108" spans="1:15" x14ac:dyDescent="0.25">
      <c r="A108" s="9" t="s">
        <v>186</v>
      </c>
      <c r="B108" s="10" t="s">
        <v>185</v>
      </c>
      <c r="C108" s="35">
        <v>515964.19841523573</v>
      </c>
      <c r="D108" s="36">
        <v>205434.16315633137</v>
      </c>
      <c r="E108" s="37">
        <v>183096.78788071952</v>
      </c>
      <c r="F108" s="36">
        <v>127433.24737818484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515964.19841523573</v>
      </c>
      <c r="O108" s="33"/>
    </row>
    <row r="109" spans="1:15" ht="30" x14ac:dyDescent="0.25">
      <c r="A109" s="9" t="s">
        <v>188</v>
      </c>
      <c r="B109" s="10" t="s">
        <v>187</v>
      </c>
      <c r="C109" s="35">
        <v>242662.96395605372</v>
      </c>
      <c r="D109" s="36">
        <v>0</v>
      </c>
      <c r="E109" s="37">
        <v>122353.14479096532</v>
      </c>
      <c r="F109" s="36">
        <v>120309.81916508838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7303.3798631597838</v>
      </c>
      <c r="M109" s="35">
        <v>0</v>
      </c>
      <c r="N109" s="38">
        <f t="shared" si="1"/>
        <v>249966.34381921351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17532.592571703404</v>
      </c>
      <c r="H110" s="36">
        <v>17532.592571703404</v>
      </c>
      <c r="I110" s="37">
        <v>0</v>
      </c>
      <c r="J110" s="36">
        <v>0</v>
      </c>
      <c r="K110" s="35">
        <v>0</v>
      </c>
      <c r="L110" s="35">
        <v>0</v>
      </c>
      <c r="M110" s="35">
        <v>0</v>
      </c>
      <c r="N110" s="38">
        <f t="shared" si="1"/>
        <v>17532.592571703404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589512.43444314529</v>
      </c>
      <c r="H111" s="36">
        <v>267954.49108778965</v>
      </c>
      <c r="I111" s="37">
        <v>107970.61577127394</v>
      </c>
      <c r="J111" s="36">
        <v>213587.32758408168</v>
      </c>
      <c r="K111" s="35">
        <v>0</v>
      </c>
      <c r="L111" s="35">
        <v>0</v>
      </c>
      <c r="M111" s="35">
        <v>0</v>
      </c>
      <c r="N111" s="38">
        <f t="shared" si="1"/>
        <v>589512.43444314529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323855.6863336949</v>
      </c>
      <c r="H112" s="36">
        <v>310.97462115934644</v>
      </c>
      <c r="I112" s="37">
        <v>101313.89483998057</v>
      </c>
      <c r="J112" s="36">
        <v>222230.81687255506</v>
      </c>
      <c r="K112" s="35">
        <v>0</v>
      </c>
      <c r="L112" s="35">
        <v>0</v>
      </c>
      <c r="M112" s="35">
        <v>807.7108641389392</v>
      </c>
      <c r="N112" s="38">
        <f t="shared" si="1"/>
        <v>324663.39719783387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257363.56779632877</v>
      </c>
      <c r="H113" s="36">
        <v>153864.06455636388</v>
      </c>
      <c r="I113" s="37">
        <v>17528.974546114543</v>
      </c>
      <c r="J113" s="36">
        <v>85970.528693850414</v>
      </c>
      <c r="K113" s="35">
        <v>0</v>
      </c>
      <c r="L113" s="35">
        <v>0</v>
      </c>
      <c r="M113" s="35">
        <v>0</v>
      </c>
      <c r="N113" s="38">
        <f t="shared" si="1"/>
        <v>257363.56779632877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99304.629120959449</v>
      </c>
      <c r="H114" s="36">
        <v>25826.158213351231</v>
      </c>
      <c r="I114" s="37">
        <v>46921.054954964609</v>
      </c>
      <c r="J114" s="36">
        <v>26557.415952643594</v>
      </c>
      <c r="K114" s="35">
        <v>0</v>
      </c>
      <c r="L114" s="35">
        <v>7166.8902572838806</v>
      </c>
      <c r="M114" s="35">
        <v>0</v>
      </c>
      <c r="N114" s="38">
        <f t="shared" si="1"/>
        <v>106471.51937824333</v>
      </c>
      <c r="O114" s="33"/>
    </row>
    <row r="115" spans="1:15" ht="30" x14ac:dyDescent="0.25">
      <c r="A115" s="9" t="s">
        <v>313</v>
      </c>
      <c r="B115" s="10" t="s">
        <v>295</v>
      </c>
      <c r="C115" s="35">
        <v>389973.7836345323</v>
      </c>
      <c r="D115" s="36">
        <v>0</v>
      </c>
      <c r="E115" s="37">
        <v>334398.5862403771</v>
      </c>
      <c r="F115" s="36">
        <v>55575.197394155199</v>
      </c>
      <c r="G115" s="35">
        <v>7201.4858099397243</v>
      </c>
      <c r="H115" s="36">
        <v>0</v>
      </c>
      <c r="I115" s="37">
        <v>7201.4858099397243</v>
      </c>
      <c r="J115" s="36">
        <v>0</v>
      </c>
      <c r="K115" s="35">
        <v>0</v>
      </c>
      <c r="L115" s="35">
        <v>107695.92510889085</v>
      </c>
      <c r="M115" s="35">
        <v>0</v>
      </c>
      <c r="N115" s="38">
        <f t="shared" si="1"/>
        <v>504871.1945533629</v>
      </c>
      <c r="O115" s="33"/>
    </row>
    <row r="116" spans="1:15" x14ac:dyDescent="0.25">
      <c r="A116" s="9" t="s">
        <v>198</v>
      </c>
      <c r="B116" s="10" t="s">
        <v>196</v>
      </c>
      <c r="C116" s="35">
        <v>61810.415214598084</v>
      </c>
      <c r="D116" s="36">
        <v>0</v>
      </c>
      <c r="E116" s="37">
        <v>60297.917062352062</v>
      </c>
      <c r="F116" s="36">
        <v>1512.4981522460234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32929.45843412057</v>
      </c>
      <c r="M116" s="35">
        <v>0</v>
      </c>
      <c r="N116" s="38">
        <f t="shared" si="1"/>
        <v>94739.873648718654</v>
      </c>
      <c r="O116" s="33"/>
    </row>
    <row r="117" spans="1:15" ht="30" x14ac:dyDescent="0.25">
      <c r="A117" s="9" t="s">
        <v>199</v>
      </c>
      <c r="B117" s="10" t="s">
        <v>197</v>
      </c>
      <c r="C117" s="35">
        <v>61981.621267057773</v>
      </c>
      <c r="D117" s="36">
        <v>0</v>
      </c>
      <c r="E117" s="37">
        <v>59784.903339689256</v>
      </c>
      <c r="F117" s="36">
        <v>2196.7179273685192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17082.293998044541</v>
      </c>
      <c r="M117" s="35">
        <v>0</v>
      </c>
      <c r="N117" s="38">
        <f t="shared" si="1"/>
        <v>79063.915265102318</v>
      </c>
      <c r="O117" s="33"/>
    </row>
    <row r="118" spans="1:15" ht="30" x14ac:dyDescent="0.25">
      <c r="A118" s="9" t="s">
        <v>314</v>
      </c>
      <c r="B118" s="10" t="s">
        <v>296</v>
      </c>
      <c r="C118" s="35">
        <v>358379.52137643989</v>
      </c>
      <c r="D118" s="36">
        <v>0</v>
      </c>
      <c r="E118" s="37">
        <v>47169.557190620813</v>
      </c>
      <c r="F118" s="36">
        <v>311209.96418581909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1163.2110750655206</v>
      </c>
      <c r="M118" s="35">
        <v>0</v>
      </c>
      <c r="N118" s="38">
        <f t="shared" si="1"/>
        <v>359542.73245150544</v>
      </c>
      <c r="O118" s="33"/>
    </row>
    <row r="119" spans="1:15" ht="30" x14ac:dyDescent="0.25">
      <c r="A119" s="9" t="s">
        <v>202</v>
      </c>
      <c r="B119" s="10" t="s">
        <v>200</v>
      </c>
      <c r="C119" s="35">
        <v>123326.83391903249</v>
      </c>
      <c r="D119" s="36">
        <v>0</v>
      </c>
      <c r="E119" s="37">
        <v>114231.49417117606</v>
      </c>
      <c r="F119" s="36">
        <v>9095.3397478564275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18084.425675802941</v>
      </c>
      <c r="M119" s="35">
        <v>0</v>
      </c>
      <c r="N119" s="38">
        <f t="shared" si="1"/>
        <v>141411.25959483543</v>
      </c>
      <c r="O119" s="33"/>
    </row>
    <row r="120" spans="1:15" x14ac:dyDescent="0.25">
      <c r="A120" s="9" t="s">
        <v>315</v>
      </c>
      <c r="B120" s="10" t="s">
        <v>201</v>
      </c>
      <c r="C120" s="35">
        <v>77755.643922863339</v>
      </c>
      <c r="D120" s="36">
        <v>0</v>
      </c>
      <c r="E120" s="37">
        <v>31678.457375530812</v>
      </c>
      <c r="F120" s="36">
        <v>46077.186547332523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659.27557729614364</v>
      </c>
      <c r="M120" s="35">
        <v>0</v>
      </c>
      <c r="N120" s="38">
        <f t="shared" si="1"/>
        <v>78414.919500159478</v>
      </c>
      <c r="O120" s="33"/>
    </row>
    <row r="121" spans="1:15" x14ac:dyDescent="0.25">
      <c r="A121" s="9" t="s">
        <v>205</v>
      </c>
      <c r="B121" s="10" t="s">
        <v>203</v>
      </c>
      <c r="C121" s="35">
        <v>216044.49170168163</v>
      </c>
      <c r="D121" s="36">
        <v>0</v>
      </c>
      <c r="E121" s="37">
        <v>184865.49499484914</v>
      </c>
      <c r="F121" s="36">
        <v>31178.996706832495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13247.668678320335</v>
      </c>
      <c r="M121" s="35">
        <v>0</v>
      </c>
      <c r="N121" s="38">
        <f t="shared" si="1"/>
        <v>229292.16038000197</v>
      </c>
      <c r="O121" s="33"/>
    </row>
    <row r="122" spans="1:15" x14ac:dyDescent="0.25">
      <c r="A122" s="9" t="s">
        <v>207</v>
      </c>
      <c r="B122" s="10" t="s">
        <v>204</v>
      </c>
      <c r="C122" s="35">
        <v>44942.322936540251</v>
      </c>
      <c r="D122" s="36">
        <v>0</v>
      </c>
      <c r="E122" s="37">
        <v>23560.871736014033</v>
      </c>
      <c r="F122" s="36">
        <v>21381.451200526215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38553.361019322423</v>
      </c>
      <c r="M122" s="35">
        <v>0</v>
      </c>
      <c r="N122" s="38">
        <f t="shared" si="1"/>
        <v>83495.683955862682</v>
      </c>
      <c r="O122" s="33"/>
    </row>
    <row r="123" spans="1:15" x14ac:dyDescent="0.25">
      <c r="A123" s="9" t="s">
        <v>208</v>
      </c>
      <c r="B123" s="10" t="s">
        <v>206</v>
      </c>
      <c r="C123" s="35">
        <v>16003.072488155196</v>
      </c>
      <c r="D123" s="36">
        <v>0</v>
      </c>
      <c r="E123" s="37">
        <v>16003.072488155196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6785.8582148318583</v>
      </c>
      <c r="M123" s="35">
        <v>0</v>
      </c>
      <c r="N123" s="38">
        <f t="shared" si="1"/>
        <v>22788.930702987054</v>
      </c>
      <c r="O123" s="33"/>
    </row>
    <row r="124" spans="1:15" ht="30" x14ac:dyDescent="0.25">
      <c r="A124" s="9" t="s">
        <v>210</v>
      </c>
      <c r="B124" s="10" t="s">
        <v>297</v>
      </c>
      <c r="C124" s="35">
        <v>45372.070202131312</v>
      </c>
      <c r="D124" s="36">
        <v>0</v>
      </c>
      <c r="E124" s="37">
        <v>43813.939082476114</v>
      </c>
      <c r="F124" s="36">
        <v>1558.1311196551965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8271.9069771741579</v>
      </c>
      <c r="M124" s="35">
        <v>0</v>
      </c>
      <c r="N124" s="38">
        <f t="shared" si="1"/>
        <v>53643.977179305468</v>
      </c>
      <c r="O124" s="33"/>
    </row>
    <row r="125" spans="1:15" ht="30" x14ac:dyDescent="0.25">
      <c r="A125" s="9" t="s">
        <v>212</v>
      </c>
      <c r="B125" s="10" t="s">
        <v>298</v>
      </c>
      <c r="C125" s="35">
        <v>11614.378702134003</v>
      </c>
      <c r="D125" s="36">
        <v>0</v>
      </c>
      <c r="E125" s="37">
        <v>11614.378702134003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6208.1057864428849</v>
      </c>
      <c r="M125" s="35">
        <v>0</v>
      </c>
      <c r="N125" s="38">
        <f t="shared" si="1"/>
        <v>17822.484488576887</v>
      </c>
      <c r="O125" s="33"/>
    </row>
    <row r="126" spans="1:15" ht="30" x14ac:dyDescent="0.25">
      <c r="A126" s="9" t="s">
        <v>214</v>
      </c>
      <c r="B126" s="10" t="s">
        <v>299</v>
      </c>
      <c r="C126" s="35">
        <v>51345.986161307599</v>
      </c>
      <c r="D126" s="36">
        <v>2985.1394257508609</v>
      </c>
      <c r="E126" s="37">
        <v>46889.914305698047</v>
      </c>
      <c r="F126" s="36">
        <v>1470.9324298586971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20346.472390541767</v>
      </c>
      <c r="M126" s="35">
        <v>0</v>
      </c>
      <c r="N126" s="38">
        <f t="shared" si="1"/>
        <v>71692.45855184937</v>
      </c>
      <c r="O126" s="33"/>
    </row>
    <row r="127" spans="1:15" ht="45" x14ac:dyDescent="0.25">
      <c r="A127" s="9" t="s">
        <v>216</v>
      </c>
      <c r="B127" s="10" t="s">
        <v>300</v>
      </c>
      <c r="C127" s="35">
        <v>129.1489688817903</v>
      </c>
      <c r="D127" s="36">
        <v>0</v>
      </c>
      <c r="E127" s="37">
        <v>129.1489688817903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129.1489688817903</v>
      </c>
      <c r="O127" s="33"/>
    </row>
    <row r="128" spans="1:15" x14ac:dyDescent="0.25">
      <c r="A128" s="9" t="s">
        <v>240</v>
      </c>
      <c r="B128" s="10" t="s">
        <v>209</v>
      </c>
      <c r="C128" s="35">
        <v>12011.180315500029</v>
      </c>
      <c r="D128" s="36">
        <v>0</v>
      </c>
      <c r="E128" s="37">
        <v>8747.0277068340292</v>
      </c>
      <c r="F128" s="36">
        <v>3264.1526086659992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12011.180315500029</v>
      </c>
      <c r="O128" s="33"/>
    </row>
    <row r="129" spans="1:15" ht="30" x14ac:dyDescent="0.25">
      <c r="A129" s="9" t="s">
        <v>242</v>
      </c>
      <c r="B129" s="10" t="s">
        <v>211</v>
      </c>
      <c r="C129" s="35">
        <v>89588.698769723589</v>
      </c>
      <c r="D129" s="36">
        <v>0</v>
      </c>
      <c r="E129" s="37">
        <v>80870.052065159776</v>
      </c>
      <c r="F129" s="36">
        <v>8718.6467045638146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8341.6833564545068</v>
      </c>
      <c r="M129" s="35">
        <v>0</v>
      </c>
      <c r="N129" s="38">
        <f t="shared" si="1"/>
        <v>97930.382126178098</v>
      </c>
      <c r="O129" s="33"/>
    </row>
    <row r="130" spans="1:15" x14ac:dyDescent="0.25">
      <c r="A130" s="9" t="s">
        <v>244</v>
      </c>
      <c r="B130" s="10" t="s">
        <v>213</v>
      </c>
      <c r="C130" s="35">
        <v>87254.119249498865</v>
      </c>
      <c r="D130" s="36">
        <v>0</v>
      </c>
      <c r="E130" s="37">
        <v>75050.261888105204</v>
      </c>
      <c r="F130" s="36">
        <v>12203.857361393662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2105.0116000240428</v>
      </c>
      <c r="M130" s="35">
        <v>0</v>
      </c>
      <c r="N130" s="38">
        <f t="shared" si="1"/>
        <v>89359.130849522902</v>
      </c>
      <c r="O130" s="33"/>
    </row>
    <row r="131" spans="1:15" x14ac:dyDescent="0.25">
      <c r="A131" s="9" t="s">
        <v>316</v>
      </c>
      <c r="B131" s="10" t="s">
        <v>215</v>
      </c>
      <c r="C131" s="35">
        <v>37363.176539854241</v>
      </c>
      <c r="D131" s="36">
        <v>0</v>
      </c>
      <c r="E131" s="37">
        <v>31722.560438668599</v>
      </c>
      <c r="F131" s="36">
        <v>5640.6161011856393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6204.1270490207771</v>
      </c>
      <c r="M131" s="35">
        <v>0</v>
      </c>
      <c r="N131" s="38">
        <f t="shared" si="1"/>
        <v>43567.303588875016</v>
      </c>
      <c r="O131" s="33"/>
    </row>
    <row r="132" spans="1:15" ht="30" x14ac:dyDescent="0.25">
      <c r="A132" s="9" t="s">
        <v>317</v>
      </c>
      <c r="B132" s="10" t="s">
        <v>217</v>
      </c>
      <c r="C132" s="35">
        <v>215942.8408700171</v>
      </c>
      <c r="D132" s="36">
        <v>1085.9476532384758</v>
      </c>
      <c r="E132" s="37">
        <v>72489.058787363028</v>
      </c>
      <c r="F132" s="36">
        <v>142367.83442941558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29624.503518490252</v>
      </c>
      <c r="M132" s="35">
        <v>0</v>
      </c>
      <c r="N132" s="38">
        <f t="shared" si="1"/>
        <v>245567.34438850736</v>
      </c>
      <c r="O132" s="33"/>
    </row>
    <row r="133" spans="1:15" x14ac:dyDescent="0.25">
      <c r="A133" s="9" t="s">
        <v>318</v>
      </c>
      <c r="B133" s="10" t="s">
        <v>218</v>
      </c>
      <c r="C133" s="35">
        <v>233155.92192479936</v>
      </c>
      <c r="D133" s="36">
        <v>0</v>
      </c>
      <c r="E133" s="37">
        <v>206957.76504135804</v>
      </c>
      <c r="F133" s="36">
        <v>26198.156883441312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39376.108113978902</v>
      </c>
      <c r="M133" s="35">
        <v>0</v>
      </c>
      <c r="N133" s="38">
        <f t="shared" si="1"/>
        <v>272532.03003877826</v>
      </c>
      <c r="O133" s="33"/>
    </row>
    <row r="134" spans="1:15" ht="30" x14ac:dyDescent="0.25">
      <c r="A134" s="9" t="s">
        <v>319</v>
      </c>
      <c r="B134" s="10" t="s">
        <v>219</v>
      </c>
      <c r="C134" s="35">
        <v>264269.90011328238</v>
      </c>
      <c r="D134" s="36">
        <v>5624.5365440276983</v>
      </c>
      <c r="E134" s="37">
        <v>234409.91850535944</v>
      </c>
      <c r="F134" s="36">
        <v>24235.445063895233</v>
      </c>
      <c r="G134" s="35">
        <v>2456.7963990599997</v>
      </c>
      <c r="H134" s="36">
        <v>2456.7963990599997</v>
      </c>
      <c r="I134" s="37">
        <v>0</v>
      </c>
      <c r="J134" s="36">
        <v>0</v>
      </c>
      <c r="K134" s="35">
        <v>0</v>
      </c>
      <c r="L134" s="35">
        <v>131329.73872157891</v>
      </c>
      <c r="M134" s="35">
        <v>0</v>
      </c>
      <c r="N134" s="38">
        <f t="shared" ref="N134:N144" si="2">+C134+G134+K134+L134+M134</f>
        <v>398056.43523392128</v>
      </c>
      <c r="O134" s="33"/>
    </row>
    <row r="135" spans="1:15" x14ac:dyDescent="0.25">
      <c r="A135" s="9" t="s">
        <v>226</v>
      </c>
      <c r="B135" s="10" t="s">
        <v>301</v>
      </c>
      <c r="C135" s="35">
        <v>27969.794304882289</v>
      </c>
      <c r="D135" s="36">
        <v>0</v>
      </c>
      <c r="E135" s="37">
        <v>27969.794304882289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13117.960199968327</v>
      </c>
      <c r="M135" s="35">
        <v>0</v>
      </c>
      <c r="N135" s="38">
        <f t="shared" si="2"/>
        <v>41087.754504850614</v>
      </c>
      <c r="O135" s="33"/>
    </row>
    <row r="136" spans="1:15" ht="30" x14ac:dyDescent="0.25">
      <c r="A136" s="9" t="s">
        <v>228</v>
      </c>
      <c r="B136" s="10" t="s">
        <v>302</v>
      </c>
      <c r="C136" s="35">
        <v>25564.595858657416</v>
      </c>
      <c r="D136" s="36">
        <v>0</v>
      </c>
      <c r="E136" s="37">
        <v>25260.861794453082</v>
      </c>
      <c r="F136" s="36">
        <v>303.7340642043348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2"/>
        <v>25564.595858657416</v>
      </c>
      <c r="O136" s="33"/>
    </row>
    <row r="137" spans="1:15" x14ac:dyDescent="0.25">
      <c r="A137" s="9" t="s">
        <v>235</v>
      </c>
      <c r="B137" s="10" t="s">
        <v>303</v>
      </c>
      <c r="C137" s="35">
        <v>40983.492916419505</v>
      </c>
      <c r="D137" s="36">
        <v>15247.504196497917</v>
      </c>
      <c r="E137" s="37">
        <v>23927.308808876627</v>
      </c>
      <c r="F137" s="36">
        <v>1808.6799110449633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479.59006203883132</v>
      </c>
      <c r="M137" s="35">
        <v>0</v>
      </c>
      <c r="N137" s="38">
        <f t="shared" si="2"/>
        <v>41463.08297845834</v>
      </c>
      <c r="O137" s="33"/>
    </row>
    <row r="138" spans="1:15" x14ac:dyDescent="0.25">
      <c r="A138" s="9" t="s">
        <v>320</v>
      </c>
      <c r="B138" s="10" t="s">
        <v>304</v>
      </c>
      <c r="C138" s="35">
        <v>53317.202787623399</v>
      </c>
      <c r="D138" s="36">
        <v>0</v>
      </c>
      <c r="E138" s="37">
        <v>45866.679552764341</v>
      </c>
      <c r="F138" s="36">
        <v>7450.523234859058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16183.101337935695</v>
      </c>
      <c r="M138" s="35">
        <v>0</v>
      </c>
      <c r="N138" s="38">
        <f t="shared" si="2"/>
        <v>69500.304125559094</v>
      </c>
      <c r="O138" s="33"/>
    </row>
    <row r="139" spans="1:15" x14ac:dyDescent="0.25">
      <c r="A139" s="9" t="s">
        <v>321</v>
      </c>
      <c r="B139" s="10" t="s">
        <v>221</v>
      </c>
      <c r="C139" s="35">
        <v>31026.837448787028</v>
      </c>
      <c r="D139" s="36">
        <v>0</v>
      </c>
      <c r="E139" s="37">
        <v>31026.837448787028</v>
      </c>
      <c r="F139" s="36">
        <v>0</v>
      </c>
      <c r="G139" s="35">
        <v>897.20885886827955</v>
      </c>
      <c r="H139" s="36">
        <v>0</v>
      </c>
      <c r="I139" s="37">
        <v>897.20885886827955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2"/>
        <v>31924.046307655306</v>
      </c>
      <c r="O139" s="33"/>
    </row>
    <row r="140" spans="1:15" ht="30" x14ac:dyDescent="0.25">
      <c r="A140" s="9" t="s">
        <v>322</v>
      </c>
      <c r="B140" s="10" t="s">
        <v>223</v>
      </c>
      <c r="C140" s="35">
        <v>23530.029827433827</v>
      </c>
      <c r="D140" s="36">
        <v>0</v>
      </c>
      <c r="E140" s="37">
        <v>19569.584305219272</v>
      </c>
      <c r="F140" s="36">
        <v>3960.4455222145552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16909.872803945989</v>
      </c>
      <c r="M140" s="35">
        <v>0</v>
      </c>
      <c r="N140" s="38">
        <f t="shared" si="2"/>
        <v>40439.902631379817</v>
      </c>
      <c r="O140" s="33"/>
    </row>
    <row r="141" spans="1:15" ht="30" x14ac:dyDescent="0.25">
      <c r="A141" s="9" t="s">
        <v>323</v>
      </c>
      <c r="B141" s="10" t="s">
        <v>224</v>
      </c>
      <c r="C141" s="35">
        <v>6676.6545725288088</v>
      </c>
      <c r="D141" s="36">
        <v>0</v>
      </c>
      <c r="E141" s="37">
        <v>6095.7670274146712</v>
      </c>
      <c r="F141" s="36">
        <v>580.88754511413788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2"/>
        <v>6676.6545725288088</v>
      </c>
      <c r="O141" s="33"/>
    </row>
    <row r="142" spans="1:15" x14ac:dyDescent="0.25">
      <c r="A142" s="9" t="s">
        <v>324</v>
      </c>
      <c r="B142" s="10" t="s">
        <v>225</v>
      </c>
      <c r="C142" s="35">
        <v>33144.45346979161</v>
      </c>
      <c r="D142" s="36">
        <v>0</v>
      </c>
      <c r="E142" s="37">
        <v>33144.45346979161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49555.429114967781</v>
      </c>
      <c r="M142" s="35">
        <v>0</v>
      </c>
      <c r="N142" s="38">
        <f t="shared" si="2"/>
        <v>82699.882584759383</v>
      </c>
      <c r="O142" s="33"/>
    </row>
    <row r="143" spans="1:15" x14ac:dyDescent="0.25">
      <c r="A143" s="9" t="s">
        <v>325</v>
      </c>
      <c r="B143" s="10" t="s">
        <v>227</v>
      </c>
      <c r="C143" s="35">
        <v>6474.9915051724083</v>
      </c>
      <c r="D143" s="36">
        <v>0</v>
      </c>
      <c r="E143" s="37">
        <v>6474.9915051724083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2"/>
        <v>6474.9915051724083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5926.4202993150484</v>
      </c>
      <c r="D144" s="36">
        <v>0</v>
      </c>
      <c r="E144" s="82">
        <v>5926.4202993150484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6937.2731362747936</v>
      </c>
      <c r="M144" s="35">
        <v>0</v>
      </c>
      <c r="N144" s="38">
        <f t="shared" si="2"/>
        <v>12863.693435589841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3">SUM(C11:C145)</f>
        <v>17788240.479045331</v>
      </c>
      <c r="D146" s="45">
        <f t="shared" si="3"/>
        <v>523790.81432178302</v>
      </c>
      <c r="E146" s="83">
        <f t="shared" si="3"/>
        <v>10841469.08227066</v>
      </c>
      <c r="F146" s="45">
        <f t="shared" ref="F146" si="4">SUM(F11:F145)</f>
        <v>6422980.5824528858</v>
      </c>
      <c r="G146" s="45">
        <f t="shared" si="3"/>
        <v>1298124.4013336997</v>
      </c>
      <c r="H146" s="45">
        <f t="shared" ref="H146:I146" si="5">SUM(H11:H145)</f>
        <v>467945.07744942757</v>
      </c>
      <c r="I146" s="83">
        <f t="shared" si="5"/>
        <v>281833.23478114163</v>
      </c>
      <c r="J146" s="45">
        <f t="shared" ref="J146" si="6">SUM(J11:J145)</f>
        <v>548346.08910313074</v>
      </c>
      <c r="K146" s="45">
        <f t="shared" si="3"/>
        <v>9793.9619084371479</v>
      </c>
      <c r="L146" s="45">
        <f t="shared" si="3"/>
        <v>2470474.8133960781</v>
      </c>
      <c r="M146" s="45">
        <f t="shared" si="3"/>
        <v>807.7108641389392</v>
      </c>
      <c r="N146" s="45">
        <f t="shared" si="3"/>
        <v>21567441.366547681</v>
      </c>
      <c r="O146" s="33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5362.8589733840026</v>
      </c>
      <c r="M148" s="35">
        <v>0</v>
      </c>
      <c r="N148" s="38">
        <f t="shared" ref="N148:N154" si="7">+C148+G148+K148+L148+M148</f>
        <v>5362.8589733840026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1878.2480742800001</v>
      </c>
      <c r="L149" s="35">
        <v>0</v>
      </c>
      <c r="M149" s="35">
        <v>0</v>
      </c>
      <c r="N149" s="38">
        <f t="shared" si="7"/>
        <v>1878.2480742800001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43834.088179342798</v>
      </c>
      <c r="L150" s="35">
        <v>0</v>
      </c>
      <c r="M150" s="35">
        <v>0</v>
      </c>
      <c r="N150" s="38">
        <f t="shared" si="7"/>
        <v>43834.088179342798</v>
      </c>
      <c r="O150" s="33"/>
    </row>
    <row r="151" spans="1:15" x14ac:dyDescent="0.25">
      <c r="A151" s="9" t="s">
        <v>327</v>
      </c>
      <c r="B151" s="16" t="s">
        <v>159</v>
      </c>
      <c r="C151" s="35">
        <v>163636.99675348564</v>
      </c>
      <c r="D151" s="40">
        <v>163636.99675348564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6075.3634366351616</v>
      </c>
      <c r="L151" s="35">
        <v>0</v>
      </c>
      <c r="M151" s="35">
        <v>0</v>
      </c>
      <c r="N151" s="38">
        <f t="shared" si="7"/>
        <v>169712.36019012082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229280.5187344311</v>
      </c>
      <c r="M152" s="35">
        <v>0</v>
      </c>
      <c r="N152" s="38">
        <f t="shared" si="7"/>
        <v>229280.5187344311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6090.3324012584608</v>
      </c>
      <c r="L153" s="35">
        <v>0</v>
      </c>
      <c r="M153" s="35">
        <v>0</v>
      </c>
      <c r="N153" s="38">
        <f t="shared" si="7"/>
        <v>6090.3324012584608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0</v>
      </c>
      <c r="M154" s="35">
        <v>0</v>
      </c>
      <c r="N154" s="38">
        <f t="shared" si="7"/>
        <v>0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163636.99675348564</v>
      </c>
      <c r="D156" s="46">
        <f>SUM(D148:D155)</f>
        <v>163636.99675348564</v>
      </c>
      <c r="E156" s="46">
        <f>SUM(E148:E155)</f>
        <v>0</v>
      </c>
      <c r="F156" s="46">
        <f t="shared" ref="F156" si="8">SUM(F148:F155)</f>
        <v>0</v>
      </c>
      <c r="G156" s="46">
        <f t="shared" ref="G156:K156" si="9">SUM(G148:G155)</f>
        <v>0</v>
      </c>
      <c r="H156" s="46">
        <f t="shared" ref="H156:I156" si="10">SUM(H148:H155)</f>
        <v>0</v>
      </c>
      <c r="I156" s="46">
        <f t="shared" si="10"/>
        <v>0</v>
      </c>
      <c r="J156" s="46">
        <f t="shared" ref="J156" si="11">SUM(J148:J155)</f>
        <v>0</v>
      </c>
      <c r="K156" s="46">
        <f t="shared" si="9"/>
        <v>57878.032091516427</v>
      </c>
      <c r="L156" s="46">
        <f>SUM(L148:L155)</f>
        <v>234643.37770781509</v>
      </c>
      <c r="M156" s="46">
        <f t="shared" ref="M156:N156" si="12">SUM(M148:M155)</f>
        <v>0</v>
      </c>
      <c r="N156" s="46">
        <f t="shared" si="12"/>
        <v>456158.40655281715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2443.0819581497267</v>
      </c>
      <c r="N158" s="38">
        <f t="shared" ref="N158:N166" si="13">+C158+G158+K158+L158+M158</f>
        <v>2443.0819581497267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3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1292.308399593659</v>
      </c>
      <c r="N160" s="38">
        <f t="shared" si="13"/>
        <v>1292.308399593659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387178.28779745579</v>
      </c>
      <c r="L161" s="35">
        <v>0</v>
      </c>
      <c r="M161" s="35">
        <v>0</v>
      </c>
      <c r="N161" s="38">
        <f t="shared" si="13"/>
        <v>387178.28779745579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107398.28548068862</v>
      </c>
      <c r="L162" s="35">
        <v>0</v>
      </c>
      <c r="M162" s="35">
        <v>0</v>
      </c>
      <c r="N162" s="38">
        <f t="shared" si="13"/>
        <v>107398.28548068862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18963.872560409774</v>
      </c>
      <c r="L163" s="35">
        <v>0</v>
      </c>
      <c r="M163" s="35">
        <v>0</v>
      </c>
      <c r="N163" s="38">
        <f t="shared" si="13"/>
        <v>18963.872560409774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257558.00942295702</v>
      </c>
      <c r="L164" s="35">
        <v>0</v>
      </c>
      <c r="M164" s="35">
        <v>11124.177667259415</v>
      </c>
      <c r="N164" s="38">
        <f t="shared" si="13"/>
        <v>268682.18709021644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269489.39552723855</v>
      </c>
      <c r="L165" s="35">
        <v>0</v>
      </c>
      <c r="M165" s="35">
        <v>33779.660281444332</v>
      </c>
      <c r="N165" s="38">
        <f t="shared" si="13"/>
        <v>303269.05580868287</v>
      </c>
      <c r="O165" s="33"/>
    </row>
    <row r="166" spans="1:15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169133.36389721863</v>
      </c>
      <c r="N166" s="38">
        <f t="shared" si="13"/>
        <v>169133.36389721863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4">SUM(D158:D167)</f>
        <v>0</v>
      </c>
      <c r="E168" s="45">
        <f t="shared" si="14"/>
        <v>0</v>
      </c>
      <c r="F168" s="45">
        <f t="shared" ref="F168" si="15">SUM(F158:F167)</f>
        <v>0</v>
      </c>
      <c r="G168" s="45">
        <f t="shared" si="14"/>
        <v>0</v>
      </c>
      <c r="H168" s="45">
        <f t="shared" ref="H168:I168" si="16">SUM(H158:H167)</f>
        <v>0</v>
      </c>
      <c r="I168" s="45">
        <f t="shared" si="16"/>
        <v>0</v>
      </c>
      <c r="J168" s="45">
        <f t="shared" ref="J168" si="17">SUM(J158:J167)</f>
        <v>0</v>
      </c>
      <c r="K168" s="45">
        <f t="shared" si="14"/>
        <v>1040587.8507887498</v>
      </c>
      <c r="L168" s="45">
        <f t="shared" si="14"/>
        <v>0</v>
      </c>
      <c r="M168" s="45">
        <f t="shared" si="14"/>
        <v>217772.59220366576</v>
      </c>
      <c r="N168" s="45">
        <f t="shared" si="14"/>
        <v>1258360.4429924155</v>
      </c>
      <c r="O168" s="33"/>
    </row>
    <row r="169" spans="1:15" x14ac:dyDescent="0.25">
      <c r="A169" s="19" t="s">
        <v>251</v>
      </c>
      <c r="B169" s="20" t="s">
        <v>252</v>
      </c>
      <c r="C169" s="45">
        <f>+C156+C168+C146</f>
        <v>17951877.475798815</v>
      </c>
      <c r="D169" s="45">
        <f t="shared" ref="D169:N169" si="18">+D156+D168+D146</f>
        <v>687427.81107526866</v>
      </c>
      <c r="E169" s="45">
        <f t="shared" si="18"/>
        <v>10841469.08227066</v>
      </c>
      <c r="F169" s="45">
        <f t="shared" ref="F169" si="19">+F156+F168+F146</f>
        <v>6422980.5824528858</v>
      </c>
      <c r="G169" s="45">
        <f t="shared" si="18"/>
        <v>1298124.4013336997</v>
      </c>
      <c r="H169" s="45">
        <f t="shared" ref="H169:I169" si="20">+H156+H168+H146</f>
        <v>467945.07744942757</v>
      </c>
      <c r="I169" s="45">
        <f t="shared" si="20"/>
        <v>281833.23478114163</v>
      </c>
      <c r="J169" s="45">
        <f t="shared" ref="J169" si="21">+J156+J168+J146</f>
        <v>548346.08910313074</v>
      </c>
      <c r="K169" s="45">
        <f t="shared" si="18"/>
        <v>1108259.8447887034</v>
      </c>
      <c r="L169" s="45">
        <f t="shared" si="18"/>
        <v>2705118.1911038933</v>
      </c>
      <c r="M169" s="45">
        <f t="shared" si="18"/>
        <v>218580.30306780469</v>
      </c>
      <c r="N169" s="45">
        <f t="shared" si="18"/>
        <v>23281960.216092914</v>
      </c>
      <c r="O169" s="33"/>
    </row>
    <row r="170" spans="1:15" x14ac:dyDescent="0.25">
      <c r="A170" t="s">
        <v>277</v>
      </c>
    </row>
    <row r="171" spans="1:15" x14ac:dyDescent="0.25">
      <c r="A171" s="28"/>
      <c r="I171" s="2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69" priority="7" stopIfTrue="1" operator="lessThan">
      <formula>0</formula>
    </cfRule>
  </conditionalFormatting>
  <conditionalFormatting sqref="E148:E155">
    <cfRule type="cellIs" dxfId="68" priority="8" stopIfTrue="1" operator="lessThan">
      <formula>0</formula>
    </cfRule>
  </conditionalFormatting>
  <conditionalFormatting sqref="F158:F167">
    <cfRule type="cellIs" dxfId="67" priority="5" stopIfTrue="1" operator="lessThan">
      <formula>0</formula>
    </cfRule>
  </conditionalFormatting>
  <conditionalFormatting sqref="F148:F155">
    <cfRule type="cellIs" dxfId="66" priority="6" stopIfTrue="1" operator="lessThan">
      <formula>0</formula>
    </cfRule>
  </conditionalFormatting>
  <conditionalFormatting sqref="I158:I167">
    <cfRule type="cellIs" dxfId="65" priority="3" stopIfTrue="1" operator="lessThan">
      <formula>0</formula>
    </cfRule>
  </conditionalFormatting>
  <conditionalFormatting sqref="I148:I155">
    <cfRule type="cellIs" dxfId="64" priority="4" stopIfTrue="1" operator="lessThan">
      <formula>0</formula>
    </cfRule>
  </conditionalFormatting>
  <conditionalFormatting sqref="J158:J167">
    <cfRule type="cellIs" dxfId="63" priority="1" stopIfTrue="1" operator="lessThan">
      <formula>0</formula>
    </cfRule>
  </conditionalFormatting>
  <conditionalFormatting sqref="J148:J155">
    <cfRule type="cellIs" dxfId="6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4" tint="0.79998168889431442"/>
  </sheetPr>
  <dimension ref="A2:O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4" sqref="B4:N4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253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255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572.09847340281431</v>
      </c>
      <c r="D11" s="43">
        <v>0</v>
      </c>
      <c r="E11" s="37">
        <v>572.09847340281431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3840.758499484577</v>
      </c>
      <c r="M11" s="35">
        <v>0</v>
      </c>
      <c r="N11" s="38">
        <f>+C11+G11+K11+L11+M11</f>
        <v>4412.8569728873917</v>
      </c>
      <c r="O11" s="33"/>
    </row>
    <row r="12" spans="1:15" x14ac:dyDescent="0.25">
      <c r="A12" s="9" t="s">
        <v>22</v>
      </c>
      <c r="B12" s="10" t="s">
        <v>23</v>
      </c>
      <c r="C12" s="35">
        <v>98.801163187256194</v>
      </c>
      <c r="D12" s="36">
        <v>0</v>
      </c>
      <c r="E12" s="37">
        <v>98.801163187256194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751.38092962042549</v>
      </c>
      <c r="M12" s="35">
        <v>0</v>
      </c>
      <c r="N12" s="38">
        <f t="shared" ref="N12:N71" si="0">+C12+G12+K12+L12+M12</f>
        <v>850.18209280768167</v>
      </c>
      <c r="O12" s="33"/>
    </row>
    <row r="13" spans="1:15" ht="30" x14ac:dyDescent="0.25">
      <c r="A13" s="9" t="s">
        <v>24</v>
      </c>
      <c r="B13" s="10" t="s">
        <v>25</v>
      </c>
      <c r="C13" s="35">
        <v>1498.6920912834696</v>
      </c>
      <c r="D13" s="36">
        <v>0</v>
      </c>
      <c r="E13" s="37">
        <v>1498.6920912834696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717.29944019012794</v>
      </c>
      <c r="M13" s="35">
        <v>0</v>
      </c>
      <c r="N13" s="38">
        <f t="shared" si="0"/>
        <v>2215.9915314735977</v>
      </c>
      <c r="O13" s="33"/>
    </row>
    <row r="14" spans="1:15" x14ac:dyDescent="0.25">
      <c r="A14" s="9" t="s">
        <v>26</v>
      </c>
      <c r="B14" s="10" t="s">
        <v>27</v>
      </c>
      <c r="C14" s="35">
        <v>7599.2599673289806</v>
      </c>
      <c r="D14" s="36">
        <v>0</v>
      </c>
      <c r="E14" s="37">
        <v>7599.2599673289806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3646.109951145545</v>
      </c>
      <c r="M14" s="35">
        <v>0</v>
      </c>
      <c r="N14" s="38">
        <f t="shared" si="0"/>
        <v>11245.369918474526</v>
      </c>
      <c r="O14" s="33"/>
    </row>
    <row r="15" spans="1:15" x14ac:dyDescent="0.25">
      <c r="A15" s="9" t="s">
        <v>28</v>
      </c>
      <c r="B15" s="10" t="s">
        <v>30</v>
      </c>
      <c r="C15" s="35">
        <v>21602.148601563244</v>
      </c>
      <c r="D15" s="36">
        <v>0</v>
      </c>
      <c r="E15" s="37">
        <v>14435.581196807978</v>
      </c>
      <c r="F15" s="36">
        <v>7166.5674047552648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174.08304168716933</v>
      </c>
      <c r="M15" s="35">
        <v>0</v>
      </c>
      <c r="N15" s="38">
        <f t="shared" si="0"/>
        <v>21776.231643250412</v>
      </c>
      <c r="O15" s="33"/>
    </row>
    <row r="16" spans="1:15" x14ac:dyDescent="0.25">
      <c r="A16" s="9" t="s">
        <v>29</v>
      </c>
      <c r="B16" s="10" t="s">
        <v>32</v>
      </c>
      <c r="C16" s="35">
        <v>1156.3787292334923</v>
      </c>
      <c r="D16" s="36">
        <v>0</v>
      </c>
      <c r="E16" s="37">
        <v>1156.3787292334923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10562.060754486154</v>
      </c>
      <c r="M16" s="35">
        <v>0</v>
      </c>
      <c r="N16" s="38">
        <f t="shared" si="0"/>
        <v>11718.439483719647</v>
      </c>
      <c r="O16" s="33"/>
    </row>
    <row r="17" spans="1:15" x14ac:dyDescent="0.25">
      <c r="A17" s="9" t="s">
        <v>31</v>
      </c>
      <c r="B17" s="10" t="s">
        <v>34</v>
      </c>
      <c r="C17" s="35">
        <v>7285.8106504533935</v>
      </c>
      <c r="D17" s="36">
        <v>0</v>
      </c>
      <c r="E17" s="37">
        <v>7285.8106504533935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1933.3632751176497</v>
      </c>
      <c r="M17" s="35">
        <v>0</v>
      </c>
      <c r="N17" s="38">
        <f t="shared" si="0"/>
        <v>9219.1739255710436</v>
      </c>
      <c r="O17" s="33"/>
    </row>
    <row r="18" spans="1:15" x14ac:dyDescent="0.25">
      <c r="A18" s="9" t="s">
        <v>33</v>
      </c>
      <c r="B18" s="10" t="s">
        <v>36</v>
      </c>
      <c r="C18" s="35">
        <v>4290.9912688557015</v>
      </c>
      <c r="D18" s="36">
        <v>0</v>
      </c>
      <c r="E18" s="37">
        <v>4290.9912688557015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19803.0457122402</v>
      </c>
      <c r="M18" s="35">
        <v>0</v>
      </c>
      <c r="N18" s="38">
        <f t="shared" si="0"/>
        <v>24094.036981095902</v>
      </c>
      <c r="O18" s="33"/>
    </row>
    <row r="19" spans="1:15" x14ac:dyDescent="0.25">
      <c r="A19" s="9" t="s">
        <v>35</v>
      </c>
      <c r="B19" s="10" t="s">
        <v>278</v>
      </c>
      <c r="C19" s="35">
        <v>6306.483065636884</v>
      </c>
      <c r="D19" s="36">
        <v>0</v>
      </c>
      <c r="E19" s="37">
        <v>6306.483065636884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26954.999988618987</v>
      </c>
      <c r="M19" s="35">
        <v>0</v>
      </c>
      <c r="N19" s="38">
        <f t="shared" si="0"/>
        <v>33261.48305425587</v>
      </c>
      <c r="O19" s="33"/>
    </row>
    <row r="20" spans="1:15" x14ac:dyDescent="0.25">
      <c r="A20" s="9" t="s">
        <v>37</v>
      </c>
      <c r="B20" s="10" t="s">
        <v>279</v>
      </c>
      <c r="C20" s="35">
        <v>11859.538408533877</v>
      </c>
      <c r="D20" s="36">
        <v>0</v>
      </c>
      <c r="E20" s="37">
        <v>11859.538408533877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31530.50335132267</v>
      </c>
      <c r="M20" s="35">
        <v>0</v>
      </c>
      <c r="N20" s="38">
        <f t="shared" si="0"/>
        <v>43390.041759856547</v>
      </c>
      <c r="O20" s="33"/>
    </row>
    <row r="21" spans="1:15" x14ac:dyDescent="0.25">
      <c r="A21" s="9" t="s">
        <v>38</v>
      </c>
      <c r="B21" s="10" t="s">
        <v>39</v>
      </c>
      <c r="C21" s="35">
        <v>15599.506630809286</v>
      </c>
      <c r="D21" s="36">
        <v>0</v>
      </c>
      <c r="E21" s="37">
        <v>15599.506630809286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4306.529345863215</v>
      </c>
      <c r="M21" s="35">
        <v>0</v>
      </c>
      <c r="N21" s="38">
        <f t="shared" si="0"/>
        <v>19906.035976672501</v>
      </c>
      <c r="O21" s="33"/>
    </row>
    <row r="22" spans="1:15" x14ac:dyDescent="0.25">
      <c r="A22" s="9" t="s">
        <v>40</v>
      </c>
      <c r="B22" s="10" t="s">
        <v>41</v>
      </c>
      <c r="C22" s="35">
        <v>11992.564811841356</v>
      </c>
      <c r="D22" s="36">
        <v>0</v>
      </c>
      <c r="E22" s="37">
        <v>10095.465644341879</v>
      </c>
      <c r="F22" s="36">
        <v>1897.0991674994759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5028.4811344666377</v>
      </c>
      <c r="M22" s="35">
        <v>0</v>
      </c>
      <c r="N22" s="38">
        <f t="shared" si="0"/>
        <v>17021.045946307993</v>
      </c>
      <c r="O22" s="33"/>
    </row>
    <row r="23" spans="1:15" x14ac:dyDescent="0.25">
      <c r="A23" s="9" t="s">
        <v>42</v>
      </c>
      <c r="B23" s="10" t="s">
        <v>43</v>
      </c>
      <c r="C23" s="35">
        <v>13284.513256238624</v>
      </c>
      <c r="D23" s="36">
        <v>0</v>
      </c>
      <c r="E23" s="37">
        <v>10729.022608871757</v>
      </c>
      <c r="F23" s="36">
        <v>2555.490647366868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5875.3883347927049</v>
      </c>
      <c r="M23" s="35">
        <v>0</v>
      </c>
      <c r="N23" s="38">
        <f t="shared" si="0"/>
        <v>19159.901591031328</v>
      </c>
      <c r="O23" s="33"/>
    </row>
    <row r="24" spans="1:15" x14ac:dyDescent="0.25">
      <c r="A24" s="9" t="s">
        <v>44</v>
      </c>
      <c r="B24" s="10" t="s">
        <v>45</v>
      </c>
      <c r="C24" s="35">
        <v>361695.87598435313</v>
      </c>
      <c r="D24" s="36">
        <v>0</v>
      </c>
      <c r="E24" s="37">
        <v>167276.6865797459</v>
      </c>
      <c r="F24" s="36">
        <v>194419.18940460723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5390.1193494336931</v>
      </c>
      <c r="M24" s="35">
        <v>0</v>
      </c>
      <c r="N24" s="38">
        <f t="shared" si="0"/>
        <v>367085.99533378682</v>
      </c>
      <c r="O24" s="33"/>
    </row>
    <row r="25" spans="1:15" x14ac:dyDescent="0.25">
      <c r="A25" s="9" t="s">
        <v>46</v>
      </c>
      <c r="B25" s="10" t="s">
        <v>47</v>
      </c>
      <c r="C25" s="35">
        <v>707.30429250822385</v>
      </c>
      <c r="D25" s="36">
        <v>0</v>
      </c>
      <c r="E25" s="37">
        <v>707.30429250822385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12790.863296124842</v>
      </c>
      <c r="M25" s="35">
        <v>0</v>
      </c>
      <c r="N25" s="38">
        <f t="shared" si="0"/>
        <v>13498.167588633067</v>
      </c>
      <c r="O25" s="33"/>
    </row>
    <row r="26" spans="1:15" x14ac:dyDescent="0.25">
      <c r="A26" s="9" t="s">
        <v>48</v>
      </c>
      <c r="B26" s="10" t="s">
        <v>49</v>
      </c>
      <c r="C26" s="35">
        <v>279482.21038900281</v>
      </c>
      <c r="D26" s="36">
        <v>0</v>
      </c>
      <c r="E26" s="37">
        <v>145427.40669215546</v>
      </c>
      <c r="F26" s="36">
        <v>134054.80369684732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32918.295751909245</v>
      </c>
      <c r="M26" s="35">
        <v>0</v>
      </c>
      <c r="N26" s="38">
        <f t="shared" si="0"/>
        <v>312400.50614091207</v>
      </c>
      <c r="O26" s="33"/>
    </row>
    <row r="27" spans="1:15" x14ac:dyDescent="0.25">
      <c r="A27" s="9" t="s">
        <v>50</v>
      </c>
      <c r="B27" s="10" t="s">
        <v>51</v>
      </c>
      <c r="C27" s="35">
        <v>25267.109133599679</v>
      </c>
      <c r="D27" s="36">
        <v>0</v>
      </c>
      <c r="E27" s="37">
        <v>25267.109133599679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13993.960597734495</v>
      </c>
      <c r="M27" s="35">
        <v>0</v>
      </c>
      <c r="N27" s="38">
        <f t="shared" si="0"/>
        <v>39261.069731334173</v>
      </c>
      <c r="O27" s="33"/>
    </row>
    <row r="28" spans="1:15" x14ac:dyDescent="0.25">
      <c r="A28" s="9" t="s">
        <v>52</v>
      </c>
      <c r="B28" s="10" t="s">
        <v>53</v>
      </c>
      <c r="C28" s="35">
        <v>19874.890853460867</v>
      </c>
      <c r="D28" s="36">
        <v>0</v>
      </c>
      <c r="E28" s="37">
        <v>19874.890853460867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52277.182021510729</v>
      </c>
      <c r="M28" s="35">
        <v>0</v>
      </c>
      <c r="N28" s="38">
        <f t="shared" si="0"/>
        <v>72152.072874971593</v>
      </c>
      <c r="O28" s="33"/>
    </row>
    <row r="29" spans="1:15" x14ac:dyDescent="0.25">
      <c r="A29" s="9" t="s">
        <v>54</v>
      </c>
      <c r="B29" s="10" t="s">
        <v>55</v>
      </c>
      <c r="C29" s="35">
        <v>21990.361469819858</v>
      </c>
      <c r="D29" s="36">
        <v>0</v>
      </c>
      <c r="E29" s="37">
        <v>19480.855581832453</v>
      </c>
      <c r="F29" s="36">
        <v>2509.5058879874059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36923.036827823758</v>
      </c>
      <c r="M29" s="35">
        <v>0</v>
      </c>
      <c r="N29" s="38">
        <f t="shared" si="0"/>
        <v>58913.398297643616</v>
      </c>
      <c r="O29" s="33"/>
    </row>
    <row r="30" spans="1:15" x14ac:dyDescent="0.25">
      <c r="A30" s="9" t="s">
        <v>56</v>
      </c>
      <c r="B30" s="10" t="s">
        <v>57</v>
      </c>
      <c r="C30" s="35">
        <v>974.72245753569155</v>
      </c>
      <c r="D30" s="36">
        <v>0</v>
      </c>
      <c r="E30" s="37">
        <v>974.72245753569155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11527.878391092807</v>
      </c>
      <c r="M30" s="35">
        <v>0</v>
      </c>
      <c r="N30" s="38">
        <f t="shared" si="0"/>
        <v>12502.600848628499</v>
      </c>
      <c r="O30" s="33"/>
    </row>
    <row r="31" spans="1:15" x14ac:dyDescent="0.25">
      <c r="A31" s="9" t="s">
        <v>58</v>
      </c>
      <c r="B31" s="10" t="s">
        <v>59</v>
      </c>
      <c r="C31" s="35">
        <v>11804.908459753673</v>
      </c>
      <c r="D31" s="36">
        <v>0</v>
      </c>
      <c r="E31" s="37">
        <v>7837.4834993356781</v>
      </c>
      <c r="F31" s="36">
        <v>3967.424960417995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9735.9245182014274</v>
      </c>
      <c r="M31" s="35">
        <v>0</v>
      </c>
      <c r="N31" s="38">
        <f t="shared" si="0"/>
        <v>21540.832977955099</v>
      </c>
      <c r="O31" s="33"/>
    </row>
    <row r="32" spans="1:15" x14ac:dyDescent="0.25">
      <c r="A32" s="9" t="s">
        <v>60</v>
      </c>
      <c r="B32" s="10" t="s">
        <v>61</v>
      </c>
      <c r="C32" s="35">
        <v>116695.8576186732</v>
      </c>
      <c r="D32" s="36">
        <v>0</v>
      </c>
      <c r="E32" s="37">
        <v>116695.8576186732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122779.05308514646</v>
      </c>
      <c r="M32" s="35">
        <v>0</v>
      </c>
      <c r="N32" s="38">
        <f t="shared" si="0"/>
        <v>239474.91070381965</v>
      </c>
      <c r="O32" s="33"/>
    </row>
    <row r="33" spans="1:15" x14ac:dyDescent="0.25">
      <c r="A33" s="9" t="s">
        <v>62</v>
      </c>
      <c r="B33" s="10" t="s">
        <v>63</v>
      </c>
      <c r="C33" s="35">
        <v>20052.652561307616</v>
      </c>
      <c r="D33" s="36">
        <v>0</v>
      </c>
      <c r="E33" s="37">
        <v>20052.652561307616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10392.940933054091</v>
      </c>
      <c r="M33" s="35">
        <v>0</v>
      </c>
      <c r="N33" s="38">
        <f t="shared" si="0"/>
        <v>30445.593494361707</v>
      </c>
      <c r="O33" s="33"/>
    </row>
    <row r="34" spans="1:15" x14ac:dyDescent="0.25">
      <c r="A34" s="9" t="s">
        <v>64</v>
      </c>
      <c r="B34" s="10" t="s">
        <v>65</v>
      </c>
      <c r="C34" s="35">
        <v>48367.111934515007</v>
      </c>
      <c r="D34" s="36">
        <v>0</v>
      </c>
      <c r="E34" s="37">
        <v>48367.111934515007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11694.275377943188</v>
      </c>
      <c r="M34" s="35">
        <v>0</v>
      </c>
      <c r="N34" s="38">
        <f t="shared" si="0"/>
        <v>60061.387312458195</v>
      </c>
      <c r="O34" s="33"/>
    </row>
    <row r="35" spans="1:15" x14ac:dyDescent="0.25">
      <c r="A35" s="9" t="s">
        <v>66</v>
      </c>
      <c r="B35" s="10" t="s">
        <v>67</v>
      </c>
      <c r="C35" s="35">
        <v>4063.8293352439678</v>
      </c>
      <c r="D35" s="36">
        <v>0</v>
      </c>
      <c r="E35" s="37">
        <v>4063.8293352439678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5444.4351246424312</v>
      </c>
      <c r="M35" s="35">
        <v>0</v>
      </c>
      <c r="N35" s="38">
        <f t="shared" si="0"/>
        <v>9508.264459886399</v>
      </c>
      <c r="O35" s="33"/>
    </row>
    <row r="36" spans="1:15" ht="30" x14ac:dyDescent="0.25">
      <c r="A36" s="9" t="s">
        <v>68</v>
      </c>
      <c r="B36" s="10" t="s">
        <v>69</v>
      </c>
      <c r="C36" s="35">
        <v>63628.438185694802</v>
      </c>
      <c r="D36" s="36">
        <v>0</v>
      </c>
      <c r="E36" s="37">
        <v>63628.438185694802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33029.349042311289</v>
      </c>
      <c r="M36" s="35">
        <v>0</v>
      </c>
      <c r="N36" s="38">
        <f t="shared" si="0"/>
        <v>96657.787228006084</v>
      </c>
      <c r="O36" s="33"/>
    </row>
    <row r="37" spans="1:15" x14ac:dyDescent="0.25">
      <c r="A37" s="9" t="s">
        <v>70</v>
      </c>
      <c r="B37" s="10" t="s">
        <v>71</v>
      </c>
      <c r="C37" s="35">
        <v>31328.615107118003</v>
      </c>
      <c r="D37" s="36">
        <v>0</v>
      </c>
      <c r="E37" s="37">
        <v>31328.615107118003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9164.1276216793376</v>
      </c>
      <c r="M37" s="35">
        <v>0</v>
      </c>
      <c r="N37" s="38">
        <f t="shared" si="0"/>
        <v>40492.742728797341</v>
      </c>
      <c r="O37" s="33"/>
    </row>
    <row r="38" spans="1:15" x14ac:dyDescent="0.25">
      <c r="A38" s="9" t="s">
        <v>72</v>
      </c>
      <c r="B38" s="10" t="s">
        <v>73</v>
      </c>
      <c r="C38" s="35">
        <v>3533.250330339225</v>
      </c>
      <c r="D38" s="36">
        <v>0</v>
      </c>
      <c r="E38" s="37">
        <v>3533.250330339225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9846.7267509023732</v>
      </c>
      <c r="M38" s="35">
        <v>0</v>
      </c>
      <c r="N38" s="38">
        <f t="shared" si="0"/>
        <v>13379.977081241599</v>
      </c>
      <c r="O38" s="33"/>
    </row>
    <row r="39" spans="1:15" x14ac:dyDescent="0.25">
      <c r="A39" s="9" t="s">
        <v>74</v>
      </c>
      <c r="B39" s="10" t="s">
        <v>75</v>
      </c>
      <c r="C39" s="35">
        <v>5750.7217379301983</v>
      </c>
      <c r="D39" s="36">
        <v>0</v>
      </c>
      <c r="E39" s="37">
        <v>5750.7217379301983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2677.7970423741444</v>
      </c>
      <c r="M39" s="35">
        <v>0</v>
      </c>
      <c r="N39" s="38">
        <f t="shared" si="0"/>
        <v>8428.5187803043427</v>
      </c>
      <c r="O39" s="33"/>
    </row>
    <row r="40" spans="1:15" x14ac:dyDescent="0.25">
      <c r="A40" s="9" t="s">
        <v>76</v>
      </c>
      <c r="B40" s="10" t="s">
        <v>77</v>
      </c>
      <c r="C40" s="35">
        <v>73288.109307726641</v>
      </c>
      <c r="D40" s="36">
        <v>0</v>
      </c>
      <c r="E40" s="37">
        <v>73288.109307726641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30480.199711752652</v>
      </c>
      <c r="M40" s="35">
        <v>0</v>
      </c>
      <c r="N40" s="38">
        <f t="shared" si="0"/>
        <v>103768.30901947929</v>
      </c>
      <c r="O40" s="33"/>
    </row>
    <row r="41" spans="1:15" x14ac:dyDescent="0.25">
      <c r="A41" s="9" t="s">
        <v>78</v>
      </c>
      <c r="B41" s="10" t="s">
        <v>79</v>
      </c>
      <c r="C41" s="35">
        <v>39.56320587417342</v>
      </c>
      <c r="D41" s="36">
        <v>0</v>
      </c>
      <c r="E41" s="37">
        <v>39.56320587417342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241.80851283755769</v>
      </c>
      <c r="M41" s="35">
        <v>0</v>
      </c>
      <c r="N41" s="38">
        <f t="shared" si="0"/>
        <v>281.37171871173109</v>
      </c>
      <c r="O41" s="33"/>
    </row>
    <row r="42" spans="1:15" x14ac:dyDescent="0.25">
      <c r="A42" s="9" t="s">
        <v>80</v>
      </c>
      <c r="B42" s="10" t="s">
        <v>81</v>
      </c>
      <c r="C42" s="35">
        <v>701.01293399558244</v>
      </c>
      <c r="D42" s="36">
        <v>0</v>
      </c>
      <c r="E42" s="37">
        <v>701.01293399558244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1977.5208429750692</v>
      </c>
      <c r="M42" s="35">
        <v>0</v>
      </c>
      <c r="N42" s="38">
        <f t="shared" si="0"/>
        <v>2678.5337769706516</v>
      </c>
      <c r="O42" s="33"/>
    </row>
    <row r="43" spans="1:15" ht="45" x14ac:dyDescent="0.25">
      <c r="A43" s="9" t="s">
        <v>351</v>
      </c>
      <c r="B43" s="10" t="s">
        <v>352</v>
      </c>
      <c r="C43" s="35">
        <v>293251.66347416159</v>
      </c>
      <c r="D43" s="36">
        <v>0</v>
      </c>
      <c r="E43" s="37">
        <v>134125.89460121474</v>
      </c>
      <c r="F43" s="36">
        <v>159125.76887294685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12999.535839286893</v>
      </c>
      <c r="M43" s="35">
        <v>0</v>
      </c>
      <c r="N43" s="38">
        <f t="shared" si="0"/>
        <v>306251.19931344845</v>
      </c>
      <c r="O43" s="33"/>
    </row>
    <row r="44" spans="1:15" ht="30" x14ac:dyDescent="0.25">
      <c r="A44" s="9" t="s">
        <v>82</v>
      </c>
      <c r="B44" s="10" t="s">
        <v>83</v>
      </c>
      <c r="C44" s="35">
        <v>49616.833695267065</v>
      </c>
      <c r="D44" s="36">
        <v>0</v>
      </c>
      <c r="E44" s="37">
        <v>40488.707659731168</v>
      </c>
      <c r="F44" s="36">
        <v>9128.1260355358972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49616.833695267065</v>
      </c>
      <c r="O44" s="33"/>
    </row>
    <row r="45" spans="1:15" x14ac:dyDescent="0.25">
      <c r="A45" s="9" t="s">
        <v>84</v>
      </c>
      <c r="B45" s="10" t="s">
        <v>85</v>
      </c>
      <c r="C45" s="35">
        <v>115882.76011487364</v>
      </c>
      <c r="D45" s="36">
        <v>0</v>
      </c>
      <c r="E45" s="37">
        <v>43499.52952035216</v>
      </c>
      <c r="F45" s="36">
        <v>72383.230594521476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13654.963025497973</v>
      </c>
      <c r="M45" s="35">
        <v>0</v>
      </c>
      <c r="N45" s="38">
        <f t="shared" si="0"/>
        <v>129537.72314037161</v>
      </c>
      <c r="O45" s="33"/>
    </row>
    <row r="46" spans="1:15" x14ac:dyDescent="0.25">
      <c r="A46" s="9" t="s">
        <v>86</v>
      </c>
      <c r="B46" s="10" t="s">
        <v>87</v>
      </c>
      <c r="C46" s="35">
        <v>77867.102883437867</v>
      </c>
      <c r="D46" s="36">
        <v>0</v>
      </c>
      <c r="E46" s="37">
        <v>15204.532865518511</v>
      </c>
      <c r="F46" s="36">
        <v>62662.570017919352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713.41752971431492</v>
      </c>
      <c r="M46" s="35">
        <v>0</v>
      </c>
      <c r="N46" s="38">
        <f t="shared" si="0"/>
        <v>78580.520413152175</v>
      </c>
      <c r="O46" s="33"/>
    </row>
    <row r="47" spans="1:15" x14ac:dyDescent="0.25">
      <c r="A47" s="9" t="s">
        <v>88</v>
      </c>
      <c r="B47" s="10" t="s">
        <v>89</v>
      </c>
      <c r="C47" s="35">
        <v>184714.54400176342</v>
      </c>
      <c r="D47" s="36">
        <v>0</v>
      </c>
      <c r="E47" s="37">
        <v>162011.12239918951</v>
      </c>
      <c r="F47" s="36">
        <v>22703.421602573908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14871.810915362195</v>
      </c>
      <c r="M47" s="35">
        <v>0</v>
      </c>
      <c r="N47" s="38">
        <f t="shared" si="0"/>
        <v>199586.35491712563</v>
      </c>
      <c r="O47" s="33"/>
    </row>
    <row r="48" spans="1:15" x14ac:dyDescent="0.25">
      <c r="A48" s="9" t="s">
        <v>90</v>
      </c>
      <c r="B48" s="34" t="s">
        <v>91</v>
      </c>
      <c r="C48" s="35">
        <v>36655.59073165372</v>
      </c>
      <c r="D48" s="36">
        <v>0</v>
      </c>
      <c r="E48" s="37">
        <v>24884.542396965575</v>
      </c>
      <c r="F48" s="36">
        <v>11771.048334688148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36655.59073165372</v>
      </c>
      <c r="O48" s="33"/>
    </row>
    <row r="49" spans="1:15" ht="45" x14ac:dyDescent="0.25">
      <c r="A49" s="9" t="s">
        <v>361</v>
      </c>
      <c r="B49" s="10" t="s">
        <v>362</v>
      </c>
      <c r="C49" s="35">
        <v>95780.421414889148</v>
      </c>
      <c r="D49" s="36">
        <v>0</v>
      </c>
      <c r="E49" s="37">
        <v>52692.440824950958</v>
      </c>
      <c r="F49" s="36">
        <v>43087.98058993819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18.426863549487074</v>
      </c>
      <c r="M49" s="35">
        <v>0</v>
      </c>
      <c r="N49" s="38">
        <f t="shared" si="0"/>
        <v>95798.848278438629</v>
      </c>
      <c r="O49" s="33"/>
    </row>
    <row r="50" spans="1:15" x14ac:dyDescent="0.25">
      <c r="A50" s="9" t="s">
        <v>92</v>
      </c>
      <c r="B50" s="10" t="s">
        <v>93</v>
      </c>
      <c r="C50" s="35">
        <v>127765.28292841962</v>
      </c>
      <c r="D50" s="36">
        <v>0</v>
      </c>
      <c r="E50" s="37">
        <v>72915.819093846396</v>
      </c>
      <c r="F50" s="36">
        <v>54849.463834573224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22716.255341383046</v>
      </c>
      <c r="M50" s="35">
        <v>0</v>
      </c>
      <c r="N50" s="38">
        <f t="shared" si="0"/>
        <v>150481.53826980267</v>
      </c>
      <c r="O50" s="33"/>
    </row>
    <row r="51" spans="1:15" x14ac:dyDescent="0.25">
      <c r="A51" s="9" t="s">
        <v>94</v>
      </c>
      <c r="B51" s="10" t="s">
        <v>95</v>
      </c>
      <c r="C51" s="35">
        <v>80916.89016896172</v>
      </c>
      <c r="D51" s="36">
        <v>0</v>
      </c>
      <c r="E51" s="37">
        <v>51467.515300862302</v>
      </c>
      <c r="F51" s="36">
        <v>29449.374868099418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583.28282595122982</v>
      </c>
      <c r="M51" s="35">
        <v>0</v>
      </c>
      <c r="N51" s="38">
        <f t="shared" si="0"/>
        <v>81500.172994912951</v>
      </c>
      <c r="O51" s="33"/>
    </row>
    <row r="52" spans="1:15" x14ac:dyDescent="0.25">
      <c r="A52" s="9" t="s">
        <v>96</v>
      </c>
      <c r="B52" s="10" t="s">
        <v>97</v>
      </c>
      <c r="C52" s="35">
        <v>10313.125132393185</v>
      </c>
      <c r="D52" s="36">
        <v>0</v>
      </c>
      <c r="E52" s="37">
        <v>1793.5923462562587</v>
      </c>
      <c r="F52" s="36">
        <v>8519.532786136926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971.52794932784411</v>
      </c>
      <c r="M52" s="35">
        <v>0</v>
      </c>
      <c r="N52" s="38">
        <f t="shared" si="0"/>
        <v>11284.65308172103</v>
      </c>
      <c r="O52" s="33"/>
    </row>
    <row r="53" spans="1:15" x14ac:dyDescent="0.25">
      <c r="A53" s="9" t="s">
        <v>98</v>
      </c>
      <c r="B53" s="10" t="s">
        <v>99</v>
      </c>
      <c r="C53" s="35">
        <v>63664.656136692829</v>
      </c>
      <c r="D53" s="36">
        <v>0</v>
      </c>
      <c r="E53" s="37">
        <v>41456.763850938354</v>
      </c>
      <c r="F53" s="36">
        <v>22207.892285754475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63664.656136692829</v>
      </c>
      <c r="O53" s="33"/>
    </row>
    <row r="54" spans="1:15" x14ac:dyDescent="0.25">
      <c r="A54" s="9" t="s">
        <v>100</v>
      </c>
      <c r="B54" s="10" t="s">
        <v>101</v>
      </c>
      <c r="C54" s="35">
        <v>22990.107721625209</v>
      </c>
      <c r="D54" s="36">
        <v>0</v>
      </c>
      <c r="E54" s="37">
        <v>12760.79986012333</v>
      </c>
      <c r="F54" s="36">
        <v>10229.307861501879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22990.107721625209</v>
      </c>
      <c r="O54" s="33"/>
    </row>
    <row r="55" spans="1:15" ht="30" x14ac:dyDescent="0.25">
      <c r="A55" s="9" t="s">
        <v>102</v>
      </c>
      <c r="B55" s="34" t="s">
        <v>103</v>
      </c>
      <c r="C55" s="35">
        <v>166760.93088378455</v>
      </c>
      <c r="D55" s="36">
        <v>0</v>
      </c>
      <c r="E55" s="37">
        <v>29644.537973412298</v>
      </c>
      <c r="F55" s="36">
        <v>137116.39291037223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4044.3642125064016</v>
      </c>
      <c r="M55" s="35">
        <v>0</v>
      </c>
      <c r="N55" s="38">
        <f t="shared" si="0"/>
        <v>170805.29509629094</v>
      </c>
      <c r="O55" s="33"/>
    </row>
    <row r="56" spans="1:15" x14ac:dyDescent="0.25">
      <c r="A56" s="9" t="s">
        <v>104</v>
      </c>
      <c r="B56" s="10" t="s">
        <v>105</v>
      </c>
      <c r="C56" s="35">
        <v>56272.33487382219</v>
      </c>
      <c r="D56" s="36">
        <v>0</v>
      </c>
      <c r="E56" s="37">
        <v>54343.42167143694</v>
      </c>
      <c r="F56" s="36">
        <v>1928.9132023852508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405.91644320808678</v>
      </c>
      <c r="M56" s="35">
        <v>0</v>
      </c>
      <c r="N56" s="38">
        <f t="shared" si="0"/>
        <v>56678.251317030277</v>
      </c>
      <c r="O56" s="33"/>
    </row>
    <row r="57" spans="1:15" ht="60" x14ac:dyDescent="0.25">
      <c r="A57" s="9" t="s">
        <v>363</v>
      </c>
      <c r="B57" s="10" t="s">
        <v>364</v>
      </c>
      <c r="C57" s="35">
        <v>123557.60826138711</v>
      </c>
      <c r="D57" s="36">
        <v>5521.0895335864643</v>
      </c>
      <c r="E57" s="37">
        <v>32087.397552873736</v>
      </c>
      <c r="F57" s="36">
        <v>85949.121174926899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15.43620446319612</v>
      </c>
      <c r="M57" s="35">
        <v>0</v>
      </c>
      <c r="N57" s="38">
        <f t="shared" si="0"/>
        <v>123573.04446585031</v>
      </c>
      <c r="O57" s="33"/>
    </row>
    <row r="58" spans="1:15" x14ac:dyDescent="0.25">
      <c r="A58" s="9" t="s">
        <v>106</v>
      </c>
      <c r="B58" s="10" t="s">
        <v>107</v>
      </c>
      <c r="C58" s="35">
        <v>24573.12030873185</v>
      </c>
      <c r="D58" s="36">
        <v>0</v>
      </c>
      <c r="E58" s="37">
        <v>13755.858379998808</v>
      </c>
      <c r="F58" s="36">
        <v>10817.261928733042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10116.395316071612</v>
      </c>
      <c r="M58" s="35">
        <v>0</v>
      </c>
      <c r="N58" s="38">
        <f t="shared" si="0"/>
        <v>34689.515624803462</v>
      </c>
      <c r="O58" s="33"/>
    </row>
    <row r="59" spans="1:15" x14ac:dyDescent="0.25">
      <c r="A59" s="9" t="s">
        <v>108</v>
      </c>
      <c r="B59" s="10" t="s">
        <v>109</v>
      </c>
      <c r="C59" s="35">
        <v>26084.958942305675</v>
      </c>
      <c r="D59" s="36">
        <v>0</v>
      </c>
      <c r="E59" s="37">
        <v>22605.428157435163</v>
      </c>
      <c r="F59" s="36">
        <v>3479.5307848705124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35758.577279014178</v>
      </c>
      <c r="M59" s="35">
        <v>0</v>
      </c>
      <c r="N59" s="38">
        <f t="shared" si="0"/>
        <v>61843.536221319853</v>
      </c>
      <c r="O59" s="33"/>
    </row>
    <row r="60" spans="1:15" x14ac:dyDescent="0.25">
      <c r="A60" s="9" t="s">
        <v>110</v>
      </c>
      <c r="B60" s="10" t="s">
        <v>111</v>
      </c>
      <c r="C60" s="35">
        <v>2146.488730866552</v>
      </c>
      <c r="D60" s="36">
        <v>0</v>
      </c>
      <c r="E60" s="37">
        <v>821.7215073884297</v>
      </c>
      <c r="F60" s="36">
        <v>1324.7672234781226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1748.809111374791</v>
      </c>
      <c r="M60" s="35">
        <v>0</v>
      </c>
      <c r="N60" s="38">
        <f t="shared" si="0"/>
        <v>3895.297842241343</v>
      </c>
      <c r="O60" s="33"/>
    </row>
    <row r="61" spans="1:15" x14ac:dyDescent="0.25">
      <c r="A61" s="9" t="s">
        <v>112</v>
      </c>
      <c r="B61" s="34" t="s">
        <v>113</v>
      </c>
      <c r="C61" s="35">
        <v>1251.4704874030335</v>
      </c>
      <c r="D61" s="36">
        <v>0</v>
      </c>
      <c r="E61" s="37">
        <v>1251.4704874030335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2481.357632823489</v>
      </c>
      <c r="M61" s="35">
        <v>0</v>
      </c>
      <c r="N61" s="38">
        <f t="shared" si="0"/>
        <v>3732.8281202265225</v>
      </c>
      <c r="O61" s="33"/>
    </row>
    <row r="62" spans="1:15" ht="45" x14ac:dyDescent="0.25">
      <c r="A62" s="9" t="s">
        <v>114</v>
      </c>
      <c r="B62" s="34" t="s">
        <v>115</v>
      </c>
      <c r="C62" s="35">
        <v>45151.483052071482</v>
      </c>
      <c r="D62" s="36">
        <v>0</v>
      </c>
      <c r="E62" s="37">
        <v>37089.89227998563</v>
      </c>
      <c r="F62" s="36">
        <v>8061.5907720858504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10357.150760284716</v>
      </c>
      <c r="M62" s="35">
        <v>0</v>
      </c>
      <c r="N62" s="38">
        <f t="shared" si="0"/>
        <v>55508.633812356202</v>
      </c>
      <c r="O62" s="33"/>
    </row>
    <row r="63" spans="1:15" x14ac:dyDescent="0.25">
      <c r="A63" s="9" t="s">
        <v>116</v>
      </c>
      <c r="B63" s="10" t="s">
        <v>117</v>
      </c>
      <c r="C63" s="35">
        <v>102287.91862458456</v>
      </c>
      <c r="D63" s="36">
        <v>0</v>
      </c>
      <c r="E63" s="37">
        <v>31425.688698910184</v>
      </c>
      <c r="F63" s="36">
        <v>70862.229925674386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1420.166793077593</v>
      </c>
      <c r="M63" s="35">
        <v>0</v>
      </c>
      <c r="N63" s="38">
        <f t="shared" si="0"/>
        <v>103708.08541766215</v>
      </c>
      <c r="O63" s="33"/>
    </row>
    <row r="64" spans="1:15" ht="30" x14ac:dyDescent="0.25">
      <c r="A64" s="9" t="s">
        <v>118</v>
      </c>
      <c r="B64" s="10" t="s">
        <v>119</v>
      </c>
      <c r="C64" s="35">
        <v>42634.481064417683</v>
      </c>
      <c r="D64" s="36">
        <v>2194.2878777903088</v>
      </c>
      <c r="E64" s="37">
        <v>36500.985975191921</v>
      </c>
      <c r="F64" s="36">
        <v>3939.2072114354514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39216.47873821573</v>
      </c>
      <c r="M64" s="35">
        <v>0</v>
      </c>
      <c r="N64" s="38">
        <f t="shared" si="0"/>
        <v>81850.959802633413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96842.743953783021</v>
      </c>
      <c r="D66" s="36">
        <v>0</v>
      </c>
      <c r="E66" s="37">
        <v>66977.831225187576</v>
      </c>
      <c r="F66" s="36">
        <v>29864.912728595446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96842.743953783021</v>
      </c>
      <c r="O66" s="33"/>
    </row>
    <row r="67" spans="1:15" ht="30" x14ac:dyDescent="0.25">
      <c r="A67" s="9" t="s">
        <v>357</v>
      </c>
      <c r="B67" s="10" t="s">
        <v>358</v>
      </c>
      <c r="C67" s="35">
        <v>119712.96917603434</v>
      </c>
      <c r="D67" s="36">
        <v>0</v>
      </c>
      <c r="E67" s="37">
        <v>48235.710611628674</v>
      </c>
      <c r="F67" s="36">
        <v>71477.258564405667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15.707261275840786</v>
      </c>
      <c r="M67" s="35">
        <v>0</v>
      </c>
      <c r="N67" s="38">
        <f t="shared" si="0"/>
        <v>119728.67643731018</v>
      </c>
      <c r="O67" s="33"/>
    </row>
    <row r="68" spans="1:15" ht="30" x14ac:dyDescent="0.25">
      <c r="A68" s="9" t="s">
        <v>120</v>
      </c>
      <c r="B68" s="10" t="s">
        <v>122</v>
      </c>
      <c r="C68" s="35">
        <v>47167.298179094294</v>
      </c>
      <c r="D68" s="36">
        <v>0</v>
      </c>
      <c r="E68" s="37">
        <v>38187.098487877374</v>
      </c>
      <c r="F68" s="36">
        <v>8980.1996912169197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47167.298179094294</v>
      </c>
      <c r="O68" s="33"/>
    </row>
    <row r="69" spans="1:15" ht="30" x14ac:dyDescent="0.25">
      <c r="A69" s="9" t="s">
        <v>121</v>
      </c>
      <c r="B69" s="10" t="s">
        <v>124</v>
      </c>
      <c r="C69" s="35">
        <v>64911.164394903513</v>
      </c>
      <c r="D69" s="36">
        <v>0</v>
      </c>
      <c r="E69" s="37">
        <v>55696.437775479455</v>
      </c>
      <c r="F69" s="36">
        <v>9214.7266194240601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5006.8244869865994</v>
      </c>
      <c r="M69" s="35">
        <v>0</v>
      </c>
      <c r="N69" s="38">
        <f t="shared" si="0"/>
        <v>69917.988881890109</v>
      </c>
      <c r="O69" s="33"/>
    </row>
    <row r="70" spans="1:15" ht="30" x14ac:dyDescent="0.25">
      <c r="A70" s="9" t="s">
        <v>123</v>
      </c>
      <c r="B70" s="10" t="s">
        <v>283</v>
      </c>
      <c r="C70" s="35">
        <v>4865.9732292914396</v>
      </c>
      <c r="D70" s="36">
        <v>0</v>
      </c>
      <c r="E70" s="37">
        <v>2828.3803344763646</v>
      </c>
      <c r="F70" s="36">
        <v>2037.5928948150745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4865.9732292914396</v>
      </c>
      <c r="O70" s="33"/>
    </row>
    <row r="71" spans="1:15" ht="30" x14ac:dyDescent="0.25">
      <c r="A71" s="9" t="s">
        <v>307</v>
      </c>
      <c r="B71" s="10" t="s">
        <v>126</v>
      </c>
      <c r="C71" s="35">
        <v>69471.677565775521</v>
      </c>
      <c r="D71" s="36">
        <v>0</v>
      </c>
      <c r="E71" s="37">
        <v>59080.688550783976</v>
      </c>
      <c r="F71" s="36">
        <v>10390.989014991537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69471.677565775521</v>
      </c>
      <c r="O71" s="33"/>
    </row>
    <row r="72" spans="1:15" x14ac:dyDescent="0.25">
      <c r="A72" s="9" t="s">
        <v>125</v>
      </c>
      <c r="B72" s="10" t="s">
        <v>127</v>
      </c>
      <c r="C72" s="35">
        <v>64512.936166712687</v>
      </c>
      <c r="D72" s="36">
        <v>0</v>
      </c>
      <c r="E72" s="37">
        <v>3816.0174857937</v>
      </c>
      <c r="F72" s="36">
        <v>60696.918680918985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1238.6803662462189</v>
      </c>
      <c r="M72" s="35">
        <v>0</v>
      </c>
      <c r="N72" s="38">
        <f t="shared" ref="N72:N133" si="1">+C72+G72+K72+L72+M72</f>
        <v>65751.616532958898</v>
      </c>
      <c r="O72" s="33"/>
    </row>
    <row r="73" spans="1:15" x14ac:dyDescent="0.25">
      <c r="A73" s="9" t="s">
        <v>308</v>
      </c>
      <c r="B73" s="10" t="s">
        <v>129</v>
      </c>
      <c r="C73" s="35">
        <v>17380.84529710823</v>
      </c>
      <c r="D73" s="36">
        <v>0</v>
      </c>
      <c r="E73" s="37">
        <v>283.38231107070123</v>
      </c>
      <c r="F73" s="36">
        <v>17097.462986037528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17380.84529710823</v>
      </c>
      <c r="O73" s="33"/>
    </row>
    <row r="74" spans="1:15" ht="45" x14ac:dyDescent="0.25">
      <c r="A74" s="9" t="s">
        <v>128</v>
      </c>
      <c r="B74" s="10" t="s">
        <v>131</v>
      </c>
      <c r="C74" s="35">
        <v>18985.893507769662</v>
      </c>
      <c r="D74" s="36">
        <v>0</v>
      </c>
      <c r="E74" s="37">
        <v>18985.893507769662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853.05598475759325</v>
      </c>
      <c r="M74" s="35">
        <v>0</v>
      </c>
      <c r="N74" s="38">
        <f t="shared" si="1"/>
        <v>19838.949492527256</v>
      </c>
      <c r="O74" s="33"/>
    </row>
    <row r="75" spans="1:15" ht="30" x14ac:dyDescent="0.25">
      <c r="A75" s="9" t="s">
        <v>130</v>
      </c>
      <c r="B75" s="10" t="s">
        <v>133</v>
      </c>
      <c r="C75" s="35">
        <v>151755.09572346383</v>
      </c>
      <c r="D75" s="36">
        <v>0</v>
      </c>
      <c r="E75" s="37">
        <v>41579.874016406684</v>
      </c>
      <c r="F75" s="36">
        <v>110175.22170705715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121.83252268645742</v>
      </c>
      <c r="M75" s="35">
        <v>0</v>
      </c>
      <c r="N75" s="38">
        <f t="shared" si="1"/>
        <v>151876.92824615029</v>
      </c>
      <c r="O75" s="33"/>
    </row>
    <row r="76" spans="1:15" x14ac:dyDescent="0.25">
      <c r="A76" s="9" t="s">
        <v>132</v>
      </c>
      <c r="B76" s="10" t="s">
        <v>135</v>
      </c>
      <c r="C76" s="35">
        <v>56289.750556168365</v>
      </c>
      <c r="D76" s="36">
        <v>0</v>
      </c>
      <c r="E76" s="37">
        <v>19619.623962475845</v>
      </c>
      <c r="F76" s="36">
        <v>36670.126593692519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588.73622543278259</v>
      </c>
      <c r="M76" s="35">
        <v>0</v>
      </c>
      <c r="N76" s="38">
        <f t="shared" si="1"/>
        <v>56878.486781601147</v>
      </c>
      <c r="O76" s="33"/>
    </row>
    <row r="77" spans="1:15" ht="30" x14ac:dyDescent="0.25">
      <c r="A77" s="9" t="s">
        <v>134</v>
      </c>
      <c r="B77" s="10" t="s">
        <v>137</v>
      </c>
      <c r="C77" s="35">
        <v>82055.711657737047</v>
      </c>
      <c r="D77" s="36">
        <v>0</v>
      </c>
      <c r="E77" s="37">
        <v>53137.104836731858</v>
      </c>
      <c r="F77" s="36">
        <v>28918.606821005189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15343.88933771799</v>
      </c>
      <c r="M77" s="35">
        <v>0</v>
      </c>
      <c r="N77" s="38">
        <f t="shared" si="1"/>
        <v>97399.600995455039</v>
      </c>
      <c r="O77" s="33"/>
    </row>
    <row r="78" spans="1:15" ht="30" x14ac:dyDescent="0.25">
      <c r="A78" s="9" t="s">
        <v>136</v>
      </c>
      <c r="B78" s="10" t="s">
        <v>139</v>
      </c>
      <c r="C78" s="35">
        <v>6860.729094189317</v>
      </c>
      <c r="D78" s="36">
        <v>0</v>
      </c>
      <c r="E78" s="37">
        <v>1220.4974955844609</v>
      </c>
      <c r="F78" s="36">
        <v>5640.2315986048561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6860.729094189317</v>
      </c>
      <c r="O78" s="33"/>
    </row>
    <row r="79" spans="1:15" x14ac:dyDescent="0.25">
      <c r="A79" s="9" t="s">
        <v>138</v>
      </c>
      <c r="B79" s="10" t="s">
        <v>141</v>
      </c>
      <c r="C79" s="35">
        <v>29937.448835214422</v>
      </c>
      <c r="D79" s="36">
        <v>0</v>
      </c>
      <c r="E79" s="37">
        <v>3313.4998711990379</v>
      </c>
      <c r="F79" s="36">
        <v>26623.948964015384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29937.448835214422</v>
      </c>
      <c r="O79" s="33"/>
    </row>
    <row r="80" spans="1:15" x14ac:dyDescent="0.25">
      <c r="A80" s="9" t="s">
        <v>140</v>
      </c>
      <c r="B80" s="10" t="s">
        <v>142</v>
      </c>
      <c r="C80" s="35">
        <v>113079.0628246924</v>
      </c>
      <c r="D80" s="36">
        <v>0</v>
      </c>
      <c r="E80" s="37">
        <v>20663.02831793256</v>
      </c>
      <c r="F80" s="36">
        <v>92416.034506759839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113079.0628246924</v>
      </c>
      <c r="O80" s="33"/>
    </row>
    <row r="81" spans="1:15" ht="45" x14ac:dyDescent="0.25">
      <c r="A81" s="9" t="s">
        <v>359</v>
      </c>
      <c r="B81" s="10" t="s">
        <v>360</v>
      </c>
      <c r="C81" s="35">
        <v>14078.55235938549</v>
      </c>
      <c r="D81" s="36">
        <v>0</v>
      </c>
      <c r="E81" s="37">
        <v>5699.9777394630237</v>
      </c>
      <c r="F81" s="36">
        <v>8378.5746199224668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14078.55235938549</v>
      </c>
      <c r="O81" s="33"/>
    </row>
    <row r="82" spans="1:15" x14ac:dyDescent="0.25">
      <c r="A82" s="9" t="s">
        <v>310</v>
      </c>
      <c r="B82" s="10" t="s">
        <v>144</v>
      </c>
      <c r="C82" s="35">
        <v>32245.917314050726</v>
      </c>
      <c r="D82" s="36">
        <v>0</v>
      </c>
      <c r="E82" s="37">
        <v>27770.305431269386</v>
      </c>
      <c r="F82" s="36">
        <v>4475.6118827813425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40242.515709249281</v>
      </c>
      <c r="M82" s="35">
        <v>0</v>
      </c>
      <c r="N82" s="38">
        <f t="shared" si="1"/>
        <v>72488.433023300007</v>
      </c>
      <c r="O82" s="33"/>
    </row>
    <row r="83" spans="1:15" ht="30" x14ac:dyDescent="0.25">
      <c r="A83" s="9" t="s">
        <v>143</v>
      </c>
      <c r="B83" s="10" t="s">
        <v>146</v>
      </c>
      <c r="C83" s="35">
        <v>835048.19706265617</v>
      </c>
      <c r="D83" s="36">
        <v>0</v>
      </c>
      <c r="E83" s="37">
        <v>13174.327884598066</v>
      </c>
      <c r="F83" s="36">
        <v>821873.86917805811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835048.19706265617</v>
      </c>
      <c r="O83" s="33"/>
    </row>
    <row r="84" spans="1:15" x14ac:dyDescent="0.25">
      <c r="A84" s="9" t="s">
        <v>145</v>
      </c>
      <c r="B84" s="10" t="s">
        <v>148</v>
      </c>
      <c r="C84" s="35">
        <v>43151.664192207681</v>
      </c>
      <c r="D84" s="36">
        <v>0</v>
      </c>
      <c r="E84" s="37">
        <v>36507.960420867799</v>
      </c>
      <c r="F84" s="36">
        <v>6643.7037713398795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41165.244797635482</v>
      </c>
      <c r="M84" s="35">
        <v>0</v>
      </c>
      <c r="N84" s="38">
        <f t="shared" si="1"/>
        <v>84316.908989843156</v>
      </c>
      <c r="O84" s="33"/>
    </row>
    <row r="85" spans="1:15" x14ac:dyDescent="0.25">
      <c r="A85" s="9" t="s">
        <v>147</v>
      </c>
      <c r="B85" s="10" t="s">
        <v>150</v>
      </c>
      <c r="C85" s="35">
        <v>117903.70018211911</v>
      </c>
      <c r="D85" s="36">
        <v>0</v>
      </c>
      <c r="E85" s="37">
        <v>114738.19840012834</v>
      </c>
      <c r="F85" s="36">
        <v>3165.5017819907603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16816.685802260014</v>
      </c>
      <c r="M85" s="35">
        <v>0</v>
      </c>
      <c r="N85" s="38">
        <f t="shared" si="1"/>
        <v>134720.38598437913</v>
      </c>
      <c r="O85" s="33"/>
    </row>
    <row r="86" spans="1:15" ht="30" x14ac:dyDescent="0.25">
      <c r="A86" s="9" t="s">
        <v>149</v>
      </c>
      <c r="B86" s="10" t="s">
        <v>152</v>
      </c>
      <c r="C86" s="35">
        <v>680654.60747168935</v>
      </c>
      <c r="D86" s="36">
        <v>506585.77368308313</v>
      </c>
      <c r="E86" s="37">
        <v>116675.79867069963</v>
      </c>
      <c r="F86" s="36">
        <v>57393.035117906562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648.41219051591816</v>
      </c>
      <c r="M86" s="35">
        <v>0</v>
      </c>
      <c r="N86" s="38">
        <f t="shared" si="1"/>
        <v>681303.01966220525</v>
      </c>
      <c r="O86" s="33"/>
    </row>
    <row r="87" spans="1:15" x14ac:dyDescent="0.25">
      <c r="A87" s="9" t="s">
        <v>151</v>
      </c>
      <c r="B87" s="10" t="s">
        <v>285</v>
      </c>
      <c r="C87" s="35">
        <v>119167.91226622832</v>
      </c>
      <c r="D87" s="36">
        <v>94272.775295214029</v>
      </c>
      <c r="E87" s="37">
        <v>24895.136971014283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3337.1238570056848</v>
      </c>
      <c r="L87" s="35">
        <v>0</v>
      </c>
      <c r="M87" s="35">
        <v>0</v>
      </c>
      <c r="N87" s="38">
        <f t="shared" si="1"/>
        <v>122505.03612323401</v>
      </c>
      <c r="O87" s="33"/>
    </row>
    <row r="88" spans="1:15" x14ac:dyDescent="0.25">
      <c r="A88" s="9" t="s">
        <v>153</v>
      </c>
      <c r="B88" s="10" t="s">
        <v>286</v>
      </c>
      <c r="C88" s="35">
        <v>6234.3015673794125</v>
      </c>
      <c r="D88" s="36">
        <v>5937.4985974716237</v>
      </c>
      <c r="E88" s="37">
        <v>296.80296990778845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8969.8227727633603</v>
      </c>
      <c r="M88" s="35">
        <v>0</v>
      </c>
      <c r="N88" s="38">
        <f t="shared" si="1"/>
        <v>15204.124340142773</v>
      </c>
      <c r="O88" s="33"/>
    </row>
    <row r="89" spans="1:15" x14ac:dyDescent="0.25">
      <c r="A89" s="9" t="s">
        <v>154</v>
      </c>
      <c r="B89" s="10" t="s">
        <v>287</v>
      </c>
      <c r="C89" s="35">
        <v>78405.217308261766</v>
      </c>
      <c r="D89" s="36">
        <v>169.58062445734009</v>
      </c>
      <c r="E89" s="37">
        <v>78235.63668380442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1924.3788208272974</v>
      </c>
      <c r="M89" s="35">
        <v>0</v>
      </c>
      <c r="N89" s="38">
        <f t="shared" si="1"/>
        <v>80329.59612908907</v>
      </c>
      <c r="O89" s="33"/>
    </row>
    <row r="90" spans="1:15" x14ac:dyDescent="0.25">
      <c r="A90" s="9" t="s">
        <v>155</v>
      </c>
      <c r="B90" s="10" t="s">
        <v>288</v>
      </c>
      <c r="C90" s="35">
        <v>396285.59713169484</v>
      </c>
      <c r="D90" s="36">
        <v>0</v>
      </c>
      <c r="E90" s="37">
        <v>396285.59713169484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79602.53480881521</v>
      </c>
      <c r="M90" s="35">
        <v>0</v>
      </c>
      <c r="N90" s="38">
        <f t="shared" si="1"/>
        <v>475888.13194051007</v>
      </c>
      <c r="O90" s="33"/>
    </row>
    <row r="91" spans="1:15" x14ac:dyDescent="0.25">
      <c r="A91" s="9" t="s">
        <v>156</v>
      </c>
      <c r="B91" s="10" t="s">
        <v>289</v>
      </c>
      <c r="C91" s="35">
        <v>325224.02162220702</v>
      </c>
      <c r="D91" s="36">
        <v>0</v>
      </c>
      <c r="E91" s="37">
        <v>324108.26458384527</v>
      </c>
      <c r="F91" s="36">
        <v>1115.7570383617253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17234.432947513113</v>
      </c>
      <c r="M91" s="35">
        <v>0</v>
      </c>
      <c r="N91" s="38">
        <f t="shared" si="1"/>
        <v>342458.45456972014</v>
      </c>
      <c r="O91" s="33"/>
    </row>
    <row r="92" spans="1:15" x14ac:dyDescent="0.25">
      <c r="A92" s="9" t="s">
        <v>158</v>
      </c>
      <c r="B92" s="10" t="s">
        <v>157</v>
      </c>
      <c r="C92" s="35">
        <v>63607.518787859692</v>
      </c>
      <c r="D92" s="36">
        <v>0</v>
      </c>
      <c r="E92" s="37">
        <v>59638.038037488848</v>
      </c>
      <c r="F92" s="36">
        <v>3969.4807503708453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63607.518787859692</v>
      </c>
      <c r="O92" s="33"/>
    </row>
    <row r="93" spans="1:15" ht="30" x14ac:dyDescent="0.25">
      <c r="A93" s="9" t="s">
        <v>311</v>
      </c>
      <c r="B93" s="10" t="s">
        <v>159</v>
      </c>
      <c r="C93" s="35">
        <v>252476.54698910465</v>
      </c>
      <c r="D93" s="36">
        <v>0</v>
      </c>
      <c r="E93" s="37">
        <v>153645.79811197481</v>
      </c>
      <c r="F93" s="36">
        <v>98830.748877129838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252476.54698910465</v>
      </c>
      <c r="O93" s="33"/>
    </row>
    <row r="94" spans="1:15" x14ac:dyDescent="0.25">
      <c r="A94" s="9" t="s">
        <v>161</v>
      </c>
      <c r="B94" s="10" t="s">
        <v>160</v>
      </c>
      <c r="C94" s="35">
        <v>329222.85102339549</v>
      </c>
      <c r="D94" s="36">
        <v>0</v>
      </c>
      <c r="E94" s="37">
        <v>328212.35944063775</v>
      </c>
      <c r="F94" s="36">
        <v>1010.4915827577538</v>
      </c>
      <c r="G94" s="35">
        <v>0</v>
      </c>
      <c r="H94" s="36">
        <v>0</v>
      </c>
      <c r="I94" s="37">
        <v>0</v>
      </c>
      <c r="J94" s="36">
        <v>0</v>
      </c>
      <c r="K94" s="35">
        <v>3377.434017565055</v>
      </c>
      <c r="L94" s="35">
        <v>46327.621311680079</v>
      </c>
      <c r="M94" s="35">
        <v>0</v>
      </c>
      <c r="N94" s="38">
        <f t="shared" si="1"/>
        <v>378927.9063526406</v>
      </c>
      <c r="O94" s="33"/>
    </row>
    <row r="95" spans="1:15" x14ac:dyDescent="0.25">
      <c r="A95" s="9" t="s">
        <v>163</v>
      </c>
      <c r="B95" s="10" t="s">
        <v>162</v>
      </c>
      <c r="C95" s="35">
        <v>2307195.2832169142</v>
      </c>
      <c r="D95" s="36">
        <v>119077.36680282661</v>
      </c>
      <c r="E95" s="37">
        <v>1296141.9092368349</v>
      </c>
      <c r="F95" s="36">
        <v>891976.0071772529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491545.56447631371</v>
      </c>
      <c r="M95" s="35">
        <v>0</v>
      </c>
      <c r="N95" s="38">
        <f t="shared" si="1"/>
        <v>2798740.8476932277</v>
      </c>
      <c r="O95" s="33"/>
    </row>
    <row r="96" spans="1:15" x14ac:dyDescent="0.25">
      <c r="A96" s="9" t="s">
        <v>165</v>
      </c>
      <c r="B96" s="10" t="s">
        <v>164</v>
      </c>
      <c r="C96" s="35">
        <v>102518.54675652442</v>
      </c>
      <c r="D96" s="36">
        <v>0</v>
      </c>
      <c r="E96" s="37">
        <v>102518.54675652442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272264.72927407862</v>
      </c>
      <c r="M96" s="35">
        <v>0</v>
      </c>
      <c r="N96" s="38">
        <f t="shared" si="1"/>
        <v>374783.27603060304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2596.0340279112661</v>
      </c>
      <c r="L97" s="35">
        <v>0</v>
      </c>
      <c r="M97" s="35">
        <v>0</v>
      </c>
      <c r="N97" s="38">
        <f t="shared" si="1"/>
        <v>2596.0340279112661</v>
      </c>
      <c r="O97" s="33"/>
    </row>
    <row r="98" spans="1:15" x14ac:dyDescent="0.25">
      <c r="A98" s="9" t="s">
        <v>169</v>
      </c>
      <c r="B98" s="10" t="s">
        <v>168</v>
      </c>
      <c r="C98" s="35">
        <v>271090.43227847264</v>
      </c>
      <c r="D98" s="36">
        <v>0</v>
      </c>
      <c r="E98" s="37">
        <v>271090.43227847264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80203.338337944821</v>
      </c>
      <c r="M98" s="35">
        <v>0</v>
      </c>
      <c r="N98" s="38">
        <f t="shared" si="1"/>
        <v>351293.77061641746</v>
      </c>
      <c r="O98" s="33"/>
    </row>
    <row r="99" spans="1:15" x14ac:dyDescent="0.25">
      <c r="A99" s="9" t="s">
        <v>171</v>
      </c>
      <c r="B99" s="10" t="s">
        <v>170</v>
      </c>
      <c r="C99" s="35">
        <v>252.18984562732697</v>
      </c>
      <c r="D99" s="36">
        <v>0</v>
      </c>
      <c r="E99" s="37">
        <v>252.18984562732697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331023.04072488321</v>
      </c>
      <c r="M99" s="35">
        <v>0</v>
      </c>
      <c r="N99" s="38">
        <f t="shared" si="1"/>
        <v>331275.23057051055</v>
      </c>
      <c r="O99" s="33"/>
    </row>
    <row r="100" spans="1:15" x14ac:dyDescent="0.25">
      <c r="A100" s="9" t="s">
        <v>172</v>
      </c>
      <c r="B100" s="10" t="s">
        <v>290</v>
      </c>
      <c r="C100" s="35">
        <v>174865.46267377306</v>
      </c>
      <c r="D100" s="36">
        <v>0</v>
      </c>
      <c r="E100" s="37">
        <v>169217.87309611763</v>
      </c>
      <c r="F100" s="36">
        <v>5647.5895776554389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160904.28680134978</v>
      </c>
      <c r="M100" s="35">
        <v>0</v>
      </c>
      <c r="N100" s="38">
        <f t="shared" si="1"/>
        <v>335769.74947512284</v>
      </c>
      <c r="O100" s="33"/>
    </row>
    <row r="101" spans="1:15" x14ac:dyDescent="0.25">
      <c r="A101" s="9" t="s">
        <v>174</v>
      </c>
      <c r="B101" s="10" t="s">
        <v>291</v>
      </c>
      <c r="C101" s="35">
        <v>35078.219040275275</v>
      </c>
      <c r="D101" s="36">
        <v>0</v>
      </c>
      <c r="E101" s="37">
        <v>14812.264979033138</v>
      </c>
      <c r="F101" s="36">
        <v>20265.954061242141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1134.5205541968419</v>
      </c>
      <c r="M101" s="35">
        <v>0</v>
      </c>
      <c r="N101" s="38">
        <f t="shared" si="1"/>
        <v>36212.739594472114</v>
      </c>
      <c r="O101" s="33"/>
    </row>
    <row r="102" spans="1:15" x14ac:dyDescent="0.25">
      <c r="A102" s="9" t="s">
        <v>175</v>
      </c>
      <c r="B102" s="10" t="s">
        <v>173</v>
      </c>
      <c r="C102" s="35">
        <v>35176.526307456086</v>
      </c>
      <c r="D102" s="36">
        <v>0</v>
      </c>
      <c r="E102" s="37">
        <v>27341.394012877674</v>
      </c>
      <c r="F102" s="36">
        <v>7835.1322945784123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"/>
        <v>35176.526307456086</v>
      </c>
      <c r="O102" s="33"/>
    </row>
    <row r="103" spans="1:15" x14ac:dyDescent="0.25">
      <c r="A103" s="9" t="s">
        <v>176</v>
      </c>
      <c r="B103" s="10" t="s">
        <v>292</v>
      </c>
      <c r="C103" s="35">
        <v>358937.40006899368</v>
      </c>
      <c r="D103" s="36">
        <v>69852.690195207586</v>
      </c>
      <c r="E103" s="37">
        <v>153170.9586330078</v>
      </c>
      <c r="F103" s="36">
        <v>135913.75124077825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5258.7746129746047</v>
      </c>
      <c r="M103" s="35">
        <v>0</v>
      </c>
      <c r="N103" s="38">
        <f t="shared" si="1"/>
        <v>364196.17468196829</v>
      </c>
      <c r="O103" s="33"/>
    </row>
    <row r="104" spans="1:15" x14ac:dyDescent="0.25">
      <c r="A104" s="9" t="s">
        <v>178</v>
      </c>
      <c r="B104" s="10" t="s">
        <v>177</v>
      </c>
      <c r="C104" s="35">
        <v>79963.017447441176</v>
      </c>
      <c r="D104" s="36">
        <v>18181.233484214907</v>
      </c>
      <c r="E104" s="37">
        <v>50901.110883331799</v>
      </c>
      <c r="F104" s="36">
        <v>10880.67307989447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3507.8974091386053</v>
      </c>
      <c r="M104" s="35">
        <v>0</v>
      </c>
      <c r="N104" s="38">
        <f t="shared" si="1"/>
        <v>83470.91485657978</v>
      </c>
      <c r="O104" s="33"/>
    </row>
    <row r="105" spans="1:15" x14ac:dyDescent="0.25">
      <c r="A105" s="9" t="s">
        <v>180</v>
      </c>
      <c r="B105" s="10" t="s">
        <v>179</v>
      </c>
      <c r="C105" s="35">
        <v>382172.32198674715</v>
      </c>
      <c r="D105" s="36">
        <v>0</v>
      </c>
      <c r="E105" s="37">
        <v>313800.38778208051</v>
      </c>
      <c r="F105" s="36">
        <v>68371.934204666628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11732.081171686295</v>
      </c>
      <c r="M105" s="35">
        <v>0</v>
      </c>
      <c r="N105" s="38">
        <f t="shared" si="1"/>
        <v>393904.40315843344</v>
      </c>
      <c r="O105" s="33"/>
    </row>
    <row r="106" spans="1:15" x14ac:dyDescent="0.25">
      <c r="A106" s="9" t="s">
        <v>182</v>
      </c>
      <c r="B106" s="10" t="s">
        <v>181</v>
      </c>
      <c r="C106" s="35">
        <v>662729.29978116334</v>
      </c>
      <c r="D106" s="36">
        <v>0</v>
      </c>
      <c r="E106" s="37">
        <v>620247.73546943371</v>
      </c>
      <c r="F106" s="36">
        <v>42481.564311729657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93265.494646273844</v>
      </c>
      <c r="M106" s="35">
        <v>0</v>
      </c>
      <c r="N106" s="38">
        <f t="shared" si="1"/>
        <v>755994.79442743724</v>
      </c>
      <c r="O106" s="33"/>
    </row>
    <row r="107" spans="1:15" ht="45" x14ac:dyDescent="0.25">
      <c r="A107" s="9" t="s">
        <v>184</v>
      </c>
      <c r="B107" s="10" t="s">
        <v>183</v>
      </c>
      <c r="C107" s="35">
        <v>86656.335248708347</v>
      </c>
      <c r="D107" s="36">
        <v>0</v>
      </c>
      <c r="E107" s="37">
        <v>66580.377318727653</v>
      </c>
      <c r="F107" s="36">
        <v>20075.957929980701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419.1331346433509</v>
      </c>
      <c r="M107" s="35">
        <v>0</v>
      </c>
      <c r="N107" s="38">
        <f t="shared" si="1"/>
        <v>87075.468383351705</v>
      </c>
      <c r="O107" s="33"/>
    </row>
    <row r="108" spans="1:15" x14ac:dyDescent="0.25">
      <c r="A108" s="9" t="s">
        <v>186</v>
      </c>
      <c r="B108" s="10" t="s">
        <v>185</v>
      </c>
      <c r="C108" s="35">
        <v>547805.99086077418</v>
      </c>
      <c r="D108" s="36">
        <v>342634.32602634875</v>
      </c>
      <c r="E108" s="37">
        <v>128908.79003452131</v>
      </c>
      <c r="F108" s="36">
        <v>76262.874799904152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547805.99086077418</v>
      </c>
      <c r="O108" s="33"/>
    </row>
    <row r="109" spans="1:15" ht="30" x14ac:dyDescent="0.25">
      <c r="A109" s="9" t="s">
        <v>188</v>
      </c>
      <c r="B109" s="10" t="s">
        <v>187</v>
      </c>
      <c r="C109" s="35">
        <v>870538.97839114303</v>
      </c>
      <c r="D109" s="36">
        <v>0</v>
      </c>
      <c r="E109" s="37">
        <v>393106.0201982166</v>
      </c>
      <c r="F109" s="36">
        <v>477432.95819292637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45073.348186018862</v>
      </c>
      <c r="M109" s="35">
        <v>0</v>
      </c>
      <c r="N109" s="38">
        <f t="shared" si="1"/>
        <v>915612.3265771619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37155.437170266909</v>
      </c>
      <c r="H110" s="36">
        <v>37155.437170266909</v>
      </c>
      <c r="I110" s="37">
        <v>0</v>
      </c>
      <c r="J110" s="36">
        <v>0</v>
      </c>
      <c r="K110" s="35">
        <v>0</v>
      </c>
      <c r="L110" s="35">
        <v>0</v>
      </c>
      <c r="M110" s="35">
        <v>0</v>
      </c>
      <c r="N110" s="38">
        <f t="shared" si="1"/>
        <v>37155.437170266909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1314411.5420821069</v>
      </c>
      <c r="H111" s="36">
        <v>558492.20524917776</v>
      </c>
      <c r="I111" s="37">
        <v>230051.86306841121</v>
      </c>
      <c r="J111" s="36">
        <v>525867.47376451793</v>
      </c>
      <c r="K111" s="35">
        <v>0</v>
      </c>
      <c r="L111" s="35">
        <v>0</v>
      </c>
      <c r="M111" s="35">
        <v>0</v>
      </c>
      <c r="N111" s="38">
        <f t="shared" si="1"/>
        <v>1314411.5420821069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184020.26505178463</v>
      </c>
      <c r="H112" s="36">
        <v>3527.7102062606536</v>
      </c>
      <c r="I112" s="37">
        <v>75374.2835445284</v>
      </c>
      <c r="J112" s="36">
        <v>105118.27130099561</v>
      </c>
      <c r="K112" s="35">
        <v>0</v>
      </c>
      <c r="L112" s="35">
        <v>0</v>
      </c>
      <c r="M112" s="35">
        <v>950.98050478165067</v>
      </c>
      <c r="N112" s="38">
        <f t="shared" si="1"/>
        <v>184971.24555656628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218197.77436425883</v>
      </c>
      <c r="H113" s="36">
        <v>202589.46482609803</v>
      </c>
      <c r="I113" s="37">
        <v>1494.0695874587291</v>
      </c>
      <c r="J113" s="36">
        <v>14114.239950701958</v>
      </c>
      <c r="K113" s="35">
        <v>0</v>
      </c>
      <c r="L113" s="35">
        <v>0</v>
      </c>
      <c r="M113" s="35">
        <v>0</v>
      </c>
      <c r="N113" s="38">
        <f t="shared" si="1"/>
        <v>218197.77436425883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145314.8292460771</v>
      </c>
      <c r="H114" s="36">
        <v>90838.895616788766</v>
      </c>
      <c r="I114" s="37">
        <v>26536.091146718041</v>
      </c>
      <c r="J114" s="36">
        <v>27939.842482570344</v>
      </c>
      <c r="K114" s="35">
        <v>0</v>
      </c>
      <c r="L114" s="35">
        <v>23830.062755992145</v>
      </c>
      <c r="M114" s="35">
        <v>0</v>
      </c>
      <c r="N114" s="38">
        <f t="shared" si="1"/>
        <v>169144.89200206925</v>
      </c>
      <c r="O114" s="33"/>
    </row>
    <row r="115" spans="1:15" ht="30" x14ac:dyDescent="0.25">
      <c r="A115" s="9" t="s">
        <v>313</v>
      </c>
      <c r="B115" s="10" t="s">
        <v>295</v>
      </c>
      <c r="C115" s="35">
        <v>406401.20150932996</v>
      </c>
      <c r="D115" s="36">
        <v>0</v>
      </c>
      <c r="E115" s="37">
        <v>302885.10078265116</v>
      </c>
      <c r="F115" s="36">
        <v>103516.10072667876</v>
      </c>
      <c r="G115" s="35">
        <v>78386.755795660269</v>
      </c>
      <c r="H115" s="36">
        <v>0</v>
      </c>
      <c r="I115" s="37">
        <v>78386.755795660269</v>
      </c>
      <c r="J115" s="36">
        <v>0</v>
      </c>
      <c r="K115" s="35">
        <v>0</v>
      </c>
      <c r="L115" s="35">
        <v>606990.54214882874</v>
      </c>
      <c r="M115" s="35">
        <v>0</v>
      </c>
      <c r="N115" s="38">
        <f t="shared" si="1"/>
        <v>1091778.4994538189</v>
      </c>
      <c r="O115" s="33"/>
    </row>
    <row r="116" spans="1:15" x14ac:dyDescent="0.25">
      <c r="A116" s="9" t="s">
        <v>198</v>
      </c>
      <c r="B116" s="10" t="s">
        <v>196</v>
      </c>
      <c r="C116" s="35">
        <v>85130.588959481043</v>
      </c>
      <c r="D116" s="36">
        <v>0</v>
      </c>
      <c r="E116" s="37">
        <v>81762.829353558482</v>
      </c>
      <c r="F116" s="36">
        <v>3367.7596059225611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88688.027692630509</v>
      </c>
      <c r="M116" s="35">
        <v>0</v>
      </c>
      <c r="N116" s="38">
        <f t="shared" si="1"/>
        <v>173818.61665211155</v>
      </c>
      <c r="O116" s="33"/>
    </row>
    <row r="117" spans="1:15" ht="30" x14ac:dyDescent="0.25">
      <c r="A117" s="9" t="s">
        <v>199</v>
      </c>
      <c r="B117" s="10" t="s">
        <v>197</v>
      </c>
      <c r="C117" s="35">
        <v>91385.886050339512</v>
      </c>
      <c r="D117" s="36">
        <v>0</v>
      </c>
      <c r="E117" s="37">
        <v>87832.517717708019</v>
      </c>
      <c r="F117" s="36">
        <v>3553.3683326314863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46711.648130772926</v>
      </c>
      <c r="M117" s="35">
        <v>0</v>
      </c>
      <c r="N117" s="38">
        <f t="shared" si="1"/>
        <v>138097.53418111242</v>
      </c>
      <c r="O117" s="33"/>
    </row>
    <row r="118" spans="1:15" ht="30" x14ac:dyDescent="0.25">
      <c r="A118" s="9" t="s">
        <v>314</v>
      </c>
      <c r="B118" s="10" t="s">
        <v>296</v>
      </c>
      <c r="C118" s="35">
        <v>864899.3342667619</v>
      </c>
      <c r="D118" s="36">
        <v>0</v>
      </c>
      <c r="E118" s="37">
        <v>108082.93422223759</v>
      </c>
      <c r="F118" s="36">
        <v>756816.40004452434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3488.188924934479</v>
      </c>
      <c r="M118" s="35">
        <v>0</v>
      </c>
      <c r="N118" s="38">
        <f t="shared" si="1"/>
        <v>868387.52319169638</v>
      </c>
      <c r="O118" s="33"/>
    </row>
    <row r="119" spans="1:15" ht="30" x14ac:dyDescent="0.25">
      <c r="A119" s="9" t="s">
        <v>202</v>
      </c>
      <c r="B119" s="10" t="s">
        <v>200</v>
      </c>
      <c r="C119" s="35">
        <v>205269.75853944648</v>
      </c>
      <c r="D119" s="36">
        <v>0</v>
      </c>
      <c r="E119" s="37">
        <v>181241.43710251042</v>
      </c>
      <c r="F119" s="36">
        <v>24028.321436936065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64377.989933906982</v>
      </c>
      <c r="M119" s="35">
        <v>0</v>
      </c>
      <c r="N119" s="38">
        <f t="shared" si="1"/>
        <v>269647.74847335345</v>
      </c>
      <c r="O119" s="33"/>
    </row>
    <row r="120" spans="1:15" x14ac:dyDescent="0.25">
      <c r="A120" s="9" t="s">
        <v>315</v>
      </c>
      <c r="B120" s="10" t="s">
        <v>201</v>
      </c>
      <c r="C120" s="35">
        <v>148068.99828720858</v>
      </c>
      <c r="D120" s="36">
        <v>0</v>
      </c>
      <c r="E120" s="37">
        <v>46146.935958077665</v>
      </c>
      <c r="F120" s="36">
        <v>101922.06232913092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1892.134629969059</v>
      </c>
      <c r="M120" s="35">
        <v>0</v>
      </c>
      <c r="N120" s="38">
        <f t="shared" si="1"/>
        <v>149961.13291717763</v>
      </c>
      <c r="O120" s="33"/>
    </row>
    <row r="121" spans="1:15" x14ac:dyDescent="0.25">
      <c r="A121" s="9" t="s">
        <v>205</v>
      </c>
      <c r="B121" s="10" t="s">
        <v>203</v>
      </c>
      <c r="C121" s="35">
        <v>273829.761960787</v>
      </c>
      <c r="D121" s="36">
        <v>0</v>
      </c>
      <c r="E121" s="37">
        <v>239192.19650715648</v>
      </c>
      <c r="F121" s="36">
        <v>34637.565453630508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37253.935322848782</v>
      </c>
      <c r="M121" s="35">
        <v>0</v>
      </c>
      <c r="N121" s="38">
        <f t="shared" si="1"/>
        <v>311083.69728363579</v>
      </c>
      <c r="O121" s="33"/>
    </row>
    <row r="122" spans="1:15" x14ac:dyDescent="0.25">
      <c r="A122" s="9" t="s">
        <v>207</v>
      </c>
      <c r="B122" s="10" t="s">
        <v>204</v>
      </c>
      <c r="C122" s="35">
        <v>112352.44899024582</v>
      </c>
      <c r="D122" s="36">
        <v>0</v>
      </c>
      <c r="E122" s="37">
        <v>53290.592576266077</v>
      </c>
      <c r="F122" s="36">
        <v>59061.856413979731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91535.33523972641</v>
      </c>
      <c r="M122" s="35">
        <v>0</v>
      </c>
      <c r="N122" s="38">
        <f t="shared" si="1"/>
        <v>203887.78422997223</v>
      </c>
      <c r="O122" s="33"/>
    </row>
    <row r="123" spans="1:15" x14ac:dyDescent="0.25">
      <c r="A123" s="9" t="s">
        <v>208</v>
      </c>
      <c r="B123" s="10" t="s">
        <v>206</v>
      </c>
      <c r="C123" s="35">
        <v>15405.426076651906</v>
      </c>
      <c r="D123" s="36">
        <v>0</v>
      </c>
      <c r="E123" s="37">
        <v>15405.426076651906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11318.52133663594</v>
      </c>
      <c r="M123" s="35">
        <v>0</v>
      </c>
      <c r="N123" s="38">
        <f t="shared" si="1"/>
        <v>26723.947413287846</v>
      </c>
      <c r="O123" s="33"/>
    </row>
    <row r="124" spans="1:15" ht="30" x14ac:dyDescent="0.25">
      <c r="A124" s="9" t="s">
        <v>210</v>
      </c>
      <c r="B124" s="10" t="s">
        <v>297</v>
      </c>
      <c r="C124" s="35">
        <v>118270.6446365244</v>
      </c>
      <c r="D124" s="36">
        <v>0</v>
      </c>
      <c r="E124" s="37">
        <v>113020.34631017959</v>
      </c>
      <c r="F124" s="36">
        <v>5250.2983263448077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16631.306852264999</v>
      </c>
      <c r="M124" s="35">
        <v>0</v>
      </c>
      <c r="N124" s="38">
        <f t="shared" si="1"/>
        <v>134901.9514887894</v>
      </c>
      <c r="O124" s="33"/>
    </row>
    <row r="125" spans="1:15" ht="30" x14ac:dyDescent="0.25">
      <c r="A125" s="9" t="s">
        <v>212</v>
      </c>
      <c r="B125" s="10" t="s">
        <v>298</v>
      </c>
      <c r="C125" s="35">
        <v>37559.677937614018</v>
      </c>
      <c r="D125" s="36">
        <v>0</v>
      </c>
      <c r="E125" s="37">
        <v>37559.677937614018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14714.517611777319</v>
      </c>
      <c r="M125" s="35">
        <v>0</v>
      </c>
      <c r="N125" s="38">
        <f t="shared" si="1"/>
        <v>52274.195549391341</v>
      </c>
      <c r="O125" s="33"/>
    </row>
    <row r="126" spans="1:15" ht="30" x14ac:dyDescent="0.25">
      <c r="A126" s="9" t="s">
        <v>214</v>
      </c>
      <c r="B126" s="10" t="s">
        <v>299</v>
      </c>
      <c r="C126" s="35">
        <v>163833.29307311578</v>
      </c>
      <c r="D126" s="36">
        <v>2096.1633064391381</v>
      </c>
      <c r="E126" s="37">
        <v>156975.67788653533</v>
      </c>
      <c r="F126" s="36">
        <v>4761.4518801413005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47824.467170533389</v>
      </c>
      <c r="M126" s="35">
        <v>0</v>
      </c>
      <c r="N126" s="38">
        <f t="shared" si="1"/>
        <v>211657.76024364919</v>
      </c>
      <c r="O126" s="33"/>
    </row>
    <row r="127" spans="1:15" ht="45" x14ac:dyDescent="0.25">
      <c r="A127" s="9" t="s">
        <v>216</v>
      </c>
      <c r="B127" s="10" t="s">
        <v>300</v>
      </c>
      <c r="C127" s="35">
        <v>551.44118426447517</v>
      </c>
      <c r="D127" s="36">
        <v>0</v>
      </c>
      <c r="E127" s="37">
        <v>551.44118426447517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551.44118426447517</v>
      </c>
      <c r="O127" s="33"/>
    </row>
    <row r="128" spans="1:15" x14ac:dyDescent="0.25">
      <c r="A128" s="9" t="s">
        <v>240</v>
      </c>
      <c r="B128" s="10" t="s">
        <v>209</v>
      </c>
      <c r="C128" s="35">
        <v>153486.75652634498</v>
      </c>
      <c r="D128" s="36">
        <v>0</v>
      </c>
      <c r="E128" s="37">
        <v>115373.39168533098</v>
      </c>
      <c r="F128" s="36">
        <v>38113.364841014009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153486.75652634498</v>
      </c>
      <c r="O128" s="33"/>
    </row>
    <row r="129" spans="1:15" ht="30" x14ac:dyDescent="0.25">
      <c r="A129" s="9" t="s">
        <v>242</v>
      </c>
      <c r="B129" s="10" t="s">
        <v>211</v>
      </c>
      <c r="C129" s="35">
        <v>106713.71355185952</v>
      </c>
      <c r="D129" s="36">
        <v>0</v>
      </c>
      <c r="E129" s="37">
        <v>87541.282927423308</v>
      </c>
      <c r="F129" s="36">
        <v>19172.430624436216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13425.126094813933</v>
      </c>
      <c r="M129" s="35">
        <v>0</v>
      </c>
      <c r="N129" s="38">
        <f t="shared" si="1"/>
        <v>120138.83964667346</v>
      </c>
      <c r="O129" s="33"/>
    </row>
    <row r="130" spans="1:15" x14ac:dyDescent="0.25">
      <c r="A130" s="9" t="s">
        <v>244</v>
      </c>
      <c r="B130" s="10" t="s">
        <v>213</v>
      </c>
      <c r="C130" s="35">
        <v>274631.22458140657</v>
      </c>
      <c r="D130" s="36">
        <v>0</v>
      </c>
      <c r="E130" s="37">
        <v>246489.22330106486</v>
      </c>
      <c r="F130" s="36">
        <v>28142.001280341727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4302.4075505261899</v>
      </c>
      <c r="M130" s="35">
        <v>0</v>
      </c>
      <c r="N130" s="38">
        <f t="shared" si="1"/>
        <v>278933.63213193277</v>
      </c>
      <c r="O130" s="33"/>
    </row>
    <row r="131" spans="1:15" x14ac:dyDescent="0.25">
      <c r="A131" s="9" t="s">
        <v>316</v>
      </c>
      <c r="B131" s="10" t="s">
        <v>215</v>
      </c>
      <c r="C131" s="35">
        <v>114382.69946494841</v>
      </c>
      <c r="D131" s="36">
        <v>0</v>
      </c>
      <c r="E131" s="37">
        <v>105397.84934099774</v>
      </c>
      <c r="F131" s="36">
        <v>8984.8501239506804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25986.049753275671</v>
      </c>
      <c r="M131" s="35">
        <v>0</v>
      </c>
      <c r="N131" s="38">
        <f t="shared" si="1"/>
        <v>140368.74921822408</v>
      </c>
      <c r="O131" s="33"/>
    </row>
    <row r="132" spans="1:15" ht="30" x14ac:dyDescent="0.25">
      <c r="A132" s="9" t="s">
        <v>317</v>
      </c>
      <c r="B132" s="10" t="s">
        <v>217</v>
      </c>
      <c r="C132" s="35">
        <v>596843.10374476854</v>
      </c>
      <c r="D132" s="36">
        <v>16386.959029531521</v>
      </c>
      <c r="E132" s="37">
        <v>262691.00910348096</v>
      </c>
      <c r="F132" s="36">
        <v>317765.13561175606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32584.696478390237</v>
      </c>
      <c r="M132" s="35">
        <v>0</v>
      </c>
      <c r="N132" s="38">
        <f t="shared" si="1"/>
        <v>629427.80022315879</v>
      </c>
      <c r="O132" s="33"/>
    </row>
    <row r="133" spans="1:15" x14ac:dyDescent="0.25">
      <c r="A133" s="9" t="s">
        <v>318</v>
      </c>
      <c r="B133" s="10" t="s">
        <v>218</v>
      </c>
      <c r="C133" s="35">
        <v>558460.6828766017</v>
      </c>
      <c r="D133" s="36">
        <v>0</v>
      </c>
      <c r="E133" s="37">
        <v>521054.66490804695</v>
      </c>
      <c r="F133" s="36">
        <v>37406.017968554734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229410.96495602382</v>
      </c>
      <c r="M133" s="35">
        <v>0</v>
      </c>
      <c r="N133" s="38">
        <f t="shared" si="1"/>
        <v>787871.64783262555</v>
      </c>
      <c r="O133" s="33"/>
    </row>
    <row r="134" spans="1:15" ht="30" x14ac:dyDescent="0.25">
      <c r="A134" s="9" t="s">
        <v>319</v>
      </c>
      <c r="B134" s="10" t="s">
        <v>219</v>
      </c>
      <c r="C134" s="35">
        <v>328950.62210529164</v>
      </c>
      <c r="D134" s="36">
        <v>24551.572525637439</v>
      </c>
      <c r="E134" s="37">
        <v>289790.7884689694</v>
      </c>
      <c r="F134" s="36">
        <v>14608.261110684769</v>
      </c>
      <c r="G134" s="35">
        <v>12013.685797585887</v>
      </c>
      <c r="H134" s="36">
        <v>12013.685797585887</v>
      </c>
      <c r="I134" s="37">
        <v>0</v>
      </c>
      <c r="J134" s="36">
        <v>0</v>
      </c>
      <c r="K134" s="35">
        <v>0</v>
      </c>
      <c r="L134" s="35">
        <v>382733.59223639331</v>
      </c>
      <c r="M134" s="35">
        <v>0</v>
      </c>
      <c r="N134" s="38">
        <f t="shared" ref="N134:N144" si="2">+C134+G134+K134+L134+M134</f>
        <v>723697.90013927082</v>
      </c>
      <c r="O134" s="33"/>
    </row>
    <row r="135" spans="1:15" x14ac:dyDescent="0.25">
      <c r="A135" s="9" t="s">
        <v>226</v>
      </c>
      <c r="B135" s="10" t="s">
        <v>301</v>
      </c>
      <c r="C135" s="35">
        <v>16989.310466058621</v>
      </c>
      <c r="D135" s="36">
        <v>0</v>
      </c>
      <c r="E135" s="37">
        <v>16989.310466058621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19239.454352031666</v>
      </c>
      <c r="M135" s="35">
        <v>0</v>
      </c>
      <c r="N135" s="38">
        <f t="shared" si="2"/>
        <v>36228.764818090291</v>
      </c>
      <c r="O135" s="33"/>
    </row>
    <row r="136" spans="1:15" ht="30" x14ac:dyDescent="0.25">
      <c r="A136" s="9" t="s">
        <v>228</v>
      </c>
      <c r="B136" s="10" t="s">
        <v>302</v>
      </c>
      <c r="C136" s="35">
        <v>26823.2568696657</v>
      </c>
      <c r="D136" s="36">
        <v>0</v>
      </c>
      <c r="E136" s="37">
        <v>26513.320874276145</v>
      </c>
      <c r="F136" s="36">
        <v>309.93599538955596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2"/>
        <v>26823.2568696657</v>
      </c>
      <c r="O136" s="33"/>
    </row>
    <row r="137" spans="1:15" x14ac:dyDescent="0.25">
      <c r="A137" s="9" t="s">
        <v>235</v>
      </c>
      <c r="B137" s="10" t="s">
        <v>303</v>
      </c>
      <c r="C137" s="35">
        <v>104644.89543090417</v>
      </c>
      <c r="D137" s="36">
        <v>53091.707905279778</v>
      </c>
      <c r="E137" s="37">
        <v>50026.898770669359</v>
      </c>
      <c r="F137" s="36">
        <v>1526.2887549550287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3217.5379379611686</v>
      </c>
      <c r="M137" s="35">
        <v>0</v>
      </c>
      <c r="N137" s="38">
        <f t="shared" si="2"/>
        <v>107862.43336886534</v>
      </c>
      <c r="O137" s="33"/>
    </row>
    <row r="138" spans="1:15" x14ac:dyDescent="0.25">
      <c r="A138" s="9" t="s">
        <v>320</v>
      </c>
      <c r="B138" s="10" t="s">
        <v>304</v>
      </c>
      <c r="C138" s="35">
        <v>102107.46768382192</v>
      </c>
      <c r="D138" s="36">
        <v>0</v>
      </c>
      <c r="E138" s="37">
        <v>92764.294585760974</v>
      </c>
      <c r="F138" s="36">
        <v>9343.1730980609427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35304.498662064303</v>
      </c>
      <c r="M138" s="35">
        <v>0</v>
      </c>
      <c r="N138" s="38">
        <f t="shared" si="2"/>
        <v>137411.96634588623</v>
      </c>
      <c r="O138" s="33"/>
    </row>
    <row r="139" spans="1:15" x14ac:dyDescent="0.25">
      <c r="A139" s="9" t="s">
        <v>321</v>
      </c>
      <c r="B139" s="10" t="s">
        <v>221</v>
      </c>
      <c r="C139" s="35">
        <v>20588.108832430469</v>
      </c>
      <c r="D139" s="36">
        <v>0</v>
      </c>
      <c r="E139" s="37">
        <v>20588.108832430469</v>
      </c>
      <c r="F139" s="36">
        <v>0</v>
      </c>
      <c r="G139" s="35">
        <v>653.44215541172025</v>
      </c>
      <c r="H139" s="36">
        <v>0</v>
      </c>
      <c r="I139" s="37">
        <v>653.44215541172025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2"/>
        <v>21241.550987842191</v>
      </c>
      <c r="O139" s="33"/>
    </row>
    <row r="140" spans="1:15" ht="30" x14ac:dyDescent="0.25">
      <c r="A140" s="9" t="s">
        <v>322</v>
      </c>
      <c r="B140" s="10" t="s">
        <v>223</v>
      </c>
      <c r="C140" s="35">
        <v>49936.866113561038</v>
      </c>
      <c r="D140" s="36">
        <v>0</v>
      </c>
      <c r="E140" s="37">
        <v>35585.449357695594</v>
      </c>
      <c r="F140" s="36">
        <v>14351.416755865444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46144.297224053989</v>
      </c>
      <c r="M140" s="35">
        <v>0</v>
      </c>
      <c r="N140" s="38">
        <f t="shared" si="2"/>
        <v>96081.163337615028</v>
      </c>
      <c r="O140" s="33"/>
    </row>
    <row r="141" spans="1:15" ht="30" x14ac:dyDescent="0.25">
      <c r="A141" s="9" t="s">
        <v>323</v>
      </c>
      <c r="B141" s="10" t="s">
        <v>224</v>
      </c>
      <c r="C141" s="35">
        <v>9436.5901204174061</v>
      </c>
      <c r="D141" s="36">
        <v>0</v>
      </c>
      <c r="E141" s="37">
        <v>8599.7447568615444</v>
      </c>
      <c r="F141" s="36">
        <v>836.84536355586204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2"/>
        <v>9436.5901204174061</v>
      </c>
      <c r="O141" s="33"/>
    </row>
    <row r="142" spans="1:15" x14ac:dyDescent="0.25">
      <c r="A142" s="9" t="s">
        <v>324</v>
      </c>
      <c r="B142" s="10" t="s">
        <v>225</v>
      </c>
      <c r="C142" s="35">
        <v>55484.435951549778</v>
      </c>
      <c r="D142" s="36">
        <v>0</v>
      </c>
      <c r="E142" s="37">
        <v>55484.435951549778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94133.319023565797</v>
      </c>
      <c r="M142" s="35">
        <v>0</v>
      </c>
      <c r="N142" s="38">
        <f t="shared" si="2"/>
        <v>149617.75497511559</v>
      </c>
      <c r="O142" s="33"/>
    </row>
    <row r="143" spans="1:15" x14ac:dyDescent="0.25">
      <c r="A143" s="9" t="s">
        <v>325</v>
      </c>
      <c r="B143" s="10" t="s">
        <v>227</v>
      </c>
      <c r="C143" s="35">
        <v>9420.2520858052158</v>
      </c>
      <c r="D143" s="36">
        <v>0</v>
      </c>
      <c r="E143" s="37">
        <v>9420.2520858052158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2"/>
        <v>9420.2520858052158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5323.2591107425251</v>
      </c>
      <c r="D144" s="36">
        <v>0</v>
      </c>
      <c r="E144" s="82">
        <v>5323.2591107425251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26504.605047725214</v>
      </c>
      <c r="M144" s="35">
        <v>0</v>
      </c>
      <c r="N144" s="38">
        <f t="shared" si="2"/>
        <v>31827.864158467739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3">SUM(C11:C145)</f>
        <v>18152230.722382482</v>
      </c>
      <c r="D146" s="45">
        <f t="shared" si="3"/>
        <v>1260553.0248870885</v>
      </c>
      <c r="E146" s="83">
        <f t="shared" si="3"/>
        <v>10853830.574586496</v>
      </c>
      <c r="F146" s="45">
        <f t="shared" ref="F146" si="4">SUM(F11:F145)</f>
        <v>6037847.1229088884</v>
      </c>
      <c r="G146" s="45">
        <f t="shared" si="3"/>
        <v>1990153.7316631523</v>
      </c>
      <c r="H146" s="45">
        <f t="shared" ref="H146:I146" si="5">SUM(H11:H145)</f>
        <v>904617.398866178</v>
      </c>
      <c r="I146" s="83">
        <f t="shared" si="5"/>
        <v>412496.50529818836</v>
      </c>
      <c r="J146" s="45">
        <f t="shared" ref="J146" si="6">SUM(J11:J145)</f>
        <v>673039.8274987858</v>
      </c>
      <c r="K146" s="45">
        <f t="shared" si="3"/>
        <v>9310.5919024820068</v>
      </c>
      <c r="L146" s="45">
        <f t="shared" si="3"/>
        <v>4441179.1830831114</v>
      </c>
      <c r="M146" s="45">
        <f t="shared" si="3"/>
        <v>950.98050478165067</v>
      </c>
      <c r="N146" s="45">
        <f t="shared" si="3"/>
        <v>24593825.209536012</v>
      </c>
      <c r="O146" s="33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4339.0453075164251</v>
      </c>
      <c r="M148" s="35">
        <v>0</v>
      </c>
      <c r="N148" s="38">
        <f t="shared" ref="N148:N154" si="7">+C148+G148+K148+L148+M148</f>
        <v>4339.0453075164251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314.83543156576002</v>
      </c>
      <c r="L149" s="35">
        <v>0</v>
      </c>
      <c r="M149" s="35">
        <v>0</v>
      </c>
      <c r="N149" s="38">
        <f t="shared" si="7"/>
        <v>314.83543156576002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31830.863489933326</v>
      </c>
      <c r="L150" s="35">
        <v>0</v>
      </c>
      <c r="M150" s="35">
        <v>0</v>
      </c>
      <c r="N150" s="38">
        <f t="shared" si="7"/>
        <v>31830.863489933326</v>
      </c>
      <c r="O150" s="33"/>
    </row>
    <row r="151" spans="1:15" x14ac:dyDescent="0.25">
      <c r="A151" s="9" t="s">
        <v>327</v>
      </c>
      <c r="B151" s="16" t="s">
        <v>159</v>
      </c>
      <c r="C151" s="35">
        <v>35442.843273835402</v>
      </c>
      <c r="D151" s="40">
        <v>35442.843273835402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11276.539979817248</v>
      </c>
      <c r="L151" s="35">
        <v>0</v>
      </c>
      <c r="M151" s="35">
        <v>0</v>
      </c>
      <c r="N151" s="38">
        <f t="shared" si="7"/>
        <v>46719.383253652646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1726702.573691156</v>
      </c>
      <c r="M152" s="35">
        <v>0</v>
      </c>
      <c r="N152" s="38">
        <f t="shared" si="7"/>
        <v>1726702.573691156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38245.849443171399</v>
      </c>
      <c r="L153" s="35">
        <v>0</v>
      </c>
      <c r="M153" s="35">
        <v>0</v>
      </c>
      <c r="N153" s="38">
        <f t="shared" si="7"/>
        <v>38245.849443171399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431681.21850252384</v>
      </c>
      <c r="M154" s="35">
        <v>0</v>
      </c>
      <c r="N154" s="38">
        <f t="shared" si="7"/>
        <v>431681.21850252384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35442.843273835402</v>
      </c>
      <c r="D156" s="46">
        <f>SUM(D148:D155)</f>
        <v>35442.843273835402</v>
      </c>
      <c r="E156" s="46">
        <f>SUM(E148:E155)</f>
        <v>0</v>
      </c>
      <c r="F156" s="46">
        <f t="shared" ref="F156" si="8">SUM(F148:F155)</f>
        <v>0</v>
      </c>
      <c r="G156" s="46">
        <f t="shared" ref="G156:K156" si="9">SUM(G148:G155)</f>
        <v>0</v>
      </c>
      <c r="H156" s="46">
        <f t="shared" ref="H156:I156" si="10">SUM(H148:H155)</f>
        <v>0</v>
      </c>
      <c r="I156" s="46">
        <f t="shared" si="10"/>
        <v>0</v>
      </c>
      <c r="J156" s="46">
        <f t="shared" ref="J156" si="11">SUM(J148:J155)</f>
        <v>0</v>
      </c>
      <c r="K156" s="46">
        <f t="shared" si="9"/>
        <v>81668.08834448774</v>
      </c>
      <c r="L156" s="46">
        <f>SUM(L148:L155)</f>
        <v>2162722.8375011962</v>
      </c>
      <c r="M156" s="46">
        <f t="shared" ref="M156:N156" si="12">SUM(M148:M155)</f>
        <v>0</v>
      </c>
      <c r="N156" s="46">
        <f t="shared" si="12"/>
        <v>2279833.7691195197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800.60531089329334</v>
      </c>
      <c r="N158" s="38">
        <f t="shared" ref="N158:N166" si="13">+C158+G158+K158+L158+M158</f>
        <v>800.60531089329334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3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926.83410387885078</v>
      </c>
      <c r="N160" s="38">
        <f t="shared" si="13"/>
        <v>926.83410387885078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759230.77520556992</v>
      </c>
      <c r="L161" s="35">
        <v>0</v>
      </c>
      <c r="M161" s="35">
        <v>0</v>
      </c>
      <c r="N161" s="38">
        <f t="shared" si="13"/>
        <v>759230.77520556992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695100.59806992137</v>
      </c>
      <c r="L162" s="35">
        <v>0</v>
      </c>
      <c r="M162" s="35">
        <v>0</v>
      </c>
      <c r="N162" s="38">
        <f t="shared" si="13"/>
        <v>695100.59806992137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14855.03925069256</v>
      </c>
      <c r="L163" s="35">
        <v>0</v>
      </c>
      <c r="M163" s="35">
        <v>0</v>
      </c>
      <c r="N163" s="38">
        <f t="shared" si="13"/>
        <v>14855.03925069256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1819812.2445736169</v>
      </c>
      <c r="L164" s="35">
        <v>0</v>
      </c>
      <c r="M164" s="35">
        <v>20263.91676788099</v>
      </c>
      <c r="N164" s="38">
        <f t="shared" si="13"/>
        <v>1840076.1613414979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1382885.0646962374</v>
      </c>
      <c r="L165" s="35">
        <v>0</v>
      </c>
      <c r="M165" s="35">
        <v>48350.232053383763</v>
      </c>
      <c r="N165" s="38">
        <f t="shared" si="13"/>
        <v>1431235.2967496212</v>
      </c>
      <c r="O165" s="33"/>
    </row>
    <row r="166" spans="1:15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102987.30359539841</v>
      </c>
      <c r="N166" s="38">
        <f t="shared" si="13"/>
        <v>102987.30359539841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4">SUM(D158:D167)</f>
        <v>0</v>
      </c>
      <c r="E168" s="45">
        <f t="shared" si="14"/>
        <v>0</v>
      </c>
      <c r="F168" s="45">
        <f t="shared" ref="F168" si="15">SUM(F158:F167)</f>
        <v>0</v>
      </c>
      <c r="G168" s="45">
        <f t="shared" si="14"/>
        <v>0</v>
      </c>
      <c r="H168" s="45">
        <f t="shared" ref="H168:I168" si="16">SUM(H158:H167)</f>
        <v>0</v>
      </c>
      <c r="I168" s="45">
        <f t="shared" si="16"/>
        <v>0</v>
      </c>
      <c r="J168" s="45">
        <f t="shared" ref="J168" si="17">SUM(J158:J167)</f>
        <v>0</v>
      </c>
      <c r="K168" s="45">
        <f t="shared" si="14"/>
        <v>4671883.7217960386</v>
      </c>
      <c r="L168" s="45">
        <f t="shared" si="14"/>
        <v>0</v>
      </c>
      <c r="M168" s="45">
        <f t="shared" si="14"/>
        <v>173328.89183143532</v>
      </c>
      <c r="N168" s="45">
        <f t="shared" si="14"/>
        <v>4845212.6136274738</v>
      </c>
      <c r="O168" s="33"/>
    </row>
    <row r="169" spans="1:15" x14ac:dyDescent="0.25">
      <c r="A169" s="19" t="s">
        <v>339</v>
      </c>
      <c r="B169" s="20" t="s">
        <v>274</v>
      </c>
      <c r="C169" s="45">
        <f>+C156+C168+C146</f>
        <v>18187673.565656319</v>
      </c>
      <c r="D169" s="45">
        <f t="shared" ref="D169:N169" si="18">+D156+D168+D146</f>
        <v>1295995.8681609239</v>
      </c>
      <c r="E169" s="45">
        <f t="shared" si="18"/>
        <v>10853830.574586496</v>
      </c>
      <c r="F169" s="45">
        <f t="shared" ref="F169" si="19">+F156+F168+F146</f>
        <v>6037847.1229088884</v>
      </c>
      <c r="G169" s="45">
        <f t="shared" si="18"/>
        <v>1990153.7316631523</v>
      </c>
      <c r="H169" s="45">
        <f t="shared" ref="H169:I169" si="20">+H156+H168+H146</f>
        <v>904617.398866178</v>
      </c>
      <c r="I169" s="45">
        <f t="shared" si="20"/>
        <v>412496.50529818836</v>
      </c>
      <c r="J169" s="45">
        <f t="shared" ref="J169" si="21">+J156+J168+J146</f>
        <v>673039.8274987858</v>
      </c>
      <c r="K169" s="45">
        <f t="shared" si="18"/>
        <v>4762862.4020430082</v>
      </c>
      <c r="L169" s="45">
        <f t="shared" si="18"/>
        <v>6603902.0205843076</v>
      </c>
      <c r="M169" s="45">
        <f t="shared" si="18"/>
        <v>174279.87233621697</v>
      </c>
      <c r="N169" s="45">
        <f t="shared" si="18"/>
        <v>31718871.592283007</v>
      </c>
      <c r="O169" s="33"/>
    </row>
    <row r="170" spans="1:15" x14ac:dyDescent="0.25">
      <c r="A170" t="s">
        <v>277</v>
      </c>
    </row>
    <row r="171" spans="1:15" x14ac:dyDescent="0.25">
      <c r="A171" s="28"/>
      <c r="C171" s="27"/>
      <c r="D171" s="27"/>
      <c r="E171" s="27"/>
      <c r="F171" s="27"/>
      <c r="G171" s="27"/>
      <c r="H171" s="27"/>
      <c r="I171" s="27"/>
      <c r="J171" s="27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61" priority="7" stopIfTrue="1" operator="lessThan">
      <formula>0</formula>
    </cfRule>
  </conditionalFormatting>
  <conditionalFormatting sqref="E148:E155">
    <cfRule type="cellIs" dxfId="60" priority="8" stopIfTrue="1" operator="lessThan">
      <formula>0</formula>
    </cfRule>
  </conditionalFormatting>
  <conditionalFormatting sqref="F158:F167">
    <cfRule type="cellIs" dxfId="59" priority="5" stopIfTrue="1" operator="lessThan">
      <formula>0</formula>
    </cfRule>
  </conditionalFormatting>
  <conditionalFormatting sqref="F148:F155">
    <cfRule type="cellIs" dxfId="58" priority="6" stopIfTrue="1" operator="lessThan">
      <formula>0</formula>
    </cfRule>
  </conditionalFormatting>
  <conditionalFormatting sqref="I158:I167">
    <cfRule type="cellIs" dxfId="57" priority="3" stopIfTrue="1" operator="lessThan">
      <formula>0</formula>
    </cfRule>
  </conditionalFormatting>
  <conditionalFormatting sqref="I148:I155">
    <cfRule type="cellIs" dxfId="56" priority="4" stopIfTrue="1" operator="lessThan">
      <formula>0</formula>
    </cfRule>
  </conditionalFormatting>
  <conditionalFormatting sqref="J158:J167">
    <cfRule type="cellIs" dxfId="55" priority="1" stopIfTrue="1" operator="lessThan">
      <formula>0</formula>
    </cfRule>
  </conditionalFormatting>
  <conditionalFormatting sqref="J148:J155">
    <cfRule type="cellIs" dxfId="5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4" tint="0.79998168889431442"/>
  </sheetPr>
  <dimension ref="A2:O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4" sqref="B4:N4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256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257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317.17924079375189</v>
      </c>
      <c r="D11" s="43">
        <v>0</v>
      </c>
      <c r="E11" s="37">
        <v>317.17924079375189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2432.0531460868747</v>
      </c>
      <c r="M11" s="35">
        <v>0</v>
      </c>
      <c r="N11" s="38">
        <f>+C11+G11+K11+L11+M11</f>
        <v>2749.2323868806266</v>
      </c>
      <c r="O11" s="33"/>
    </row>
    <row r="12" spans="1:15" x14ac:dyDescent="0.25">
      <c r="A12" s="9" t="s">
        <v>22</v>
      </c>
      <c r="B12" s="10" t="s">
        <v>23</v>
      </c>
      <c r="C12" s="35">
        <v>39.37014317509297</v>
      </c>
      <c r="D12" s="36">
        <v>0</v>
      </c>
      <c r="E12" s="37">
        <v>39.37014317509297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296.95742750046594</v>
      </c>
      <c r="M12" s="35">
        <v>0</v>
      </c>
      <c r="N12" s="38">
        <f t="shared" ref="N12:N71" si="0">+C12+G12+K12+L12+M12</f>
        <v>336.32757067555889</v>
      </c>
      <c r="O12" s="33"/>
    </row>
    <row r="13" spans="1:15" ht="30" x14ac:dyDescent="0.25">
      <c r="A13" s="9" t="s">
        <v>24</v>
      </c>
      <c r="B13" s="10" t="s">
        <v>25</v>
      </c>
      <c r="C13" s="35">
        <v>991.36346467557428</v>
      </c>
      <c r="D13" s="36">
        <v>0</v>
      </c>
      <c r="E13" s="37">
        <v>991.36346467557428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469.65674250063694</v>
      </c>
      <c r="M13" s="35">
        <v>0</v>
      </c>
      <c r="N13" s="38">
        <f t="shared" si="0"/>
        <v>1461.0202071762112</v>
      </c>
      <c r="O13" s="33"/>
    </row>
    <row r="14" spans="1:15" x14ac:dyDescent="0.25">
      <c r="A14" s="9" t="s">
        <v>26</v>
      </c>
      <c r="B14" s="10" t="s">
        <v>27</v>
      </c>
      <c r="C14" s="35">
        <v>2835.2230416294915</v>
      </c>
      <c r="D14" s="36">
        <v>0</v>
      </c>
      <c r="E14" s="37">
        <v>2835.2230416294915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1609.0557793839264</v>
      </c>
      <c r="M14" s="35">
        <v>0</v>
      </c>
      <c r="N14" s="38">
        <f t="shared" si="0"/>
        <v>4444.2788210134177</v>
      </c>
      <c r="O14" s="33"/>
    </row>
    <row r="15" spans="1:15" x14ac:dyDescent="0.25">
      <c r="A15" s="9" t="s">
        <v>28</v>
      </c>
      <c r="B15" s="10" t="s">
        <v>30</v>
      </c>
      <c r="C15" s="35">
        <v>7087.7225896008804</v>
      </c>
      <c r="D15" s="36">
        <v>0</v>
      </c>
      <c r="E15" s="37">
        <v>4736.3527040652589</v>
      </c>
      <c r="F15" s="36">
        <v>2351.3698855356211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62.902955948521878</v>
      </c>
      <c r="M15" s="35">
        <v>0</v>
      </c>
      <c r="N15" s="38">
        <f t="shared" si="0"/>
        <v>7150.625545549402</v>
      </c>
      <c r="O15" s="33"/>
    </row>
    <row r="16" spans="1:15" x14ac:dyDescent="0.25">
      <c r="A16" s="9" t="s">
        <v>29</v>
      </c>
      <c r="B16" s="10" t="s">
        <v>32</v>
      </c>
      <c r="C16" s="35">
        <v>506.84260770355036</v>
      </c>
      <c r="D16" s="36">
        <v>0</v>
      </c>
      <c r="E16" s="37">
        <v>506.84260770355036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2693.1576332409195</v>
      </c>
      <c r="M16" s="35">
        <v>0</v>
      </c>
      <c r="N16" s="38">
        <f t="shared" si="0"/>
        <v>3200.0002409444696</v>
      </c>
      <c r="O16" s="33"/>
    </row>
    <row r="17" spans="1:15" x14ac:dyDescent="0.25">
      <c r="A17" s="9" t="s">
        <v>31</v>
      </c>
      <c r="B17" s="10" t="s">
        <v>34</v>
      </c>
      <c r="C17" s="35">
        <v>3718.6006484469481</v>
      </c>
      <c r="D17" s="36">
        <v>0</v>
      </c>
      <c r="E17" s="37">
        <v>3718.6006484469481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483.9897998371498</v>
      </c>
      <c r="M17" s="35">
        <v>0</v>
      </c>
      <c r="N17" s="38">
        <f t="shared" si="0"/>
        <v>4202.5904482840979</v>
      </c>
      <c r="O17" s="33"/>
    </row>
    <row r="18" spans="1:15" x14ac:dyDescent="0.25">
      <c r="A18" s="9" t="s">
        <v>33</v>
      </c>
      <c r="B18" s="10" t="s">
        <v>36</v>
      </c>
      <c r="C18" s="35">
        <v>595.18829982421846</v>
      </c>
      <c r="D18" s="36">
        <v>0</v>
      </c>
      <c r="E18" s="37">
        <v>595.18829982421846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5560.0097682325077</v>
      </c>
      <c r="M18" s="35">
        <v>0</v>
      </c>
      <c r="N18" s="38">
        <f t="shared" si="0"/>
        <v>6155.1980680567258</v>
      </c>
      <c r="O18" s="33"/>
    </row>
    <row r="19" spans="1:15" x14ac:dyDescent="0.25">
      <c r="A19" s="9" t="s">
        <v>35</v>
      </c>
      <c r="B19" s="10" t="s">
        <v>278</v>
      </c>
      <c r="C19" s="35">
        <v>2010.7162948346618</v>
      </c>
      <c r="D19" s="36">
        <v>0</v>
      </c>
      <c r="E19" s="37">
        <v>2010.7162948346618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10454.320986875726</v>
      </c>
      <c r="M19" s="35">
        <v>0</v>
      </c>
      <c r="N19" s="38">
        <f t="shared" si="0"/>
        <v>12465.037281710387</v>
      </c>
      <c r="O19" s="33"/>
    </row>
    <row r="20" spans="1:15" x14ac:dyDescent="0.25">
      <c r="A20" s="9" t="s">
        <v>37</v>
      </c>
      <c r="B20" s="10" t="s">
        <v>279</v>
      </c>
      <c r="C20" s="35">
        <v>3246.9188591324196</v>
      </c>
      <c r="D20" s="36">
        <v>0</v>
      </c>
      <c r="E20" s="37">
        <v>3246.9188591324196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7207.6019191202095</v>
      </c>
      <c r="M20" s="35">
        <v>0</v>
      </c>
      <c r="N20" s="38">
        <f t="shared" si="0"/>
        <v>10454.520778252629</v>
      </c>
      <c r="O20" s="33"/>
    </row>
    <row r="21" spans="1:15" x14ac:dyDescent="0.25">
      <c r="A21" s="9" t="s">
        <v>38</v>
      </c>
      <c r="B21" s="10" t="s">
        <v>39</v>
      </c>
      <c r="C21" s="35">
        <v>6632.9473706617846</v>
      </c>
      <c r="D21" s="36">
        <v>0</v>
      </c>
      <c r="E21" s="37">
        <v>6632.9473706617846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1443.7689193359363</v>
      </c>
      <c r="M21" s="35">
        <v>0</v>
      </c>
      <c r="N21" s="38">
        <f t="shared" si="0"/>
        <v>8076.7162899977211</v>
      </c>
      <c r="O21" s="33"/>
    </row>
    <row r="22" spans="1:15" x14ac:dyDescent="0.25">
      <c r="A22" s="9" t="s">
        <v>40</v>
      </c>
      <c r="B22" s="10" t="s">
        <v>41</v>
      </c>
      <c r="C22" s="35">
        <v>9468.5290371902847</v>
      </c>
      <c r="D22" s="36">
        <v>0</v>
      </c>
      <c r="E22" s="37">
        <v>7970.7061080899093</v>
      </c>
      <c r="F22" s="36">
        <v>1497.8229291003745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1958.0210566336557</v>
      </c>
      <c r="M22" s="35">
        <v>0</v>
      </c>
      <c r="N22" s="38">
        <f t="shared" si="0"/>
        <v>11426.55009382394</v>
      </c>
      <c r="O22" s="33"/>
    </row>
    <row r="23" spans="1:15" x14ac:dyDescent="0.25">
      <c r="A23" s="9" t="s">
        <v>42</v>
      </c>
      <c r="B23" s="10" t="s">
        <v>43</v>
      </c>
      <c r="C23" s="35">
        <v>9257.8472058120078</v>
      </c>
      <c r="D23" s="36">
        <v>0</v>
      </c>
      <c r="E23" s="37">
        <v>7231.9841463872026</v>
      </c>
      <c r="F23" s="36">
        <v>2025.8630594248052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3330.6865341491725</v>
      </c>
      <c r="M23" s="35">
        <v>0</v>
      </c>
      <c r="N23" s="38">
        <f t="shared" si="0"/>
        <v>12588.53373996118</v>
      </c>
      <c r="O23" s="33"/>
    </row>
    <row r="24" spans="1:15" x14ac:dyDescent="0.25">
      <c r="A24" s="9" t="s">
        <v>44</v>
      </c>
      <c r="B24" s="10" t="s">
        <v>45</v>
      </c>
      <c r="C24" s="35">
        <v>168083.421525568</v>
      </c>
      <c r="D24" s="36">
        <v>0</v>
      </c>
      <c r="E24" s="37">
        <v>78017.418157544511</v>
      </c>
      <c r="F24" s="36">
        <v>90066.003368023477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1594.2386850295129</v>
      </c>
      <c r="M24" s="35">
        <v>0</v>
      </c>
      <c r="N24" s="38">
        <f t="shared" si="0"/>
        <v>169677.6602105975</v>
      </c>
      <c r="O24" s="33"/>
    </row>
    <row r="25" spans="1:15" x14ac:dyDescent="0.25">
      <c r="A25" s="9" t="s">
        <v>46</v>
      </c>
      <c r="B25" s="10" t="s">
        <v>47</v>
      </c>
      <c r="C25" s="35">
        <v>221.27435744212261</v>
      </c>
      <c r="D25" s="36">
        <v>0</v>
      </c>
      <c r="E25" s="37">
        <v>221.27435744212261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5967.7523249008773</v>
      </c>
      <c r="M25" s="35">
        <v>0</v>
      </c>
      <c r="N25" s="38">
        <f t="shared" si="0"/>
        <v>6189.0266823430002</v>
      </c>
      <c r="O25" s="33"/>
    </row>
    <row r="26" spans="1:15" x14ac:dyDescent="0.25">
      <c r="A26" s="9" t="s">
        <v>48</v>
      </c>
      <c r="B26" s="10" t="s">
        <v>49</v>
      </c>
      <c r="C26" s="35">
        <v>130863.05158690302</v>
      </c>
      <c r="D26" s="36">
        <v>0</v>
      </c>
      <c r="E26" s="37">
        <v>68098.519048316113</v>
      </c>
      <c r="F26" s="36">
        <v>62764.5325385869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8734.5202913173707</v>
      </c>
      <c r="M26" s="35">
        <v>0</v>
      </c>
      <c r="N26" s="38">
        <f t="shared" si="0"/>
        <v>139597.57187822039</v>
      </c>
      <c r="O26" s="33"/>
    </row>
    <row r="27" spans="1:15" x14ac:dyDescent="0.25">
      <c r="A27" s="9" t="s">
        <v>50</v>
      </c>
      <c r="B27" s="10" t="s">
        <v>51</v>
      </c>
      <c r="C27" s="35">
        <v>12382.32276481227</v>
      </c>
      <c r="D27" s="36">
        <v>0</v>
      </c>
      <c r="E27" s="37">
        <v>12382.32276481227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8670.6017707200808</v>
      </c>
      <c r="M27" s="35">
        <v>0</v>
      </c>
      <c r="N27" s="38">
        <f t="shared" si="0"/>
        <v>21052.924535532351</v>
      </c>
      <c r="O27" s="33"/>
    </row>
    <row r="28" spans="1:15" x14ac:dyDescent="0.25">
      <c r="A28" s="9" t="s">
        <v>52</v>
      </c>
      <c r="B28" s="10" t="s">
        <v>53</v>
      </c>
      <c r="C28" s="35">
        <v>8887.4212200042493</v>
      </c>
      <c r="D28" s="36">
        <v>0</v>
      </c>
      <c r="E28" s="37">
        <v>8887.4212200042493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17635.663294836049</v>
      </c>
      <c r="M28" s="35">
        <v>0</v>
      </c>
      <c r="N28" s="38">
        <f t="shared" si="0"/>
        <v>26523.084514840299</v>
      </c>
      <c r="O28" s="33"/>
    </row>
    <row r="29" spans="1:15" x14ac:dyDescent="0.25">
      <c r="A29" s="9" t="s">
        <v>54</v>
      </c>
      <c r="B29" s="10" t="s">
        <v>55</v>
      </c>
      <c r="C29" s="35">
        <v>9848.8263161412924</v>
      </c>
      <c r="D29" s="36">
        <v>0</v>
      </c>
      <c r="E29" s="37">
        <v>9171.2466740552281</v>
      </c>
      <c r="F29" s="36">
        <v>677.57964208606415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4871.5055912158277</v>
      </c>
      <c r="M29" s="35">
        <v>0</v>
      </c>
      <c r="N29" s="38">
        <f t="shared" si="0"/>
        <v>14720.33190735712</v>
      </c>
      <c r="O29" s="33"/>
    </row>
    <row r="30" spans="1:15" x14ac:dyDescent="0.25">
      <c r="A30" s="9" t="s">
        <v>56</v>
      </c>
      <c r="B30" s="10" t="s">
        <v>57</v>
      </c>
      <c r="C30" s="35">
        <v>878.59474366327447</v>
      </c>
      <c r="D30" s="36">
        <v>0</v>
      </c>
      <c r="E30" s="37">
        <v>878.59474366327447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4641.7352873738073</v>
      </c>
      <c r="M30" s="35">
        <v>0</v>
      </c>
      <c r="N30" s="38">
        <f t="shared" si="0"/>
        <v>5520.3300310370814</v>
      </c>
      <c r="O30" s="33"/>
    </row>
    <row r="31" spans="1:15" x14ac:dyDescent="0.25">
      <c r="A31" s="9" t="s">
        <v>58</v>
      </c>
      <c r="B31" s="10" t="s">
        <v>59</v>
      </c>
      <c r="C31" s="35">
        <v>7885.2871868972925</v>
      </c>
      <c r="D31" s="36">
        <v>0</v>
      </c>
      <c r="E31" s="37">
        <v>5235.1789448878226</v>
      </c>
      <c r="F31" s="36">
        <v>2650.1082420094699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4199.6503380767281</v>
      </c>
      <c r="M31" s="35">
        <v>0</v>
      </c>
      <c r="N31" s="38">
        <f t="shared" si="0"/>
        <v>12084.937524974021</v>
      </c>
      <c r="O31" s="33"/>
    </row>
    <row r="32" spans="1:15" x14ac:dyDescent="0.25">
      <c r="A32" s="9" t="s">
        <v>60</v>
      </c>
      <c r="B32" s="10" t="s">
        <v>61</v>
      </c>
      <c r="C32" s="35">
        <v>48349.031430267823</v>
      </c>
      <c r="D32" s="36">
        <v>0</v>
      </c>
      <c r="E32" s="37">
        <v>48349.031430267823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39986.550894238302</v>
      </c>
      <c r="M32" s="35">
        <v>0</v>
      </c>
      <c r="N32" s="38">
        <f t="shared" si="0"/>
        <v>88335.582324506133</v>
      </c>
      <c r="O32" s="33"/>
    </row>
    <row r="33" spans="1:15" x14ac:dyDescent="0.25">
      <c r="A33" s="9" t="s">
        <v>62</v>
      </c>
      <c r="B33" s="10" t="s">
        <v>63</v>
      </c>
      <c r="C33" s="35">
        <v>2204.2071861897002</v>
      </c>
      <c r="D33" s="36">
        <v>0</v>
      </c>
      <c r="E33" s="37">
        <v>2204.2071861897002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984.62567274533217</v>
      </c>
      <c r="M33" s="35">
        <v>0</v>
      </c>
      <c r="N33" s="38">
        <f t="shared" si="0"/>
        <v>3188.8328589350322</v>
      </c>
      <c r="O33" s="33"/>
    </row>
    <row r="34" spans="1:15" x14ac:dyDescent="0.25">
      <c r="A34" s="9" t="s">
        <v>64</v>
      </c>
      <c r="B34" s="10" t="s">
        <v>65</v>
      </c>
      <c r="C34" s="35">
        <v>13002.117581276005</v>
      </c>
      <c r="D34" s="36">
        <v>0</v>
      </c>
      <c r="E34" s="37">
        <v>13002.117581276005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1977.0380146114856</v>
      </c>
      <c r="M34" s="35">
        <v>0</v>
      </c>
      <c r="N34" s="38">
        <f t="shared" si="0"/>
        <v>14979.155595887491</v>
      </c>
      <c r="O34" s="33"/>
    </row>
    <row r="35" spans="1:15" x14ac:dyDescent="0.25">
      <c r="A35" s="9" t="s">
        <v>66</v>
      </c>
      <c r="B35" s="10" t="s">
        <v>67</v>
      </c>
      <c r="C35" s="35">
        <v>927.3762559582907</v>
      </c>
      <c r="D35" s="36">
        <v>0</v>
      </c>
      <c r="E35" s="37">
        <v>927.3762559582907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3764.2604094184385</v>
      </c>
      <c r="M35" s="35">
        <v>0</v>
      </c>
      <c r="N35" s="38">
        <f t="shared" si="0"/>
        <v>4691.6366653767291</v>
      </c>
      <c r="O35" s="33"/>
    </row>
    <row r="36" spans="1:15" ht="30" x14ac:dyDescent="0.25">
      <c r="A36" s="9" t="s">
        <v>68</v>
      </c>
      <c r="B36" s="10" t="s">
        <v>69</v>
      </c>
      <c r="C36" s="35">
        <v>27282.684955240959</v>
      </c>
      <c r="D36" s="36">
        <v>0</v>
      </c>
      <c r="E36" s="37">
        <v>27282.684955240959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27282.684955240959</v>
      </c>
      <c r="O36" s="33"/>
    </row>
    <row r="37" spans="1:15" x14ac:dyDescent="0.25">
      <c r="A37" s="9" t="s">
        <v>70</v>
      </c>
      <c r="B37" s="10" t="s">
        <v>71</v>
      </c>
      <c r="C37" s="35">
        <v>2838.2124505677516</v>
      </c>
      <c r="D37" s="36">
        <v>0</v>
      </c>
      <c r="E37" s="37">
        <v>2838.2124505677516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2336.0778478443008</v>
      </c>
      <c r="M37" s="35">
        <v>0</v>
      </c>
      <c r="N37" s="38">
        <f t="shared" si="0"/>
        <v>5174.2902984120519</v>
      </c>
      <c r="O37" s="33"/>
    </row>
    <row r="38" spans="1:15" x14ac:dyDescent="0.25">
      <c r="A38" s="9" t="s">
        <v>72</v>
      </c>
      <c r="B38" s="10" t="s">
        <v>73</v>
      </c>
      <c r="C38" s="35">
        <v>221.93394106260325</v>
      </c>
      <c r="D38" s="36">
        <v>0</v>
      </c>
      <c r="E38" s="37">
        <v>221.93394106260325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221.93394106260325</v>
      </c>
      <c r="O38" s="33"/>
    </row>
    <row r="39" spans="1:15" x14ac:dyDescent="0.25">
      <c r="A39" s="9" t="s">
        <v>74</v>
      </c>
      <c r="B39" s="10" t="s">
        <v>75</v>
      </c>
      <c r="C39" s="35">
        <v>3355.5679835690107</v>
      </c>
      <c r="D39" s="36">
        <v>0</v>
      </c>
      <c r="E39" s="37">
        <v>3355.5679835690107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22.454753254059924</v>
      </c>
      <c r="M39" s="35">
        <v>0</v>
      </c>
      <c r="N39" s="38">
        <f t="shared" si="0"/>
        <v>3378.0227368230708</v>
      </c>
      <c r="O39" s="33"/>
    </row>
    <row r="40" spans="1:15" x14ac:dyDescent="0.25">
      <c r="A40" s="9" t="s">
        <v>76</v>
      </c>
      <c r="B40" s="10" t="s">
        <v>77</v>
      </c>
      <c r="C40" s="35">
        <v>7397.5829385432717</v>
      </c>
      <c r="D40" s="36">
        <v>0</v>
      </c>
      <c r="E40" s="37">
        <v>7397.5829385432717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8614.0116887508266</v>
      </c>
      <c r="M40" s="35">
        <v>0</v>
      </c>
      <c r="N40" s="38">
        <f t="shared" si="0"/>
        <v>16011.594627294098</v>
      </c>
      <c r="O40" s="33"/>
    </row>
    <row r="41" spans="1:15" x14ac:dyDescent="0.25">
      <c r="A41" s="9" t="s">
        <v>78</v>
      </c>
      <c r="B41" s="10" t="s">
        <v>79</v>
      </c>
      <c r="C41" s="35">
        <v>9.0714895773664814</v>
      </c>
      <c r="D41" s="36">
        <v>0</v>
      </c>
      <c r="E41" s="37">
        <v>9.0714895773664814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30.278781032480964</v>
      </c>
      <c r="M41" s="35">
        <v>0</v>
      </c>
      <c r="N41" s="38">
        <f t="shared" si="0"/>
        <v>39.350270609847442</v>
      </c>
      <c r="O41" s="33"/>
    </row>
    <row r="42" spans="1:15" x14ac:dyDescent="0.25">
      <c r="A42" s="9" t="s">
        <v>80</v>
      </c>
      <c r="B42" s="10" t="s">
        <v>81</v>
      </c>
      <c r="C42" s="35">
        <v>311.27591307490422</v>
      </c>
      <c r="D42" s="36">
        <v>0</v>
      </c>
      <c r="E42" s="37">
        <v>311.27591307490422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311.27591307490422</v>
      </c>
      <c r="O42" s="33"/>
    </row>
    <row r="43" spans="1:15" ht="45" x14ac:dyDescent="0.25">
      <c r="A43" s="9" t="s">
        <v>351</v>
      </c>
      <c r="B43" s="10" t="s">
        <v>352</v>
      </c>
      <c r="C43" s="35">
        <v>115759.45791609016</v>
      </c>
      <c r="D43" s="36">
        <v>0</v>
      </c>
      <c r="E43" s="37">
        <v>48196.909961413301</v>
      </c>
      <c r="F43" s="36">
        <v>67562.547954676847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5546.6787498842277</v>
      </c>
      <c r="M43" s="35">
        <v>0</v>
      </c>
      <c r="N43" s="38">
        <f>(+C43+G43+K43+L43+M43)</f>
        <v>121306.13666597439</v>
      </c>
      <c r="O43" s="33"/>
    </row>
    <row r="44" spans="1:15" ht="30" x14ac:dyDescent="0.25">
      <c r="A44" s="9" t="s">
        <v>82</v>
      </c>
      <c r="B44" s="10" t="s">
        <v>83</v>
      </c>
      <c r="C44" s="35">
        <v>20983.007595215502</v>
      </c>
      <c r="D44" s="36">
        <v>0</v>
      </c>
      <c r="E44" s="37">
        <v>13728.535400672099</v>
      </c>
      <c r="F44" s="36">
        <v>7254.4721945434012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20983.007595215502</v>
      </c>
      <c r="O44" s="33"/>
    </row>
    <row r="45" spans="1:15" x14ac:dyDescent="0.25">
      <c r="A45" s="9" t="s">
        <v>84</v>
      </c>
      <c r="B45" s="10" t="s">
        <v>85</v>
      </c>
      <c r="C45" s="35">
        <v>64451.682617864441</v>
      </c>
      <c r="D45" s="36">
        <v>0</v>
      </c>
      <c r="E45" s="37">
        <v>23102.577601853463</v>
      </c>
      <c r="F45" s="36">
        <v>41349.105016010973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7391.1406026492668</v>
      </c>
      <c r="M45" s="35">
        <v>0</v>
      </c>
      <c r="N45" s="38">
        <f t="shared" si="0"/>
        <v>71842.823220513703</v>
      </c>
      <c r="O45" s="33"/>
    </row>
    <row r="46" spans="1:15" x14ac:dyDescent="0.25">
      <c r="A46" s="9" t="s">
        <v>86</v>
      </c>
      <c r="B46" s="10" t="s">
        <v>87</v>
      </c>
      <c r="C46" s="35">
        <v>20523.38735400149</v>
      </c>
      <c r="D46" s="36">
        <v>0</v>
      </c>
      <c r="E46" s="37">
        <v>7481.815423883274</v>
      </c>
      <c r="F46" s="36">
        <v>13041.571930118216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277.27999999999997</v>
      </c>
      <c r="M46" s="35">
        <v>0</v>
      </c>
      <c r="N46" s="38">
        <f t="shared" si="0"/>
        <v>20800.667354001489</v>
      </c>
      <c r="O46" s="33"/>
    </row>
    <row r="47" spans="1:15" x14ac:dyDescent="0.25">
      <c r="A47" s="9" t="s">
        <v>88</v>
      </c>
      <c r="B47" s="10" t="s">
        <v>89</v>
      </c>
      <c r="C47" s="35">
        <v>77549.194175635217</v>
      </c>
      <c r="D47" s="36">
        <v>0</v>
      </c>
      <c r="E47" s="37">
        <v>66836.742102676129</v>
      </c>
      <c r="F47" s="36">
        <v>10712.452072959093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2166.1138381747487</v>
      </c>
      <c r="M47" s="35">
        <v>0</v>
      </c>
      <c r="N47" s="38">
        <f t="shared" si="0"/>
        <v>79715.308013809961</v>
      </c>
      <c r="O47" s="33"/>
    </row>
    <row r="48" spans="1:15" x14ac:dyDescent="0.25">
      <c r="A48" s="9" t="s">
        <v>90</v>
      </c>
      <c r="B48" s="34" t="s">
        <v>91</v>
      </c>
      <c r="C48" s="35">
        <v>9386.0788985526797</v>
      </c>
      <c r="D48" s="36">
        <v>0</v>
      </c>
      <c r="E48" s="37">
        <v>8105.4299452326723</v>
      </c>
      <c r="F48" s="36">
        <v>1280.648953320007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9386.0788985526797</v>
      </c>
      <c r="O48" s="33"/>
    </row>
    <row r="49" spans="1:15" ht="45" x14ac:dyDescent="0.25">
      <c r="A49" s="9" t="s">
        <v>361</v>
      </c>
      <c r="B49" s="10" t="s">
        <v>362</v>
      </c>
      <c r="C49" s="35">
        <v>36304.657325100598</v>
      </c>
      <c r="D49" s="36">
        <v>0</v>
      </c>
      <c r="E49" s="37">
        <v>28680.733940521997</v>
      </c>
      <c r="F49" s="36">
        <v>7623.9233845786011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36304.657325100598</v>
      </c>
      <c r="O49" s="33"/>
    </row>
    <row r="50" spans="1:15" x14ac:dyDescent="0.25">
      <c r="A50" s="9" t="s">
        <v>92</v>
      </c>
      <c r="B50" s="10" t="s">
        <v>93</v>
      </c>
      <c r="C50" s="35">
        <v>64802.940636469604</v>
      </c>
      <c r="D50" s="36">
        <v>0</v>
      </c>
      <c r="E50" s="37">
        <v>36195.946667291821</v>
      </c>
      <c r="F50" s="36">
        <v>28606.993969177787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4954.8140587275557</v>
      </c>
      <c r="M50" s="35">
        <v>0</v>
      </c>
      <c r="N50" s="38">
        <f t="shared" si="0"/>
        <v>69757.75469519716</v>
      </c>
      <c r="O50" s="33"/>
    </row>
    <row r="51" spans="1:15" x14ac:dyDescent="0.25">
      <c r="A51" s="9" t="s">
        <v>94</v>
      </c>
      <c r="B51" s="10" t="s">
        <v>95</v>
      </c>
      <c r="C51" s="35">
        <v>40625.321373705956</v>
      </c>
      <c r="D51" s="36">
        <v>0</v>
      </c>
      <c r="E51" s="37">
        <v>27686.441327908033</v>
      </c>
      <c r="F51" s="36">
        <v>12938.88004579792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0"/>
        <v>40625.321373705956</v>
      </c>
      <c r="O51" s="33"/>
    </row>
    <row r="52" spans="1:15" x14ac:dyDescent="0.25">
      <c r="A52" s="9" t="s">
        <v>96</v>
      </c>
      <c r="B52" s="10" t="s">
        <v>97</v>
      </c>
      <c r="C52" s="35">
        <v>5933.2506245499571</v>
      </c>
      <c r="D52" s="36">
        <v>0</v>
      </c>
      <c r="E52" s="37">
        <v>1354.2610873585229</v>
      </c>
      <c r="F52" s="36">
        <v>4578.9895371914345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307.72819805117933</v>
      </c>
      <c r="M52" s="35">
        <v>0</v>
      </c>
      <c r="N52" s="38">
        <f t="shared" si="0"/>
        <v>6240.9788226011369</v>
      </c>
      <c r="O52" s="33"/>
    </row>
    <row r="53" spans="1:15" x14ac:dyDescent="0.25">
      <c r="A53" s="9" t="s">
        <v>98</v>
      </c>
      <c r="B53" s="10" t="s">
        <v>99</v>
      </c>
      <c r="C53" s="35">
        <v>15140.334367728154</v>
      </c>
      <c r="D53" s="36">
        <v>0</v>
      </c>
      <c r="E53" s="37">
        <v>12479.998039751432</v>
      </c>
      <c r="F53" s="36">
        <v>2660.3363279767218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15140.334367728154</v>
      </c>
      <c r="O53" s="33"/>
    </row>
    <row r="54" spans="1:15" x14ac:dyDescent="0.25">
      <c r="A54" s="9" t="s">
        <v>100</v>
      </c>
      <c r="B54" s="10" t="s">
        <v>101</v>
      </c>
      <c r="C54" s="35">
        <v>6646.1968587853398</v>
      </c>
      <c r="D54" s="36">
        <v>0</v>
      </c>
      <c r="E54" s="37">
        <v>2006.3131598965235</v>
      </c>
      <c r="F54" s="36">
        <v>4639.8836988888161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6646.1968587853398</v>
      </c>
      <c r="O54" s="33"/>
    </row>
    <row r="55" spans="1:15" ht="30" x14ac:dyDescent="0.25">
      <c r="A55" s="9" t="s">
        <v>102</v>
      </c>
      <c r="B55" s="34" t="s">
        <v>103</v>
      </c>
      <c r="C55" s="35">
        <v>45199.008989674265</v>
      </c>
      <c r="D55" s="36">
        <v>0</v>
      </c>
      <c r="E55" s="37">
        <v>19011.100460298403</v>
      </c>
      <c r="F55" s="36">
        <v>26187.908529375862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1949.5334399999999</v>
      </c>
      <c r="M55" s="35">
        <v>0</v>
      </c>
      <c r="N55" s="38">
        <f t="shared" si="0"/>
        <v>47148.542429674264</v>
      </c>
      <c r="O55" s="33"/>
    </row>
    <row r="56" spans="1:15" x14ac:dyDescent="0.25">
      <c r="A56" s="9" t="s">
        <v>104</v>
      </c>
      <c r="B56" s="10" t="s">
        <v>105</v>
      </c>
      <c r="C56" s="35">
        <v>17935.331096015179</v>
      </c>
      <c r="D56" s="36">
        <v>0</v>
      </c>
      <c r="E56" s="37">
        <v>16888.456955605179</v>
      </c>
      <c r="F56" s="36">
        <v>1046.8741404099999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0"/>
        <v>17935.331096015179</v>
      </c>
      <c r="O56" s="33"/>
    </row>
    <row r="57" spans="1:15" ht="57.75" customHeight="1" x14ac:dyDescent="0.25">
      <c r="A57" s="9" t="s">
        <v>363</v>
      </c>
      <c r="B57" s="10" t="s">
        <v>364</v>
      </c>
      <c r="C57" s="35">
        <v>51451.317599334987</v>
      </c>
      <c r="D57" s="36">
        <v>1426.484734504075</v>
      </c>
      <c r="E57" s="37">
        <v>12535.024051499151</v>
      </c>
      <c r="F57" s="36">
        <v>37489.808813331758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>((+C57+G57+K57+L57+M57))</f>
        <v>51451.317599334987</v>
      </c>
      <c r="O57" s="33"/>
    </row>
    <row r="58" spans="1:15" x14ac:dyDescent="0.25">
      <c r="A58" s="9" t="s">
        <v>106</v>
      </c>
      <c r="B58" s="10" t="s">
        <v>107</v>
      </c>
      <c r="C58" s="35">
        <v>12185.501510275539</v>
      </c>
      <c r="D58" s="36">
        <v>0</v>
      </c>
      <c r="E58" s="37">
        <v>8384.7941702142434</v>
      </c>
      <c r="F58" s="36">
        <v>3800.7073400612944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2981.0549410121703</v>
      </c>
      <c r="M58" s="35">
        <v>0</v>
      </c>
      <c r="N58" s="38">
        <f t="shared" si="0"/>
        <v>15166.55645128771</v>
      </c>
      <c r="O58" s="33"/>
    </row>
    <row r="59" spans="1:15" x14ac:dyDescent="0.25">
      <c r="A59" s="9" t="s">
        <v>108</v>
      </c>
      <c r="B59" s="10" t="s">
        <v>109</v>
      </c>
      <c r="C59" s="35">
        <v>15440.074374063652</v>
      </c>
      <c r="D59" s="36">
        <v>0</v>
      </c>
      <c r="E59" s="37">
        <v>12360.807431145677</v>
      </c>
      <c r="F59" s="36">
        <v>3079.266942917975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1884.1717598251798</v>
      </c>
      <c r="M59" s="35">
        <v>0</v>
      </c>
      <c r="N59" s="38">
        <f t="shared" si="0"/>
        <v>17324.246133888832</v>
      </c>
      <c r="O59" s="33"/>
    </row>
    <row r="60" spans="1:15" x14ac:dyDescent="0.25">
      <c r="A60" s="9" t="s">
        <v>110</v>
      </c>
      <c r="B60" s="10" t="s">
        <v>111</v>
      </c>
      <c r="C60" s="35">
        <v>1415.7254382647509</v>
      </c>
      <c r="D60" s="36">
        <v>0</v>
      </c>
      <c r="E60" s="37">
        <v>300.28305436372307</v>
      </c>
      <c r="F60" s="36">
        <v>1115.4423839010278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339.0559779913508</v>
      </c>
      <c r="M60" s="35">
        <v>0</v>
      </c>
      <c r="N60" s="38">
        <f t="shared" si="0"/>
        <v>1754.7814162561017</v>
      </c>
      <c r="O60" s="33"/>
    </row>
    <row r="61" spans="1:15" x14ac:dyDescent="0.25">
      <c r="A61" s="9" t="s">
        <v>112</v>
      </c>
      <c r="B61" s="34" t="s">
        <v>113</v>
      </c>
      <c r="C61" s="35">
        <v>815.29937003710575</v>
      </c>
      <c r="D61" s="36">
        <v>0</v>
      </c>
      <c r="E61" s="37">
        <v>815.29937003710575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463.29897599999998</v>
      </c>
      <c r="M61" s="35">
        <v>0</v>
      </c>
      <c r="N61" s="38">
        <f t="shared" si="0"/>
        <v>1278.5983460371058</v>
      </c>
      <c r="O61" s="33"/>
    </row>
    <row r="62" spans="1:15" ht="45" x14ac:dyDescent="0.25">
      <c r="A62" s="9" t="s">
        <v>114</v>
      </c>
      <c r="B62" s="34" t="s">
        <v>115</v>
      </c>
      <c r="C62" s="35">
        <v>24493.086404630201</v>
      </c>
      <c r="D62" s="36">
        <v>0</v>
      </c>
      <c r="E62" s="37">
        <v>21704.004525781871</v>
      </c>
      <c r="F62" s="36">
        <v>2789.0818788483307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787.98279243061961</v>
      </c>
      <c r="M62" s="35">
        <v>0</v>
      </c>
      <c r="N62" s="38">
        <f t="shared" si="0"/>
        <v>25281.06919706082</v>
      </c>
      <c r="O62" s="33"/>
    </row>
    <row r="63" spans="1:15" x14ac:dyDescent="0.25">
      <c r="A63" s="9" t="s">
        <v>116</v>
      </c>
      <c r="B63" s="10" t="s">
        <v>117</v>
      </c>
      <c r="C63" s="35">
        <v>44554.770713103004</v>
      </c>
      <c r="D63" s="36">
        <v>0</v>
      </c>
      <c r="E63" s="37">
        <v>23073.088059759881</v>
      </c>
      <c r="F63" s="36">
        <v>21481.682653343119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0"/>
        <v>44554.770713103004</v>
      </c>
      <c r="O63" s="33"/>
    </row>
    <row r="64" spans="1:15" ht="30" x14ac:dyDescent="0.25">
      <c r="A64" s="9" t="s">
        <v>118</v>
      </c>
      <c r="B64" s="10" t="s">
        <v>119</v>
      </c>
      <c r="C64" s="35">
        <v>28899.813510276523</v>
      </c>
      <c r="D64" s="36">
        <v>21.275929570000002</v>
      </c>
      <c r="E64" s="37">
        <v>26022.183980214508</v>
      </c>
      <c r="F64" s="36">
        <v>2856.3536004920143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14050.28771558589</v>
      </c>
      <c r="M64" s="35">
        <v>0</v>
      </c>
      <c r="N64" s="38">
        <f t="shared" si="0"/>
        <v>42950.101225862411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34691.67196826337</v>
      </c>
      <c r="D66" s="36">
        <v>0</v>
      </c>
      <c r="E66" s="37">
        <v>20580.733822669674</v>
      </c>
      <c r="F66" s="36">
        <v>14110.938145593693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34691.67196826337</v>
      </c>
      <c r="O66" s="33"/>
    </row>
    <row r="67" spans="1:15" ht="30" x14ac:dyDescent="0.25">
      <c r="A67" s="9" t="s">
        <v>357</v>
      </c>
      <c r="B67" s="10" t="s">
        <v>358</v>
      </c>
      <c r="C67" s="35">
        <v>69668.085555359401</v>
      </c>
      <c r="D67" s="36">
        <v>0</v>
      </c>
      <c r="E67" s="37">
        <v>32503.161730804535</v>
      </c>
      <c r="F67" s="36">
        <v>37164.923824554862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69668.085555359401</v>
      </c>
      <c r="O67" s="33"/>
    </row>
    <row r="68" spans="1:15" ht="30" x14ac:dyDescent="0.25">
      <c r="A68" s="9" t="s">
        <v>120</v>
      </c>
      <c r="B68" s="10" t="s">
        <v>122</v>
      </c>
      <c r="C68" s="35">
        <v>24567.603226966035</v>
      </c>
      <c r="D68" s="36">
        <v>0</v>
      </c>
      <c r="E68" s="37">
        <v>21048.559460828517</v>
      </c>
      <c r="F68" s="36">
        <v>3519.0437661375186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24567.603226966035</v>
      </c>
      <c r="O68" s="33"/>
    </row>
    <row r="69" spans="1:15" ht="30" x14ac:dyDescent="0.25">
      <c r="A69" s="9" t="s">
        <v>121</v>
      </c>
      <c r="B69" s="10" t="s">
        <v>124</v>
      </c>
      <c r="C69" s="35">
        <v>31600.122002453871</v>
      </c>
      <c r="D69" s="36">
        <v>0</v>
      </c>
      <c r="E69" s="37">
        <v>26909.18977798412</v>
      </c>
      <c r="F69" s="36">
        <v>4690.9322244697487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31600.122002453871</v>
      </c>
      <c r="O69" s="33"/>
    </row>
    <row r="70" spans="1:15" ht="30" x14ac:dyDescent="0.25">
      <c r="A70" s="9" t="s">
        <v>123</v>
      </c>
      <c r="B70" s="10" t="s">
        <v>283</v>
      </c>
      <c r="C70" s="35">
        <v>1210.1442051955928</v>
      </c>
      <c r="D70" s="36">
        <v>0</v>
      </c>
      <c r="E70" s="37">
        <v>912.09523986364718</v>
      </c>
      <c r="F70" s="36">
        <v>298.04896533194557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1210.1442051955928</v>
      </c>
      <c r="O70" s="33"/>
    </row>
    <row r="71" spans="1:15" ht="30" x14ac:dyDescent="0.25">
      <c r="A71" s="9" t="s">
        <v>307</v>
      </c>
      <c r="B71" s="10" t="s">
        <v>126</v>
      </c>
      <c r="C71" s="35">
        <v>28520.143762864478</v>
      </c>
      <c r="D71" s="36">
        <v>0</v>
      </c>
      <c r="E71" s="37">
        <v>23286.415828250974</v>
      </c>
      <c r="F71" s="36">
        <v>5233.7279346135028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28520.143762864478</v>
      </c>
      <c r="O71" s="33"/>
    </row>
    <row r="72" spans="1:15" x14ac:dyDescent="0.25">
      <c r="A72" s="9" t="s">
        <v>125</v>
      </c>
      <c r="B72" s="10" t="s">
        <v>127</v>
      </c>
      <c r="C72" s="35">
        <v>31810.716418776516</v>
      </c>
      <c r="D72" s="36">
        <v>0</v>
      </c>
      <c r="E72" s="37">
        <v>2325.8990542358852</v>
      </c>
      <c r="F72" s="36">
        <v>29484.817364540631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ref="N72:N133" si="1">+C72+G72+K72+L72+M72</f>
        <v>31810.716418776516</v>
      </c>
      <c r="O72" s="33"/>
    </row>
    <row r="73" spans="1:15" x14ac:dyDescent="0.25">
      <c r="A73" s="9" t="s">
        <v>308</v>
      </c>
      <c r="B73" s="10" t="s">
        <v>129</v>
      </c>
      <c r="C73" s="35">
        <v>9254.3667767106363</v>
      </c>
      <c r="D73" s="36">
        <v>0</v>
      </c>
      <c r="E73" s="37">
        <v>208.32614817089606</v>
      </c>
      <c r="F73" s="36">
        <v>9046.0406285397403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9254.3667767106363</v>
      </c>
      <c r="O73" s="33"/>
    </row>
    <row r="74" spans="1:15" ht="45" x14ac:dyDescent="0.25">
      <c r="A74" s="9" t="s">
        <v>128</v>
      </c>
      <c r="B74" s="10" t="s">
        <v>131</v>
      </c>
      <c r="C74" s="35">
        <v>8254.673714130764</v>
      </c>
      <c r="D74" s="36">
        <v>0</v>
      </c>
      <c r="E74" s="37">
        <v>8254.673714130764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4.0990718492265046</v>
      </c>
      <c r="M74" s="35">
        <v>0</v>
      </c>
      <c r="N74" s="38">
        <f t="shared" si="1"/>
        <v>8258.7727859799907</v>
      </c>
      <c r="O74" s="33"/>
    </row>
    <row r="75" spans="1:15" ht="30" x14ac:dyDescent="0.25">
      <c r="A75" s="9" t="s">
        <v>130</v>
      </c>
      <c r="B75" s="10" t="s">
        <v>133</v>
      </c>
      <c r="C75" s="35">
        <v>43377.442769496316</v>
      </c>
      <c r="D75" s="36">
        <v>0</v>
      </c>
      <c r="E75" s="37">
        <v>21131.556606139988</v>
      </c>
      <c r="F75" s="36">
        <v>22245.886163356328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"/>
        <v>43377.442769496316</v>
      </c>
      <c r="O75" s="33"/>
    </row>
    <row r="76" spans="1:15" x14ac:dyDescent="0.25">
      <c r="A76" s="9" t="s">
        <v>132</v>
      </c>
      <c r="B76" s="10" t="s">
        <v>135</v>
      </c>
      <c r="C76" s="35">
        <v>31545.113096325324</v>
      </c>
      <c r="D76" s="36">
        <v>0</v>
      </c>
      <c r="E76" s="37">
        <v>13264.012812847315</v>
      </c>
      <c r="F76" s="36">
        <v>18281.100283478008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31545.113096325324</v>
      </c>
      <c r="O76" s="33"/>
    </row>
    <row r="77" spans="1:15" ht="30" x14ac:dyDescent="0.25">
      <c r="A77" s="9" t="s">
        <v>134</v>
      </c>
      <c r="B77" s="10" t="s">
        <v>137</v>
      </c>
      <c r="C77" s="35">
        <v>38481.833612565548</v>
      </c>
      <c r="D77" s="36">
        <v>0</v>
      </c>
      <c r="E77" s="37">
        <v>21857.72777487888</v>
      </c>
      <c r="F77" s="36">
        <v>16624.105837686668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9650.5049048514884</v>
      </c>
      <c r="M77" s="35">
        <v>0</v>
      </c>
      <c r="N77" s="38">
        <f t="shared" si="1"/>
        <v>48132.33851741704</v>
      </c>
      <c r="O77" s="33"/>
    </row>
    <row r="78" spans="1:15" ht="30" x14ac:dyDescent="0.25">
      <c r="A78" s="9" t="s">
        <v>136</v>
      </c>
      <c r="B78" s="10" t="s">
        <v>139</v>
      </c>
      <c r="C78" s="35">
        <v>4917.8740478990385</v>
      </c>
      <c r="D78" s="36">
        <v>0</v>
      </c>
      <c r="E78" s="37">
        <v>928.29607225903874</v>
      </c>
      <c r="F78" s="36">
        <v>3989.5779756400002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4917.8740478990385</v>
      </c>
      <c r="O78" s="33"/>
    </row>
    <row r="79" spans="1:15" x14ac:dyDescent="0.25">
      <c r="A79" s="9" t="s">
        <v>138</v>
      </c>
      <c r="B79" s="10" t="s">
        <v>141</v>
      </c>
      <c r="C79" s="35">
        <v>13883.403741910526</v>
      </c>
      <c r="D79" s="36">
        <v>0</v>
      </c>
      <c r="E79" s="37">
        <v>742.22409358513505</v>
      </c>
      <c r="F79" s="36">
        <v>13141.179648325391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13883.403741910526</v>
      </c>
      <c r="O79" s="33"/>
    </row>
    <row r="80" spans="1:15" x14ac:dyDescent="0.25">
      <c r="A80" s="9" t="s">
        <v>140</v>
      </c>
      <c r="B80" s="10" t="s">
        <v>142</v>
      </c>
      <c r="C80" s="35">
        <v>69082.615850357368</v>
      </c>
      <c r="D80" s="36">
        <v>0</v>
      </c>
      <c r="E80" s="37">
        <v>11676.531532257963</v>
      </c>
      <c r="F80" s="36">
        <v>57406.084318099398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69082.615850357368</v>
      </c>
      <c r="O80" s="33"/>
    </row>
    <row r="81" spans="1:15" ht="45" x14ac:dyDescent="0.25">
      <c r="A81" s="9" t="s">
        <v>359</v>
      </c>
      <c r="B81" s="10" t="s">
        <v>360</v>
      </c>
      <c r="C81" s="35">
        <v>9360.1161373317773</v>
      </c>
      <c r="D81" s="36">
        <v>0</v>
      </c>
      <c r="E81" s="37">
        <v>3452.7150717328414</v>
      </c>
      <c r="F81" s="36">
        <v>5907.4010655989368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9360.1161373317773</v>
      </c>
      <c r="O81" s="33"/>
    </row>
    <row r="82" spans="1:15" x14ac:dyDescent="0.25">
      <c r="A82" s="9" t="s">
        <v>310</v>
      </c>
      <c r="B82" s="10" t="s">
        <v>144</v>
      </c>
      <c r="C82" s="35">
        <v>21524.028651976627</v>
      </c>
      <c r="D82" s="36">
        <v>0</v>
      </c>
      <c r="E82" s="37">
        <v>18383.992050288482</v>
      </c>
      <c r="F82" s="36">
        <v>3140.0366016881453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13160.153061356454</v>
      </c>
      <c r="M82" s="35">
        <v>0</v>
      </c>
      <c r="N82" s="38">
        <f t="shared" si="1"/>
        <v>34684.181713333077</v>
      </c>
      <c r="O82" s="33"/>
    </row>
    <row r="83" spans="1:15" ht="30" x14ac:dyDescent="0.25">
      <c r="A83" s="9" t="s">
        <v>143</v>
      </c>
      <c r="B83" s="10" t="s">
        <v>146</v>
      </c>
      <c r="C83" s="35">
        <v>213484.18700846401</v>
      </c>
      <c r="D83" s="36">
        <v>0</v>
      </c>
      <c r="E83" s="37">
        <v>2569.7814424205362</v>
      </c>
      <c r="F83" s="36">
        <v>210914.40556604348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213484.18700846401</v>
      </c>
      <c r="O83" s="33"/>
    </row>
    <row r="84" spans="1:15" x14ac:dyDescent="0.25">
      <c r="A84" s="9" t="s">
        <v>145</v>
      </c>
      <c r="B84" s="10" t="s">
        <v>148</v>
      </c>
      <c r="C84" s="35">
        <v>20431.711018337552</v>
      </c>
      <c r="D84" s="36">
        <v>0</v>
      </c>
      <c r="E84" s="37">
        <v>15171.911456635986</v>
      </c>
      <c r="F84" s="36">
        <v>5259.7995617015667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26626.197796517641</v>
      </c>
      <c r="M84" s="35">
        <v>0</v>
      </c>
      <c r="N84" s="38">
        <f t="shared" si="1"/>
        <v>47057.908814855196</v>
      </c>
      <c r="O84" s="33"/>
    </row>
    <row r="85" spans="1:15" x14ac:dyDescent="0.25">
      <c r="A85" s="9" t="s">
        <v>147</v>
      </c>
      <c r="B85" s="10" t="s">
        <v>150</v>
      </c>
      <c r="C85" s="35">
        <v>43404.196156501523</v>
      </c>
      <c r="D85" s="36">
        <v>0</v>
      </c>
      <c r="E85" s="37">
        <v>42940.786055168202</v>
      </c>
      <c r="F85" s="36">
        <v>463.4101013333235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818.54664374411004</v>
      </c>
      <c r="M85" s="35">
        <v>0</v>
      </c>
      <c r="N85" s="38">
        <f t="shared" si="1"/>
        <v>44222.742800245629</v>
      </c>
      <c r="O85" s="33"/>
    </row>
    <row r="86" spans="1:15" ht="30" x14ac:dyDescent="0.25">
      <c r="A86" s="9" t="s">
        <v>149</v>
      </c>
      <c r="B86" s="10" t="s">
        <v>152</v>
      </c>
      <c r="C86" s="35">
        <v>240836.25187824032</v>
      </c>
      <c r="D86" s="36">
        <v>186976.64600600311</v>
      </c>
      <c r="E86" s="37">
        <v>51497.396964278108</v>
      </c>
      <c r="F86" s="36">
        <v>2362.2089079591051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"/>
        <v>240836.25187824032</v>
      </c>
      <c r="O86" s="33"/>
    </row>
    <row r="87" spans="1:15" x14ac:dyDescent="0.25">
      <c r="A87" s="9" t="s">
        <v>151</v>
      </c>
      <c r="B87" s="10" t="s">
        <v>285</v>
      </c>
      <c r="C87" s="35">
        <v>55888.272890832362</v>
      </c>
      <c r="D87" s="36">
        <v>41911.235901426211</v>
      </c>
      <c r="E87" s="37">
        <v>13977.036989406148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2155.9415720594889</v>
      </c>
      <c r="L87" s="35">
        <v>0</v>
      </c>
      <c r="M87" s="35">
        <v>0</v>
      </c>
      <c r="N87" s="38">
        <f t="shared" si="1"/>
        <v>58044.214462891854</v>
      </c>
      <c r="O87" s="33"/>
    </row>
    <row r="88" spans="1:15" x14ac:dyDescent="0.25">
      <c r="A88" s="9" t="s">
        <v>153</v>
      </c>
      <c r="B88" s="10" t="s">
        <v>286</v>
      </c>
      <c r="C88" s="35">
        <v>2580.6236822464466</v>
      </c>
      <c r="D88" s="36">
        <v>2435.2020730091695</v>
      </c>
      <c r="E88" s="37">
        <v>145.42160923727698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1138.4712052127695</v>
      </c>
      <c r="M88" s="35">
        <v>0</v>
      </c>
      <c r="N88" s="38">
        <f t="shared" si="1"/>
        <v>3719.0948874592159</v>
      </c>
      <c r="O88" s="33"/>
    </row>
    <row r="89" spans="1:15" x14ac:dyDescent="0.25">
      <c r="A89" s="9" t="s">
        <v>154</v>
      </c>
      <c r="B89" s="10" t="s">
        <v>287</v>
      </c>
      <c r="C89" s="35">
        <v>14916.626022399794</v>
      </c>
      <c r="D89" s="36">
        <v>80.211606472350596</v>
      </c>
      <c r="E89" s="37">
        <v>14836.414415927444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"/>
        <v>14916.626022399794</v>
      </c>
      <c r="O89" s="33"/>
    </row>
    <row r="90" spans="1:15" x14ac:dyDescent="0.25">
      <c r="A90" s="9" t="s">
        <v>155</v>
      </c>
      <c r="B90" s="10" t="s">
        <v>288</v>
      </c>
      <c r="C90" s="35">
        <v>187020.70203321616</v>
      </c>
      <c r="D90" s="36">
        <v>0</v>
      </c>
      <c r="E90" s="37">
        <v>187020.70203321616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30641.088047931808</v>
      </c>
      <c r="M90" s="35">
        <v>0</v>
      </c>
      <c r="N90" s="38">
        <f t="shared" si="1"/>
        <v>217661.79008114798</v>
      </c>
      <c r="O90" s="33"/>
    </row>
    <row r="91" spans="1:15" x14ac:dyDescent="0.25">
      <c r="A91" s="9" t="s">
        <v>156</v>
      </c>
      <c r="B91" s="10" t="s">
        <v>289</v>
      </c>
      <c r="C91" s="35">
        <v>128454.77996761928</v>
      </c>
      <c r="D91" s="36">
        <v>0</v>
      </c>
      <c r="E91" s="37">
        <v>127823.95394467084</v>
      </c>
      <c r="F91" s="36">
        <v>630.82602294845049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5337.0508491295686</v>
      </c>
      <c r="M91" s="35">
        <v>0</v>
      </c>
      <c r="N91" s="38">
        <f t="shared" si="1"/>
        <v>133791.83081674884</v>
      </c>
      <c r="O91" s="33"/>
    </row>
    <row r="92" spans="1:15" x14ac:dyDescent="0.25">
      <c r="A92" s="9" t="s">
        <v>158</v>
      </c>
      <c r="B92" s="10" t="s">
        <v>157</v>
      </c>
      <c r="C92" s="35">
        <v>31432.302683425904</v>
      </c>
      <c r="D92" s="36">
        <v>0</v>
      </c>
      <c r="E92" s="37">
        <v>29470.743376926072</v>
      </c>
      <c r="F92" s="36">
        <v>1961.5593064998304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31432.302683425904</v>
      </c>
      <c r="O92" s="33"/>
    </row>
    <row r="93" spans="1:15" ht="30" x14ac:dyDescent="0.25">
      <c r="A93" s="9" t="s">
        <v>311</v>
      </c>
      <c r="B93" s="10" t="s">
        <v>159</v>
      </c>
      <c r="C93" s="35">
        <v>128076.06978504545</v>
      </c>
      <c r="D93" s="36">
        <v>0</v>
      </c>
      <c r="E93" s="37">
        <v>67607.047889286245</v>
      </c>
      <c r="F93" s="36">
        <v>60469.021895759201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128076.06978504545</v>
      </c>
      <c r="O93" s="33"/>
    </row>
    <row r="94" spans="1:15" x14ac:dyDescent="0.25">
      <c r="A94" s="9" t="s">
        <v>161</v>
      </c>
      <c r="B94" s="10" t="s">
        <v>160</v>
      </c>
      <c r="C94" s="35">
        <v>174332.70541172929</v>
      </c>
      <c r="D94" s="36">
        <v>0</v>
      </c>
      <c r="E94" s="37">
        <v>173499.86243840036</v>
      </c>
      <c r="F94" s="36">
        <v>832.84297332893664</v>
      </c>
      <c r="G94" s="35">
        <v>0</v>
      </c>
      <c r="H94" s="36">
        <v>0</v>
      </c>
      <c r="I94" s="37">
        <v>0</v>
      </c>
      <c r="J94" s="36">
        <v>0</v>
      </c>
      <c r="K94" s="35">
        <v>3371.5431422550546</v>
      </c>
      <c r="L94" s="35">
        <v>28213.771825948326</v>
      </c>
      <c r="M94" s="35">
        <v>0</v>
      </c>
      <c r="N94" s="38">
        <f t="shared" si="1"/>
        <v>205918.02037993266</v>
      </c>
      <c r="O94" s="33"/>
    </row>
    <row r="95" spans="1:15" x14ac:dyDescent="0.25">
      <c r="A95" s="9" t="s">
        <v>163</v>
      </c>
      <c r="B95" s="10" t="s">
        <v>162</v>
      </c>
      <c r="C95" s="35">
        <v>1067838.7071910584</v>
      </c>
      <c r="D95" s="36">
        <v>47248.919726679131</v>
      </c>
      <c r="E95" s="37">
        <v>635981.3009897169</v>
      </c>
      <c r="F95" s="36">
        <v>384608.4864746625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177759.07005129493</v>
      </c>
      <c r="M95" s="35">
        <v>0</v>
      </c>
      <c r="N95" s="38">
        <f t="shared" si="1"/>
        <v>1245597.7772423534</v>
      </c>
      <c r="O95" s="33"/>
    </row>
    <row r="96" spans="1:15" x14ac:dyDescent="0.25">
      <c r="A96" s="9" t="s">
        <v>165</v>
      </c>
      <c r="B96" s="10" t="s">
        <v>164</v>
      </c>
      <c r="C96" s="35">
        <v>57274.646815960645</v>
      </c>
      <c r="D96" s="36">
        <v>0</v>
      </c>
      <c r="E96" s="37">
        <v>57274.646815960645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65637.074654265904</v>
      </c>
      <c r="M96" s="35">
        <v>0</v>
      </c>
      <c r="N96" s="38">
        <f t="shared" si="1"/>
        <v>122911.72147022655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218.8722508654258</v>
      </c>
      <c r="L97" s="35">
        <v>0</v>
      </c>
      <c r="M97" s="35">
        <v>0</v>
      </c>
      <c r="N97" s="38">
        <f t="shared" si="1"/>
        <v>218.8722508654258</v>
      </c>
      <c r="O97" s="33"/>
    </row>
    <row r="98" spans="1:15" x14ac:dyDescent="0.25">
      <c r="A98" s="9" t="s">
        <v>169</v>
      </c>
      <c r="B98" s="10" t="s">
        <v>168</v>
      </c>
      <c r="C98" s="35">
        <v>37806.512321584254</v>
      </c>
      <c r="D98" s="36">
        <v>0</v>
      </c>
      <c r="E98" s="37">
        <v>37806.512321584254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5029.3915438994627</v>
      </c>
      <c r="M98" s="35">
        <v>0</v>
      </c>
      <c r="N98" s="38">
        <f t="shared" si="1"/>
        <v>42835.90386548372</v>
      </c>
      <c r="O98" s="33"/>
    </row>
    <row r="99" spans="1:15" x14ac:dyDescent="0.25">
      <c r="A99" s="9" t="s">
        <v>171</v>
      </c>
      <c r="B99" s="10" t="s">
        <v>170</v>
      </c>
      <c r="C99" s="35">
        <v>208.14759439969595</v>
      </c>
      <c r="D99" s="36">
        <v>0</v>
      </c>
      <c r="E99" s="37">
        <v>208.14759439969595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20781.743487023447</v>
      </c>
      <c r="M99" s="35">
        <v>0</v>
      </c>
      <c r="N99" s="38">
        <f t="shared" si="1"/>
        <v>20989.891081423142</v>
      </c>
      <c r="O99" s="33"/>
    </row>
    <row r="100" spans="1:15" x14ac:dyDescent="0.25">
      <c r="A100" s="9" t="s">
        <v>172</v>
      </c>
      <c r="B100" s="10" t="s">
        <v>290</v>
      </c>
      <c r="C100" s="35">
        <v>75970.516378742905</v>
      </c>
      <c r="D100" s="36">
        <v>0</v>
      </c>
      <c r="E100" s="37">
        <v>72323.083964214937</v>
      </c>
      <c r="F100" s="36">
        <v>3647.4324145279734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23980.454898506465</v>
      </c>
      <c r="M100" s="35">
        <v>0</v>
      </c>
      <c r="N100" s="38">
        <f t="shared" si="1"/>
        <v>99950.971277249366</v>
      </c>
      <c r="O100" s="33"/>
    </row>
    <row r="101" spans="1:15" x14ac:dyDescent="0.25">
      <c r="A101" s="9" t="s">
        <v>174</v>
      </c>
      <c r="B101" s="10" t="s">
        <v>291</v>
      </c>
      <c r="C101" s="35">
        <v>11073.035017869766</v>
      </c>
      <c r="D101" s="36">
        <v>0</v>
      </c>
      <c r="E101" s="37">
        <v>7467.130074181061</v>
      </c>
      <c r="F101" s="36">
        <v>3605.9049436887058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511.36931310449859</v>
      </c>
      <c r="M101" s="35">
        <v>0</v>
      </c>
      <c r="N101" s="38">
        <f t="shared" si="1"/>
        <v>11584.404330974265</v>
      </c>
      <c r="O101" s="33"/>
    </row>
    <row r="102" spans="1:15" x14ac:dyDescent="0.25">
      <c r="A102" s="9" t="s">
        <v>175</v>
      </c>
      <c r="B102" s="10" t="s">
        <v>173</v>
      </c>
      <c r="C102" s="35">
        <v>15797.699180944954</v>
      </c>
      <c r="D102" s="36">
        <v>0</v>
      </c>
      <c r="E102" s="37">
        <v>10973.748395995268</v>
      </c>
      <c r="F102" s="36">
        <v>4823.9507849496867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"/>
        <v>15797.699180944954</v>
      </c>
      <c r="O102" s="33"/>
    </row>
    <row r="103" spans="1:15" x14ac:dyDescent="0.25">
      <c r="A103" s="9" t="s">
        <v>176</v>
      </c>
      <c r="B103" s="10" t="s">
        <v>292</v>
      </c>
      <c r="C103" s="35">
        <v>129695.92643517688</v>
      </c>
      <c r="D103" s="36">
        <v>37950.820166720005</v>
      </c>
      <c r="E103" s="37">
        <v>53597.432488462</v>
      </c>
      <c r="F103" s="36">
        <v>38147.673779994868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546.03071999999997</v>
      </c>
      <c r="M103" s="35">
        <v>0</v>
      </c>
      <c r="N103" s="38">
        <f t="shared" si="1"/>
        <v>130241.95715517687</v>
      </c>
      <c r="O103" s="33"/>
    </row>
    <row r="104" spans="1:15" x14ac:dyDescent="0.25">
      <c r="A104" s="9" t="s">
        <v>178</v>
      </c>
      <c r="B104" s="10" t="s">
        <v>177</v>
      </c>
      <c r="C104" s="35">
        <v>50195.028145288641</v>
      </c>
      <c r="D104" s="36">
        <v>15004.830942520432</v>
      </c>
      <c r="E104" s="37">
        <v>29883.714113575508</v>
      </c>
      <c r="F104" s="36">
        <v>5306.4830891926986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"/>
        <v>50195.028145288641</v>
      </c>
      <c r="O104" s="33"/>
    </row>
    <row r="105" spans="1:15" x14ac:dyDescent="0.25">
      <c r="A105" s="9" t="s">
        <v>180</v>
      </c>
      <c r="B105" s="10" t="s">
        <v>179</v>
      </c>
      <c r="C105" s="35">
        <v>189573.98032874521</v>
      </c>
      <c r="D105" s="36">
        <v>0</v>
      </c>
      <c r="E105" s="37">
        <v>156609.0862323122</v>
      </c>
      <c r="F105" s="36">
        <v>32964.894096433025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3422.2728358110389</v>
      </c>
      <c r="M105" s="35">
        <v>0</v>
      </c>
      <c r="N105" s="38">
        <f t="shared" si="1"/>
        <v>192996.25316455626</v>
      </c>
      <c r="O105" s="33"/>
    </row>
    <row r="106" spans="1:15" x14ac:dyDescent="0.25">
      <c r="A106" s="9" t="s">
        <v>182</v>
      </c>
      <c r="B106" s="10" t="s">
        <v>181</v>
      </c>
      <c r="C106" s="35">
        <v>281557.46900087077</v>
      </c>
      <c r="D106" s="36">
        <v>0</v>
      </c>
      <c r="E106" s="37">
        <v>257517.08599311978</v>
      </c>
      <c r="F106" s="36">
        <v>24040.383007750992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26789.321187372236</v>
      </c>
      <c r="M106" s="35">
        <v>0</v>
      </c>
      <c r="N106" s="38">
        <f t="shared" si="1"/>
        <v>308346.79018824303</v>
      </c>
      <c r="O106" s="33"/>
    </row>
    <row r="107" spans="1:15" ht="45" x14ac:dyDescent="0.25">
      <c r="A107" s="9" t="s">
        <v>184</v>
      </c>
      <c r="B107" s="10" t="s">
        <v>183</v>
      </c>
      <c r="C107" s="35">
        <v>46282.159436901085</v>
      </c>
      <c r="D107" s="36">
        <v>0</v>
      </c>
      <c r="E107" s="37">
        <v>35626.911119915865</v>
      </c>
      <c r="F107" s="36">
        <v>10655.248316985217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46282.159436901085</v>
      </c>
      <c r="O107" s="33"/>
    </row>
    <row r="108" spans="1:15" x14ac:dyDescent="0.25">
      <c r="A108" s="9" t="s">
        <v>186</v>
      </c>
      <c r="B108" s="10" t="s">
        <v>185</v>
      </c>
      <c r="C108" s="35">
        <v>181488.85263466975</v>
      </c>
      <c r="D108" s="36">
        <v>127678.22203314197</v>
      </c>
      <c r="E108" s="37">
        <v>39356.185756063991</v>
      </c>
      <c r="F108" s="36">
        <v>14454.444845463782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181488.85263466975</v>
      </c>
      <c r="O108" s="33"/>
    </row>
    <row r="109" spans="1:15" ht="30" x14ac:dyDescent="0.25">
      <c r="A109" s="9" t="s">
        <v>188</v>
      </c>
      <c r="B109" s="10" t="s">
        <v>187</v>
      </c>
      <c r="C109" s="35">
        <v>401193.94277683657</v>
      </c>
      <c r="D109" s="36">
        <v>0</v>
      </c>
      <c r="E109" s="37">
        <v>139328.9452925896</v>
      </c>
      <c r="F109" s="36">
        <v>261864.997484247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11277.68455302966</v>
      </c>
      <c r="M109" s="35">
        <v>0</v>
      </c>
      <c r="N109" s="38">
        <f t="shared" si="1"/>
        <v>412471.62732986623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32101.450479360217</v>
      </c>
      <c r="H110" s="36">
        <v>32101.450479360217</v>
      </c>
      <c r="I110" s="37">
        <v>0</v>
      </c>
      <c r="J110" s="36">
        <v>0</v>
      </c>
      <c r="K110" s="35">
        <v>0</v>
      </c>
      <c r="L110" s="35">
        <v>0</v>
      </c>
      <c r="M110" s="35">
        <v>0</v>
      </c>
      <c r="N110" s="38">
        <f t="shared" si="1"/>
        <v>32101.450479360217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580774.35355237976</v>
      </c>
      <c r="H111" s="36">
        <v>308360.4968823099</v>
      </c>
      <c r="I111" s="37">
        <v>136160.34647933042</v>
      </c>
      <c r="J111" s="36">
        <v>136253.51019073947</v>
      </c>
      <c r="K111" s="35">
        <v>0</v>
      </c>
      <c r="L111" s="35">
        <v>0</v>
      </c>
      <c r="M111" s="35">
        <v>0</v>
      </c>
      <c r="N111" s="38">
        <f t="shared" si="1"/>
        <v>580774.35355237976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108731.4654809863</v>
      </c>
      <c r="H112" s="36">
        <v>3525.5416654200171</v>
      </c>
      <c r="I112" s="37">
        <v>21328.73284418368</v>
      </c>
      <c r="J112" s="36">
        <v>83877.190971382603</v>
      </c>
      <c r="K112" s="35">
        <v>0</v>
      </c>
      <c r="L112" s="35">
        <v>0</v>
      </c>
      <c r="M112" s="35">
        <v>911.78721924160618</v>
      </c>
      <c r="N112" s="38">
        <f t="shared" si="1"/>
        <v>109643.25270022791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71406.698555705647</v>
      </c>
      <c r="H113" s="36">
        <v>60348.266544193248</v>
      </c>
      <c r="I113" s="37">
        <v>963.932403279813</v>
      </c>
      <c r="J113" s="36">
        <v>10094.499608232583</v>
      </c>
      <c r="K113" s="35">
        <v>0</v>
      </c>
      <c r="L113" s="35">
        <v>0</v>
      </c>
      <c r="M113" s="35">
        <v>0</v>
      </c>
      <c r="N113" s="38">
        <f t="shared" si="1"/>
        <v>71406.698555705647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66862.684946789639</v>
      </c>
      <c r="H114" s="36">
        <v>34186.655814448735</v>
      </c>
      <c r="I114" s="37">
        <v>19123.83421552962</v>
      </c>
      <c r="J114" s="36">
        <v>13552.194916811284</v>
      </c>
      <c r="K114" s="35">
        <v>0</v>
      </c>
      <c r="L114" s="35">
        <v>3985.3170439581299</v>
      </c>
      <c r="M114" s="35">
        <v>0</v>
      </c>
      <c r="N114" s="38">
        <f t="shared" si="1"/>
        <v>70848.001990747769</v>
      </c>
      <c r="O114" s="33"/>
    </row>
    <row r="115" spans="1:15" ht="30" x14ac:dyDescent="0.25">
      <c r="A115" s="9" t="s">
        <v>313</v>
      </c>
      <c r="B115" s="10" t="s">
        <v>295</v>
      </c>
      <c r="C115" s="35">
        <v>109665.02805769109</v>
      </c>
      <c r="D115" s="36">
        <v>0</v>
      </c>
      <c r="E115" s="37">
        <v>97260.960238553787</v>
      </c>
      <c r="F115" s="36">
        <v>12404.067819137304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11407.22416683773</v>
      </c>
      <c r="M115" s="35">
        <v>0</v>
      </c>
      <c r="N115" s="38">
        <f t="shared" si="1"/>
        <v>121072.25222452881</v>
      </c>
      <c r="O115" s="33"/>
    </row>
    <row r="116" spans="1:15" x14ac:dyDescent="0.25">
      <c r="A116" s="9" t="s">
        <v>198</v>
      </c>
      <c r="B116" s="10" t="s">
        <v>196</v>
      </c>
      <c r="C116" s="35">
        <v>32402.080719933838</v>
      </c>
      <c r="D116" s="36">
        <v>0</v>
      </c>
      <c r="E116" s="37">
        <v>29670.905980490101</v>
      </c>
      <c r="F116" s="36">
        <v>2731.1747394437352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16621.833499820659</v>
      </c>
      <c r="M116" s="35">
        <v>0</v>
      </c>
      <c r="N116" s="38">
        <f t="shared" si="1"/>
        <v>49023.914219754501</v>
      </c>
      <c r="O116" s="33"/>
    </row>
    <row r="117" spans="1:15" ht="30" x14ac:dyDescent="0.25">
      <c r="A117" s="9" t="s">
        <v>199</v>
      </c>
      <c r="B117" s="10" t="s">
        <v>197</v>
      </c>
      <c r="C117" s="35">
        <v>58963.930235224485</v>
      </c>
      <c r="D117" s="36">
        <v>0</v>
      </c>
      <c r="E117" s="37">
        <v>56059.264043238189</v>
      </c>
      <c r="F117" s="36">
        <v>2904.6661919862927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8533.9043326230531</v>
      </c>
      <c r="M117" s="35">
        <v>0</v>
      </c>
      <c r="N117" s="38">
        <f t="shared" si="1"/>
        <v>67497.834567847545</v>
      </c>
      <c r="O117" s="33"/>
    </row>
    <row r="118" spans="1:15" ht="30" x14ac:dyDescent="0.25">
      <c r="A118" s="9" t="s">
        <v>314</v>
      </c>
      <c r="B118" s="10" t="s">
        <v>296</v>
      </c>
      <c r="C118" s="35">
        <v>648663.99679795839</v>
      </c>
      <c r="D118" s="36">
        <v>0</v>
      </c>
      <c r="E118" s="37">
        <v>72108.619641339406</v>
      </c>
      <c r="F118" s="36">
        <v>576555.37715661898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321.87652081185155</v>
      </c>
      <c r="M118" s="35">
        <v>0</v>
      </c>
      <c r="N118" s="38">
        <f t="shared" si="1"/>
        <v>648985.8733187702</v>
      </c>
      <c r="O118" s="33"/>
    </row>
    <row r="119" spans="1:15" ht="30" x14ac:dyDescent="0.25">
      <c r="A119" s="9" t="s">
        <v>202</v>
      </c>
      <c r="B119" s="10" t="s">
        <v>200</v>
      </c>
      <c r="C119" s="35">
        <v>92117.176672347516</v>
      </c>
      <c r="D119" s="36">
        <v>0</v>
      </c>
      <c r="E119" s="37">
        <v>79610.400093569915</v>
      </c>
      <c r="F119" s="36">
        <v>12506.776578777597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8640.1456100702108</v>
      </c>
      <c r="M119" s="35">
        <v>0</v>
      </c>
      <c r="N119" s="38">
        <f t="shared" si="1"/>
        <v>100757.32228241772</v>
      </c>
      <c r="O119" s="33"/>
    </row>
    <row r="120" spans="1:15" x14ac:dyDescent="0.25">
      <c r="A120" s="9" t="s">
        <v>315</v>
      </c>
      <c r="B120" s="10" t="s">
        <v>201</v>
      </c>
      <c r="C120" s="35">
        <v>95732.902809562554</v>
      </c>
      <c r="D120" s="36">
        <v>0</v>
      </c>
      <c r="E120" s="37">
        <v>24009.043197137991</v>
      </c>
      <c r="F120" s="36">
        <v>71723.859612424567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1"/>
        <v>95732.902809562554</v>
      </c>
      <c r="O120" s="33"/>
    </row>
    <row r="121" spans="1:15" x14ac:dyDescent="0.25">
      <c r="A121" s="9" t="s">
        <v>205</v>
      </c>
      <c r="B121" s="10" t="s">
        <v>203</v>
      </c>
      <c r="C121" s="35">
        <v>106016.81482780131</v>
      </c>
      <c r="D121" s="36">
        <v>0</v>
      </c>
      <c r="E121" s="37">
        <v>75535.331819569765</v>
      </c>
      <c r="F121" s="36">
        <v>30481.483008231546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11927.379039629228</v>
      </c>
      <c r="M121" s="35">
        <v>0</v>
      </c>
      <c r="N121" s="38">
        <f t="shared" si="1"/>
        <v>117944.19386743054</v>
      </c>
      <c r="O121" s="33"/>
    </row>
    <row r="122" spans="1:15" x14ac:dyDescent="0.25">
      <c r="A122" s="9" t="s">
        <v>207</v>
      </c>
      <c r="B122" s="10" t="s">
        <v>204</v>
      </c>
      <c r="C122" s="35">
        <v>54168.004084235938</v>
      </c>
      <c r="D122" s="36">
        <v>0</v>
      </c>
      <c r="E122" s="37">
        <v>17601.54008439507</v>
      </c>
      <c r="F122" s="36">
        <v>36566.463999840867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12157.848691690373</v>
      </c>
      <c r="M122" s="35">
        <v>0</v>
      </c>
      <c r="N122" s="38">
        <f t="shared" si="1"/>
        <v>66325.852775926309</v>
      </c>
      <c r="O122" s="33"/>
    </row>
    <row r="123" spans="1:15" x14ac:dyDescent="0.25">
      <c r="A123" s="9" t="s">
        <v>208</v>
      </c>
      <c r="B123" s="10" t="s">
        <v>206</v>
      </c>
      <c r="C123" s="35">
        <v>5678.602233673264</v>
      </c>
      <c r="D123" s="36">
        <v>0</v>
      </c>
      <c r="E123" s="37">
        <v>5678.602233673264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1886.7506898474733</v>
      </c>
      <c r="M123" s="35">
        <v>0</v>
      </c>
      <c r="N123" s="38">
        <f t="shared" si="1"/>
        <v>7565.352923520737</v>
      </c>
      <c r="O123" s="33"/>
    </row>
    <row r="124" spans="1:15" ht="30" x14ac:dyDescent="0.25">
      <c r="A124" s="9" t="s">
        <v>210</v>
      </c>
      <c r="B124" s="10" t="s">
        <v>297</v>
      </c>
      <c r="C124" s="35">
        <v>13245.709939169676</v>
      </c>
      <c r="D124" s="36">
        <v>0</v>
      </c>
      <c r="E124" s="37">
        <v>12390.808175297829</v>
      </c>
      <c r="F124" s="36">
        <v>854.90176387184749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2898.1577059123515</v>
      </c>
      <c r="M124" s="35">
        <v>0</v>
      </c>
      <c r="N124" s="38">
        <f t="shared" si="1"/>
        <v>16143.867645082028</v>
      </c>
      <c r="O124" s="33"/>
    </row>
    <row r="125" spans="1:15" ht="30" x14ac:dyDescent="0.25">
      <c r="A125" s="9" t="s">
        <v>212</v>
      </c>
      <c r="B125" s="10" t="s">
        <v>298</v>
      </c>
      <c r="C125" s="35">
        <v>4080.6674091591103</v>
      </c>
      <c r="D125" s="36">
        <v>0</v>
      </c>
      <c r="E125" s="37">
        <v>4080.6674091591103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841.94128926130963</v>
      </c>
      <c r="M125" s="35">
        <v>0</v>
      </c>
      <c r="N125" s="38">
        <f t="shared" si="1"/>
        <v>4922.6086984204203</v>
      </c>
      <c r="O125" s="33"/>
    </row>
    <row r="126" spans="1:15" ht="30" x14ac:dyDescent="0.25">
      <c r="A126" s="9" t="s">
        <v>214</v>
      </c>
      <c r="B126" s="10" t="s">
        <v>299</v>
      </c>
      <c r="C126" s="35">
        <v>17245.235991605299</v>
      </c>
      <c r="D126" s="36">
        <v>710.98634165028011</v>
      </c>
      <c r="E126" s="37">
        <v>15620.738694424064</v>
      </c>
      <c r="F126" s="36">
        <v>913.51095553095479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3211.1323342388096</v>
      </c>
      <c r="M126" s="35">
        <v>0</v>
      </c>
      <c r="N126" s="38">
        <f t="shared" si="1"/>
        <v>20456.368325844109</v>
      </c>
      <c r="O126" s="33"/>
    </row>
    <row r="127" spans="1:15" ht="45" x14ac:dyDescent="0.25">
      <c r="A127" s="9" t="s">
        <v>216</v>
      </c>
      <c r="B127" s="10" t="s">
        <v>300</v>
      </c>
      <c r="C127" s="35">
        <v>70.311643025639242</v>
      </c>
      <c r="D127" s="36">
        <v>0</v>
      </c>
      <c r="E127" s="37">
        <v>70.311643025639242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70.311643025639242</v>
      </c>
      <c r="O127" s="33"/>
    </row>
    <row r="128" spans="1:15" x14ac:dyDescent="0.25">
      <c r="A128" s="9" t="s">
        <v>240</v>
      </c>
      <c r="B128" s="10" t="s">
        <v>209</v>
      </c>
      <c r="C128" s="35">
        <v>127790.7838852428</v>
      </c>
      <c r="D128" s="36">
        <v>0</v>
      </c>
      <c r="E128" s="37">
        <v>95686.283737829464</v>
      </c>
      <c r="F128" s="36">
        <v>32104.500147413324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127790.7838852428</v>
      </c>
      <c r="O128" s="33"/>
    </row>
    <row r="129" spans="1:15" ht="30" x14ac:dyDescent="0.25">
      <c r="A129" s="9" t="s">
        <v>242</v>
      </c>
      <c r="B129" s="10" t="s">
        <v>211</v>
      </c>
      <c r="C129" s="35">
        <v>45338.655538414438</v>
      </c>
      <c r="D129" s="36">
        <v>0</v>
      </c>
      <c r="E129" s="37">
        <v>32925.535205545268</v>
      </c>
      <c r="F129" s="36">
        <v>12413.12033286917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939.92551572457273</v>
      </c>
      <c r="M129" s="35">
        <v>0</v>
      </c>
      <c r="N129" s="38">
        <f t="shared" si="1"/>
        <v>46278.581054139009</v>
      </c>
      <c r="O129" s="33"/>
    </row>
    <row r="130" spans="1:15" x14ac:dyDescent="0.25">
      <c r="A130" s="9" t="s">
        <v>244</v>
      </c>
      <c r="B130" s="10" t="s">
        <v>213</v>
      </c>
      <c r="C130" s="35">
        <v>190316.18012780626</v>
      </c>
      <c r="D130" s="36">
        <v>0</v>
      </c>
      <c r="E130" s="37">
        <v>169192.14603342404</v>
      </c>
      <c r="F130" s="36">
        <v>21124.034094382238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678.82134232740987</v>
      </c>
      <c r="M130" s="35">
        <v>0</v>
      </c>
      <c r="N130" s="38">
        <f t="shared" si="1"/>
        <v>190995.00147013366</v>
      </c>
      <c r="O130" s="33"/>
    </row>
    <row r="131" spans="1:15" x14ac:dyDescent="0.25">
      <c r="A131" s="9" t="s">
        <v>316</v>
      </c>
      <c r="B131" s="10" t="s">
        <v>215</v>
      </c>
      <c r="C131" s="35">
        <v>90231.028382451303</v>
      </c>
      <c r="D131" s="36">
        <v>0</v>
      </c>
      <c r="E131" s="37">
        <v>82940.752060314626</v>
      </c>
      <c r="F131" s="36">
        <v>7290.2763221366768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4849.5972853682624</v>
      </c>
      <c r="M131" s="35">
        <v>0</v>
      </c>
      <c r="N131" s="38">
        <f t="shared" si="1"/>
        <v>95080.625667819564</v>
      </c>
      <c r="O131" s="33"/>
    </row>
    <row r="132" spans="1:15" ht="30" x14ac:dyDescent="0.25">
      <c r="A132" s="9" t="s">
        <v>317</v>
      </c>
      <c r="B132" s="10" t="s">
        <v>217</v>
      </c>
      <c r="C132" s="35">
        <v>427160.92605534795</v>
      </c>
      <c r="D132" s="36">
        <v>15218.724383790001</v>
      </c>
      <c r="E132" s="37">
        <v>167903.8046661668</v>
      </c>
      <c r="F132" s="36">
        <v>244038.39700539113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5631.7584262072187</v>
      </c>
      <c r="M132" s="35">
        <v>0</v>
      </c>
      <c r="N132" s="38">
        <f t="shared" si="1"/>
        <v>432792.68448155519</v>
      </c>
      <c r="O132" s="33"/>
    </row>
    <row r="133" spans="1:15" x14ac:dyDescent="0.25">
      <c r="A133" s="9" t="s">
        <v>318</v>
      </c>
      <c r="B133" s="10" t="s">
        <v>218</v>
      </c>
      <c r="C133" s="35">
        <v>295782.98360494711</v>
      </c>
      <c r="D133" s="36">
        <v>0</v>
      </c>
      <c r="E133" s="37">
        <v>271396.30118630489</v>
      </c>
      <c r="F133" s="36">
        <v>24386.682418642202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108111.71920316803</v>
      </c>
      <c r="M133" s="35">
        <v>0</v>
      </c>
      <c r="N133" s="38">
        <f t="shared" si="1"/>
        <v>403894.70280811517</v>
      </c>
      <c r="O133" s="33"/>
    </row>
    <row r="134" spans="1:15" ht="30" x14ac:dyDescent="0.25">
      <c r="A134" s="9" t="s">
        <v>319</v>
      </c>
      <c r="B134" s="10" t="s">
        <v>219</v>
      </c>
      <c r="C134" s="35">
        <v>196944.64682812869</v>
      </c>
      <c r="D134" s="36">
        <v>22929.210117514805</v>
      </c>
      <c r="E134" s="37">
        <v>164378.47298672577</v>
      </c>
      <c r="F134" s="36">
        <v>9636.9637238881223</v>
      </c>
      <c r="G134" s="35">
        <v>8035.6025647299994</v>
      </c>
      <c r="H134" s="36">
        <v>8035.6025647299994</v>
      </c>
      <c r="I134" s="37">
        <v>0</v>
      </c>
      <c r="J134" s="36">
        <v>0</v>
      </c>
      <c r="K134" s="35">
        <v>0</v>
      </c>
      <c r="L134" s="35">
        <v>46338.867861696373</v>
      </c>
      <c r="M134" s="35">
        <v>0</v>
      </c>
      <c r="N134" s="38">
        <f t="shared" ref="N134:N144" si="2">+C134+G134+K134+L134+M134</f>
        <v>251319.11725455508</v>
      </c>
      <c r="O134" s="33"/>
    </row>
    <row r="135" spans="1:15" x14ac:dyDescent="0.25">
      <c r="A135" s="9" t="s">
        <v>226</v>
      </c>
      <c r="B135" s="10" t="s">
        <v>301</v>
      </c>
      <c r="C135" s="35">
        <v>9109.6023293696853</v>
      </c>
      <c r="D135" s="36">
        <v>0</v>
      </c>
      <c r="E135" s="37">
        <v>9109.6023293696853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3640.748619277143</v>
      </c>
      <c r="M135" s="35">
        <v>0</v>
      </c>
      <c r="N135" s="38">
        <f t="shared" si="2"/>
        <v>12750.350948646828</v>
      </c>
      <c r="O135" s="33"/>
    </row>
    <row r="136" spans="1:15" ht="30" x14ac:dyDescent="0.25">
      <c r="A136" s="9" t="s">
        <v>228</v>
      </c>
      <c r="B136" s="10" t="s">
        <v>302</v>
      </c>
      <c r="C136" s="35">
        <v>9483.0199663445946</v>
      </c>
      <c r="D136" s="36">
        <v>0</v>
      </c>
      <c r="E136" s="37">
        <v>9371.4032926935433</v>
      </c>
      <c r="F136" s="36">
        <v>111.61667365105214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2"/>
        <v>9483.0199663445946</v>
      </c>
      <c r="O136" s="33"/>
    </row>
    <row r="137" spans="1:15" x14ac:dyDescent="0.25">
      <c r="A137" s="9" t="s">
        <v>235</v>
      </c>
      <c r="B137" s="10" t="s">
        <v>303</v>
      </c>
      <c r="C137" s="35">
        <v>24435.839722417586</v>
      </c>
      <c r="D137" s="36">
        <v>14032.904490049321</v>
      </c>
      <c r="E137" s="37">
        <v>9441.2582708110895</v>
      </c>
      <c r="F137" s="36">
        <v>961.67696155717795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3007.6723009325597</v>
      </c>
      <c r="M137" s="35">
        <v>0</v>
      </c>
      <c r="N137" s="38">
        <f t="shared" si="2"/>
        <v>27443.512023350144</v>
      </c>
      <c r="O137" s="33"/>
    </row>
    <row r="138" spans="1:15" x14ac:dyDescent="0.25">
      <c r="A138" s="9" t="s">
        <v>320</v>
      </c>
      <c r="B138" s="10" t="s">
        <v>304</v>
      </c>
      <c r="C138" s="35">
        <v>29077.783148942166</v>
      </c>
      <c r="D138" s="36">
        <v>0</v>
      </c>
      <c r="E138" s="37">
        <v>23205.191664692116</v>
      </c>
      <c r="F138" s="36">
        <v>5872.5914842500479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10214.320819348475</v>
      </c>
      <c r="M138" s="35">
        <v>0</v>
      </c>
      <c r="N138" s="38">
        <f t="shared" si="2"/>
        <v>39292.103968290641</v>
      </c>
      <c r="O138" s="33"/>
    </row>
    <row r="139" spans="1:15" x14ac:dyDescent="0.25">
      <c r="A139" s="9" t="s">
        <v>321</v>
      </c>
      <c r="B139" s="10" t="s">
        <v>221</v>
      </c>
      <c r="C139" s="35">
        <v>17150.57180365</v>
      </c>
      <c r="D139" s="36">
        <v>0</v>
      </c>
      <c r="E139" s="37">
        <v>17150.57180365</v>
      </c>
      <c r="F139" s="36">
        <v>0</v>
      </c>
      <c r="G139" s="35">
        <v>762.50893400685129</v>
      </c>
      <c r="H139" s="36">
        <v>0</v>
      </c>
      <c r="I139" s="37">
        <v>762.50893400685129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2"/>
        <v>17913.080737656852</v>
      </c>
      <c r="O139" s="33"/>
    </row>
    <row r="140" spans="1:15" ht="30" x14ac:dyDescent="0.25">
      <c r="A140" s="9" t="s">
        <v>322</v>
      </c>
      <c r="B140" s="10" t="s">
        <v>223</v>
      </c>
      <c r="C140" s="35">
        <v>27751.813998703146</v>
      </c>
      <c r="D140" s="36">
        <v>0</v>
      </c>
      <c r="E140" s="37">
        <v>17362.902873743144</v>
      </c>
      <c r="F140" s="36">
        <v>10388.911124960001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8461.3751888571569</v>
      </c>
      <c r="M140" s="35">
        <v>0</v>
      </c>
      <c r="N140" s="38">
        <f t="shared" si="2"/>
        <v>36213.189187560303</v>
      </c>
      <c r="O140" s="33"/>
    </row>
    <row r="141" spans="1:15" ht="30" x14ac:dyDescent="0.25">
      <c r="A141" s="9" t="s">
        <v>323</v>
      </c>
      <c r="B141" s="10" t="s">
        <v>224</v>
      </c>
      <c r="C141" s="35">
        <v>3921.3294572285276</v>
      </c>
      <c r="D141" s="36">
        <v>0</v>
      </c>
      <c r="E141" s="37">
        <v>3397.1237069836861</v>
      </c>
      <c r="F141" s="36">
        <v>524.20575024484128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2"/>
        <v>3921.3294572285276</v>
      </c>
      <c r="O141" s="33"/>
    </row>
    <row r="142" spans="1:15" x14ac:dyDescent="0.25">
      <c r="A142" s="9" t="s">
        <v>324</v>
      </c>
      <c r="B142" s="10" t="s">
        <v>225</v>
      </c>
      <c r="C142" s="35">
        <v>13561.535662684035</v>
      </c>
      <c r="D142" s="36">
        <v>0</v>
      </c>
      <c r="E142" s="37">
        <v>13561.535662684035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12848.520698611788</v>
      </c>
      <c r="M142" s="35">
        <v>0</v>
      </c>
      <c r="N142" s="38">
        <f t="shared" si="2"/>
        <v>26410.056361295821</v>
      </c>
      <c r="O142" s="33"/>
    </row>
    <row r="143" spans="1:15" x14ac:dyDescent="0.25">
      <c r="A143" s="9" t="s">
        <v>325</v>
      </c>
      <c r="B143" s="10" t="s">
        <v>227</v>
      </c>
      <c r="C143" s="35">
        <v>5826.2533164870265</v>
      </c>
      <c r="D143" s="36">
        <v>0</v>
      </c>
      <c r="E143" s="37">
        <v>5826.2533164870265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2"/>
        <v>5826.2533164870265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3721.2832064089566</v>
      </c>
      <c r="D144" s="36">
        <v>0</v>
      </c>
      <c r="E144" s="82">
        <v>3721.2832064089566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808.55875520279619</v>
      </c>
      <c r="M144" s="35">
        <v>0</v>
      </c>
      <c r="N144" s="38">
        <f t="shared" si="2"/>
        <v>4529.8419616117526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3">SUM(C11:C145)</f>
        <v>8226372.8551712669</v>
      </c>
      <c r="D146" s="45">
        <f t="shared" si="3"/>
        <v>513625.67445305083</v>
      </c>
      <c r="E146" s="83">
        <f t="shared" si="3"/>
        <v>4820823.8934991546</v>
      </c>
      <c r="F146" s="45">
        <f t="shared" ref="F146" si="4">SUM(F11:F145)</f>
        <v>2891923.287219062</v>
      </c>
      <c r="G146" s="45">
        <f t="shared" si="3"/>
        <v>868674.76451395825</v>
      </c>
      <c r="H146" s="45">
        <f t="shared" ref="H146:I146" si="5">SUM(H11:H145)</f>
        <v>446558.0139504621</v>
      </c>
      <c r="I146" s="83">
        <f t="shared" si="5"/>
        <v>178339.35487633038</v>
      </c>
      <c r="J146" s="45">
        <f t="shared" ref="J146" si="6">SUM(J11:J145)</f>
        <v>243777.39568716593</v>
      </c>
      <c r="K146" s="45">
        <f t="shared" si="3"/>
        <v>5746.3569651799689</v>
      </c>
      <c r="L146" s="45">
        <f t="shared" si="3"/>
        <v>934421.98295681551</v>
      </c>
      <c r="M146" s="45">
        <f t="shared" si="3"/>
        <v>911.78721924160618</v>
      </c>
      <c r="N146" s="45">
        <f t="shared" si="3"/>
        <v>10036127.746826464</v>
      </c>
      <c r="O146" s="33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2013.0662424786062</v>
      </c>
      <c r="M148" s="35">
        <v>0</v>
      </c>
      <c r="N148" s="38">
        <f t="shared" ref="N148:N154" si="7">+C148+G148+K148+L148+M148</f>
        <v>2013.0662424786062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314.28441742576013</v>
      </c>
      <c r="L149" s="35">
        <v>0</v>
      </c>
      <c r="M149" s="35">
        <v>0</v>
      </c>
      <c r="N149" s="38">
        <f t="shared" si="7"/>
        <v>314.28441742576013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31241.50774821332</v>
      </c>
      <c r="L150" s="35">
        <v>0</v>
      </c>
      <c r="M150" s="35">
        <v>0</v>
      </c>
      <c r="N150" s="38">
        <f t="shared" si="7"/>
        <v>31241.50774821332</v>
      </c>
      <c r="O150" s="33"/>
    </row>
    <row r="151" spans="1:15" x14ac:dyDescent="0.25">
      <c r="A151" s="9" t="s">
        <v>327</v>
      </c>
      <c r="B151" s="16" t="s">
        <v>159</v>
      </c>
      <c r="C151" s="35">
        <v>34471.795566921704</v>
      </c>
      <c r="D151" s="40">
        <v>34471.795566921704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11254.005872597245</v>
      </c>
      <c r="L151" s="35">
        <v>0</v>
      </c>
      <c r="M151" s="35">
        <v>0</v>
      </c>
      <c r="N151" s="38">
        <f t="shared" si="7"/>
        <v>45725.801439518953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0</v>
      </c>
      <c r="M152" s="35">
        <v>0</v>
      </c>
      <c r="N152" s="38">
        <f t="shared" si="7"/>
        <v>0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38108.330631041819</v>
      </c>
      <c r="L153" s="35">
        <v>0</v>
      </c>
      <c r="M153" s="35">
        <v>0</v>
      </c>
      <c r="N153" s="38">
        <f t="shared" si="7"/>
        <v>38108.330631041819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429152.01870497159</v>
      </c>
      <c r="M154" s="35">
        <v>0</v>
      </c>
      <c r="N154" s="38">
        <f t="shared" si="7"/>
        <v>429152.01870497159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34471.795566921704</v>
      </c>
      <c r="D156" s="46">
        <f t="shared" ref="D156:K156" si="8">SUM(D148:D155)</f>
        <v>34471.795566921704</v>
      </c>
      <c r="E156" s="46">
        <f t="shared" si="8"/>
        <v>0</v>
      </c>
      <c r="F156" s="46">
        <f t="shared" ref="F156" si="9">SUM(F148:F155)</f>
        <v>0</v>
      </c>
      <c r="G156" s="46">
        <f t="shared" si="8"/>
        <v>0</v>
      </c>
      <c r="H156" s="46">
        <f t="shared" ref="H156:I156" si="10">SUM(H148:H155)</f>
        <v>0</v>
      </c>
      <c r="I156" s="46">
        <f t="shared" si="10"/>
        <v>0</v>
      </c>
      <c r="J156" s="46">
        <f t="shared" ref="J156" si="11">SUM(J148:J155)</f>
        <v>0</v>
      </c>
      <c r="K156" s="46">
        <f t="shared" si="8"/>
        <v>80918.128669278143</v>
      </c>
      <c r="L156" s="46">
        <f>SUM(L148:L155)</f>
        <v>431165.0849474502</v>
      </c>
      <c r="M156" s="46">
        <f t="shared" ref="M156:N156" si="12">SUM(M148:M155)</f>
        <v>0</v>
      </c>
      <c r="N156" s="46">
        <f t="shared" si="12"/>
        <v>546555.00918365002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646.68464192161741</v>
      </c>
      <c r="N158" s="38">
        <f t="shared" ref="N158:N166" si="13">+C158+G158+K158+L158+M158</f>
        <v>646.68464192161741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3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671.06787552096557</v>
      </c>
      <c r="N160" s="38">
        <f t="shared" si="13"/>
        <v>671.06787552096557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716138.61111113173</v>
      </c>
      <c r="L161" s="35">
        <v>0</v>
      </c>
      <c r="M161" s="35">
        <v>0</v>
      </c>
      <c r="N161" s="38">
        <f t="shared" si="13"/>
        <v>716138.61111113173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676570.3011755863</v>
      </c>
      <c r="L162" s="35">
        <v>0</v>
      </c>
      <c r="M162" s="35">
        <v>0</v>
      </c>
      <c r="N162" s="38">
        <f t="shared" si="13"/>
        <v>676570.3011755863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13337.787493533911</v>
      </c>
      <c r="L163" s="35">
        <v>0</v>
      </c>
      <c r="M163" s="35">
        <v>0</v>
      </c>
      <c r="N163" s="38">
        <f t="shared" si="13"/>
        <v>13337.787493533911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1787542.6661200305</v>
      </c>
      <c r="L164" s="35">
        <v>0</v>
      </c>
      <c r="M164" s="35">
        <v>4316.3408378702052</v>
      </c>
      <c r="N164" s="38">
        <f t="shared" si="13"/>
        <v>1791859.0069579007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1327743.1878714275</v>
      </c>
      <c r="L165" s="35">
        <v>0</v>
      </c>
      <c r="M165" s="35">
        <v>32991.614350687589</v>
      </c>
      <c r="N165" s="38">
        <f t="shared" si="13"/>
        <v>1360734.802222115</v>
      </c>
      <c r="O165" s="33"/>
    </row>
    <row r="166" spans="1:15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79204.795561180596</v>
      </c>
      <c r="N166" s="38">
        <f t="shared" si="13"/>
        <v>79204.795561180596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4">SUM(D158:D167)</f>
        <v>0</v>
      </c>
      <c r="E168" s="45">
        <f t="shared" si="14"/>
        <v>0</v>
      </c>
      <c r="F168" s="45">
        <f t="shared" ref="F168" si="15">SUM(F158:F167)</f>
        <v>0</v>
      </c>
      <c r="G168" s="45">
        <f t="shared" si="14"/>
        <v>0</v>
      </c>
      <c r="H168" s="45">
        <f t="shared" ref="H168:I168" si="16">SUM(H158:H167)</f>
        <v>0</v>
      </c>
      <c r="I168" s="45">
        <f t="shared" si="16"/>
        <v>0</v>
      </c>
      <c r="J168" s="45">
        <f t="shared" ref="J168" si="17">SUM(J158:J167)</f>
        <v>0</v>
      </c>
      <c r="K168" s="45">
        <f t="shared" si="14"/>
        <v>4521332.55377171</v>
      </c>
      <c r="L168" s="45">
        <f t="shared" si="14"/>
        <v>0</v>
      </c>
      <c r="M168" s="45">
        <f t="shared" si="14"/>
        <v>117830.50326718097</v>
      </c>
      <c r="N168" s="45">
        <f t="shared" si="14"/>
        <v>4639163.0570388911</v>
      </c>
      <c r="O168" s="33"/>
    </row>
    <row r="169" spans="1:15" x14ac:dyDescent="0.25">
      <c r="A169" s="19" t="s">
        <v>340</v>
      </c>
      <c r="B169" s="20" t="s">
        <v>256</v>
      </c>
      <c r="C169" s="45">
        <f>+C156+C168+C146</f>
        <v>8260844.650738189</v>
      </c>
      <c r="D169" s="45">
        <f t="shared" ref="D169:N169" si="18">+D156+D168+D146</f>
        <v>548097.47001997253</v>
      </c>
      <c r="E169" s="45">
        <f t="shared" si="18"/>
        <v>4820823.8934991546</v>
      </c>
      <c r="F169" s="45">
        <f t="shared" ref="F169" si="19">+F156+F168+F146</f>
        <v>2891923.287219062</v>
      </c>
      <c r="G169" s="45">
        <f t="shared" si="18"/>
        <v>868674.76451395825</v>
      </c>
      <c r="H169" s="45">
        <f t="shared" ref="H169:I169" si="20">+H156+H168+H146</f>
        <v>446558.0139504621</v>
      </c>
      <c r="I169" s="45">
        <f t="shared" si="20"/>
        <v>178339.35487633038</v>
      </c>
      <c r="J169" s="45">
        <f t="shared" ref="J169" si="21">+J156+J168+J146</f>
        <v>243777.39568716593</v>
      </c>
      <c r="K169" s="45">
        <f t="shared" si="18"/>
        <v>4607997.0394061673</v>
      </c>
      <c r="L169" s="45">
        <f t="shared" si="18"/>
        <v>1365587.0679042656</v>
      </c>
      <c r="M169" s="45">
        <f t="shared" si="18"/>
        <v>118742.29048642259</v>
      </c>
      <c r="N169" s="45">
        <f t="shared" si="18"/>
        <v>15221845.813049005</v>
      </c>
      <c r="O169" s="33"/>
    </row>
    <row r="170" spans="1:15" x14ac:dyDescent="0.25">
      <c r="A170" t="s">
        <v>277</v>
      </c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53" priority="7" stopIfTrue="1" operator="lessThan">
      <formula>0</formula>
    </cfRule>
  </conditionalFormatting>
  <conditionalFormatting sqref="E148:E155">
    <cfRule type="cellIs" dxfId="52" priority="8" stopIfTrue="1" operator="lessThan">
      <formula>0</formula>
    </cfRule>
  </conditionalFormatting>
  <conditionalFormatting sqref="F158:F167">
    <cfRule type="cellIs" dxfId="51" priority="5" stopIfTrue="1" operator="lessThan">
      <formula>0</formula>
    </cfRule>
  </conditionalFormatting>
  <conditionalFormatting sqref="F148:F155">
    <cfRule type="cellIs" dxfId="50" priority="6" stopIfTrue="1" operator="lessThan">
      <formula>0</formula>
    </cfRule>
  </conditionalFormatting>
  <conditionalFormatting sqref="I158:I167">
    <cfRule type="cellIs" dxfId="49" priority="3" stopIfTrue="1" operator="lessThan">
      <formula>0</formula>
    </cfRule>
  </conditionalFormatting>
  <conditionalFormatting sqref="I148:I155">
    <cfRule type="cellIs" dxfId="48" priority="4" stopIfTrue="1" operator="lessThan">
      <formula>0</formula>
    </cfRule>
  </conditionalFormatting>
  <conditionalFormatting sqref="J158:J167">
    <cfRule type="cellIs" dxfId="47" priority="1" stopIfTrue="1" operator="lessThan">
      <formula>0</formula>
    </cfRule>
  </conditionalFormatting>
  <conditionalFormatting sqref="J148:J155">
    <cfRule type="cellIs" dxfId="4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4" tint="0.79998168889431442"/>
  </sheetPr>
  <dimension ref="A2:O177"/>
  <sheetViews>
    <sheetView showGridLines="0" zoomScale="70" zoomScaleNormal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4" sqref="B4:N4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338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317.17924079375189</v>
      </c>
      <c r="D11" s="43">
        <v>0</v>
      </c>
      <c r="E11" s="37">
        <v>317.17924079375189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2432.0531460868747</v>
      </c>
      <c r="M11" s="35">
        <v>0</v>
      </c>
      <c r="N11" s="38">
        <f>+C11+G11+K11+L11+M11</f>
        <v>2749.2323868806266</v>
      </c>
      <c r="O11" s="33"/>
    </row>
    <row r="12" spans="1:15" x14ac:dyDescent="0.25">
      <c r="A12" s="9" t="s">
        <v>22</v>
      </c>
      <c r="B12" s="10" t="s">
        <v>23</v>
      </c>
      <c r="C12" s="35">
        <v>39.327286917922223</v>
      </c>
      <c r="D12" s="36">
        <v>0</v>
      </c>
      <c r="E12" s="37">
        <v>39.327286917922223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296.63417533891999</v>
      </c>
      <c r="M12" s="35">
        <v>0</v>
      </c>
      <c r="N12" s="38">
        <f t="shared" ref="N12:N71" si="0">+C12+G12+K12+L12+M12</f>
        <v>335.9614622568422</v>
      </c>
      <c r="O12" s="33"/>
    </row>
    <row r="13" spans="1:15" ht="30" x14ac:dyDescent="0.25">
      <c r="A13" s="9" t="s">
        <v>24</v>
      </c>
      <c r="B13" s="10" t="s">
        <v>25</v>
      </c>
      <c r="C13" s="35">
        <v>952.23707899422823</v>
      </c>
      <c r="D13" s="36">
        <v>0</v>
      </c>
      <c r="E13" s="37">
        <v>952.23707899422823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469.65674250063694</v>
      </c>
      <c r="M13" s="35">
        <v>0</v>
      </c>
      <c r="N13" s="38">
        <f t="shared" si="0"/>
        <v>1421.8938214948653</v>
      </c>
      <c r="O13" s="33"/>
    </row>
    <row r="14" spans="1:15" x14ac:dyDescent="0.25">
      <c r="A14" s="9" t="s">
        <v>26</v>
      </c>
      <c r="B14" s="10" t="s">
        <v>27</v>
      </c>
      <c r="C14" s="35">
        <v>2267.492291540173</v>
      </c>
      <c r="D14" s="36">
        <v>0</v>
      </c>
      <c r="E14" s="37">
        <v>2267.492291540173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1278.393931651344</v>
      </c>
      <c r="M14" s="35">
        <v>0</v>
      </c>
      <c r="N14" s="38">
        <f t="shared" si="0"/>
        <v>3545.8862231915173</v>
      </c>
      <c r="O14" s="33"/>
    </row>
    <row r="15" spans="1:15" x14ac:dyDescent="0.25">
      <c r="A15" s="9" t="s">
        <v>28</v>
      </c>
      <c r="B15" s="10" t="s">
        <v>30</v>
      </c>
      <c r="C15" s="35">
        <v>5832.6871863916404</v>
      </c>
      <c r="D15" s="36">
        <v>0</v>
      </c>
      <c r="E15" s="37">
        <v>3897.6784683651786</v>
      </c>
      <c r="F15" s="36">
        <v>1935.0087180264622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48.714467255969154</v>
      </c>
      <c r="M15" s="35">
        <v>0</v>
      </c>
      <c r="N15" s="38">
        <f t="shared" si="0"/>
        <v>5881.4016536476092</v>
      </c>
      <c r="O15" s="33"/>
    </row>
    <row r="16" spans="1:15" x14ac:dyDescent="0.25">
      <c r="A16" s="9" t="s">
        <v>29</v>
      </c>
      <c r="B16" s="10" t="s">
        <v>32</v>
      </c>
      <c r="C16" s="35">
        <v>385.88519304285717</v>
      </c>
      <c r="D16" s="36">
        <v>0</v>
      </c>
      <c r="E16" s="37">
        <v>385.88519304285717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2693.1576332409195</v>
      </c>
      <c r="M16" s="35">
        <v>0</v>
      </c>
      <c r="N16" s="38">
        <f t="shared" si="0"/>
        <v>3079.0428262837768</v>
      </c>
      <c r="O16" s="33"/>
    </row>
    <row r="17" spans="1:15" x14ac:dyDescent="0.25">
      <c r="A17" s="9" t="s">
        <v>31</v>
      </c>
      <c r="B17" s="10" t="s">
        <v>34</v>
      </c>
      <c r="C17" s="35">
        <v>3076.2571217608638</v>
      </c>
      <c r="D17" s="36">
        <v>0</v>
      </c>
      <c r="E17" s="37">
        <v>3076.2571217608638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483.9897998371498</v>
      </c>
      <c r="M17" s="35">
        <v>0</v>
      </c>
      <c r="N17" s="38">
        <f t="shared" si="0"/>
        <v>3560.2469215980136</v>
      </c>
      <c r="O17" s="33"/>
    </row>
    <row r="18" spans="1:15" x14ac:dyDescent="0.25">
      <c r="A18" s="9" t="s">
        <v>33</v>
      </c>
      <c r="B18" s="10" t="s">
        <v>36</v>
      </c>
      <c r="C18" s="35">
        <v>494.22221419292396</v>
      </c>
      <c r="D18" s="36">
        <v>0</v>
      </c>
      <c r="E18" s="37">
        <v>494.22221419292396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5560.0097682325077</v>
      </c>
      <c r="M18" s="35">
        <v>0</v>
      </c>
      <c r="N18" s="38">
        <f t="shared" si="0"/>
        <v>6054.2319824254319</v>
      </c>
      <c r="O18" s="33"/>
    </row>
    <row r="19" spans="1:15" x14ac:dyDescent="0.25">
      <c r="A19" s="9" t="s">
        <v>35</v>
      </c>
      <c r="B19" s="10" t="s">
        <v>278</v>
      </c>
      <c r="C19" s="35">
        <v>1880.6804946684499</v>
      </c>
      <c r="D19" s="36">
        <v>0</v>
      </c>
      <c r="E19" s="37">
        <v>1880.6804946684499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10454.320986875726</v>
      </c>
      <c r="M19" s="35">
        <v>0</v>
      </c>
      <c r="N19" s="38">
        <f t="shared" si="0"/>
        <v>12335.001481544175</v>
      </c>
      <c r="O19" s="33"/>
    </row>
    <row r="20" spans="1:15" x14ac:dyDescent="0.25">
      <c r="A20" s="9" t="s">
        <v>37</v>
      </c>
      <c r="B20" s="10" t="s">
        <v>279</v>
      </c>
      <c r="C20" s="35">
        <v>2727.6889840763092</v>
      </c>
      <c r="D20" s="36">
        <v>0</v>
      </c>
      <c r="E20" s="37">
        <v>2727.6889840763092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7170.9234079353728</v>
      </c>
      <c r="M20" s="35">
        <v>0</v>
      </c>
      <c r="N20" s="38">
        <f t="shared" si="0"/>
        <v>9898.6123920116825</v>
      </c>
      <c r="O20" s="33"/>
    </row>
    <row r="21" spans="1:15" x14ac:dyDescent="0.25">
      <c r="A21" s="9" t="s">
        <v>38</v>
      </c>
      <c r="B21" s="10" t="s">
        <v>39</v>
      </c>
      <c r="C21" s="35">
        <v>5399.9508934960986</v>
      </c>
      <c r="D21" s="36">
        <v>0</v>
      </c>
      <c r="E21" s="37">
        <v>5399.9508934960986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1168.3616614908922</v>
      </c>
      <c r="M21" s="35">
        <v>0</v>
      </c>
      <c r="N21" s="38">
        <f t="shared" si="0"/>
        <v>6568.312554986991</v>
      </c>
      <c r="O21" s="33"/>
    </row>
    <row r="22" spans="1:15" x14ac:dyDescent="0.25">
      <c r="A22" s="9" t="s">
        <v>40</v>
      </c>
      <c r="B22" s="10" t="s">
        <v>41</v>
      </c>
      <c r="C22" s="35">
        <v>7621.2627801818689</v>
      </c>
      <c r="D22" s="36">
        <v>0</v>
      </c>
      <c r="E22" s="37">
        <v>6415.6581824646428</v>
      </c>
      <c r="F22" s="36">
        <v>1205.6045977172266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1958.0210566336557</v>
      </c>
      <c r="M22" s="35">
        <v>0</v>
      </c>
      <c r="N22" s="38">
        <f t="shared" si="0"/>
        <v>9579.2838368155244</v>
      </c>
      <c r="O22" s="33"/>
    </row>
    <row r="23" spans="1:15" x14ac:dyDescent="0.25">
      <c r="A23" s="9" t="s">
        <v>42</v>
      </c>
      <c r="B23" s="10" t="s">
        <v>43</v>
      </c>
      <c r="C23" s="35">
        <v>7599.9933061952461</v>
      </c>
      <c r="D23" s="36">
        <v>0</v>
      </c>
      <c r="E23" s="37">
        <v>5954.4574787160782</v>
      </c>
      <c r="F23" s="36">
        <v>1645.5358274791681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2835.2015823695615</v>
      </c>
      <c r="M23" s="35">
        <v>0</v>
      </c>
      <c r="N23" s="38">
        <f t="shared" si="0"/>
        <v>10435.194888564807</v>
      </c>
      <c r="O23" s="33"/>
    </row>
    <row r="24" spans="1:15" x14ac:dyDescent="0.25">
      <c r="A24" s="9" t="s">
        <v>44</v>
      </c>
      <c r="B24" s="10" t="s">
        <v>45</v>
      </c>
      <c r="C24" s="35">
        <v>142403.34213250445</v>
      </c>
      <c r="D24" s="36">
        <v>0</v>
      </c>
      <c r="E24" s="37">
        <v>65963.819723583161</v>
      </c>
      <c r="F24" s="36">
        <v>76439.522408921272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1594.2386850295129</v>
      </c>
      <c r="M24" s="35">
        <v>0</v>
      </c>
      <c r="N24" s="38">
        <f t="shared" si="0"/>
        <v>143997.58081753395</v>
      </c>
      <c r="O24" s="33"/>
    </row>
    <row r="25" spans="1:15" x14ac:dyDescent="0.25">
      <c r="A25" s="9" t="s">
        <v>46</v>
      </c>
      <c r="B25" s="10" t="s">
        <v>47</v>
      </c>
      <c r="C25" s="35">
        <v>190.83978063222031</v>
      </c>
      <c r="D25" s="36">
        <v>0</v>
      </c>
      <c r="E25" s="37">
        <v>190.83978063222031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5967.7523249008773</v>
      </c>
      <c r="M25" s="35">
        <v>0</v>
      </c>
      <c r="N25" s="38">
        <f t="shared" si="0"/>
        <v>6158.5921055330973</v>
      </c>
      <c r="O25" s="33"/>
    </row>
    <row r="26" spans="1:15" x14ac:dyDescent="0.25">
      <c r="A26" s="9" t="s">
        <v>48</v>
      </c>
      <c r="B26" s="10" t="s">
        <v>49</v>
      </c>
      <c r="C26" s="35">
        <v>110753.04057274018</v>
      </c>
      <c r="D26" s="36">
        <v>0</v>
      </c>
      <c r="E26" s="37">
        <v>57633.670861581086</v>
      </c>
      <c r="F26" s="36">
        <v>53119.369711159103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7167.1760578579815</v>
      </c>
      <c r="M26" s="35">
        <v>0</v>
      </c>
      <c r="N26" s="38">
        <f t="shared" si="0"/>
        <v>117920.21663059817</v>
      </c>
      <c r="O26" s="33"/>
    </row>
    <row r="27" spans="1:15" x14ac:dyDescent="0.25">
      <c r="A27" s="9" t="s">
        <v>50</v>
      </c>
      <c r="B27" s="10" t="s">
        <v>51</v>
      </c>
      <c r="C27" s="35">
        <v>9633.1057260606449</v>
      </c>
      <c r="D27" s="36">
        <v>0</v>
      </c>
      <c r="E27" s="37">
        <v>9633.1057260606449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8252.6745528199699</v>
      </c>
      <c r="M27" s="35">
        <v>0</v>
      </c>
      <c r="N27" s="38">
        <f t="shared" si="0"/>
        <v>17885.780278880615</v>
      </c>
      <c r="O27" s="33"/>
    </row>
    <row r="28" spans="1:15" x14ac:dyDescent="0.25">
      <c r="A28" s="9" t="s">
        <v>52</v>
      </c>
      <c r="B28" s="10" t="s">
        <v>53</v>
      </c>
      <c r="C28" s="35">
        <v>7126.7492984877599</v>
      </c>
      <c r="D28" s="36">
        <v>0</v>
      </c>
      <c r="E28" s="37">
        <v>7126.7492984877599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17635.663294836049</v>
      </c>
      <c r="M28" s="35">
        <v>0</v>
      </c>
      <c r="N28" s="38">
        <f t="shared" si="0"/>
        <v>24762.41259332381</v>
      </c>
      <c r="O28" s="33"/>
    </row>
    <row r="29" spans="1:15" x14ac:dyDescent="0.25">
      <c r="A29" s="9" t="s">
        <v>54</v>
      </c>
      <c r="B29" s="10" t="s">
        <v>55</v>
      </c>
      <c r="C29" s="35">
        <v>8199.3106201699993</v>
      </c>
      <c r="D29" s="36">
        <v>0</v>
      </c>
      <c r="E29" s="37">
        <v>7641.1431143766968</v>
      </c>
      <c r="F29" s="36">
        <v>558.16750579330358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4490.6492677459782</v>
      </c>
      <c r="M29" s="35">
        <v>0</v>
      </c>
      <c r="N29" s="38">
        <f t="shared" si="0"/>
        <v>12689.959887915978</v>
      </c>
      <c r="O29" s="33"/>
    </row>
    <row r="30" spans="1:15" x14ac:dyDescent="0.25">
      <c r="A30" s="9" t="s">
        <v>56</v>
      </c>
      <c r="B30" s="10" t="s">
        <v>57</v>
      </c>
      <c r="C30" s="35">
        <v>727.05000806099838</v>
      </c>
      <c r="D30" s="36">
        <v>0</v>
      </c>
      <c r="E30" s="37">
        <v>727.05000806099838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4641.7352873738073</v>
      </c>
      <c r="M30" s="35">
        <v>0</v>
      </c>
      <c r="N30" s="38">
        <f t="shared" si="0"/>
        <v>5368.7852954348054</v>
      </c>
      <c r="O30" s="33"/>
    </row>
    <row r="31" spans="1:15" x14ac:dyDescent="0.25">
      <c r="A31" s="9" t="s">
        <v>58</v>
      </c>
      <c r="B31" s="10" t="s">
        <v>59</v>
      </c>
      <c r="C31" s="35">
        <v>6201.8330187027623</v>
      </c>
      <c r="D31" s="36">
        <v>0</v>
      </c>
      <c r="E31" s="37">
        <v>4117.5045207197072</v>
      </c>
      <c r="F31" s="36">
        <v>2084.3284979830546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4199.6503380767281</v>
      </c>
      <c r="M31" s="35">
        <v>0</v>
      </c>
      <c r="N31" s="38">
        <f t="shared" si="0"/>
        <v>10401.48335677949</v>
      </c>
      <c r="O31" s="33"/>
    </row>
    <row r="32" spans="1:15" x14ac:dyDescent="0.25">
      <c r="A32" s="9" t="s">
        <v>60</v>
      </c>
      <c r="B32" s="10" t="s">
        <v>61</v>
      </c>
      <c r="C32" s="35">
        <v>40529.085563380337</v>
      </c>
      <c r="D32" s="36">
        <v>0</v>
      </c>
      <c r="E32" s="37">
        <v>40529.085563380337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39986.550894238302</v>
      </c>
      <c r="M32" s="35">
        <v>0</v>
      </c>
      <c r="N32" s="38">
        <f t="shared" si="0"/>
        <v>80515.636457618646</v>
      </c>
      <c r="O32" s="33"/>
    </row>
    <row r="33" spans="1:15" x14ac:dyDescent="0.25">
      <c r="A33" s="9" t="s">
        <v>62</v>
      </c>
      <c r="B33" s="10" t="s">
        <v>63</v>
      </c>
      <c r="C33" s="35">
        <v>1763.6135210890277</v>
      </c>
      <c r="D33" s="36">
        <v>0</v>
      </c>
      <c r="E33" s="37">
        <v>1763.6135210890277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895.89290465048418</v>
      </c>
      <c r="M33" s="35">
        <v>0</v>
      </c>
      <c r="N33" s="38">
        <f t="shared" si="0"/>
        <v>2659.506425739512</v>
      </c>
      <c r="O33" s="33"/>
    </row>
    <row r="34" spans="1:15" x14ac:dyDescent="0.25">
      <c r="A34" s="9" t="s">
        <v>64</v>
      </c>
      <c r="B34" s="10" t="s">
        <v>65</v>
      </c>
      <c r="C34" s="35">
        <v>11473.111584930597</v>
      </c>
      <c r="D34" s="36">
        <v>0</v>
      </c>
      <c r="E34" s="37">
        <v>11473.111584930597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1977.0380146114856</v>
      </c>
      <c r="M34" s="35">
        <v>0</v>
      </c>
      <c r="N34" s="38">
        <f t="shared" si="0"/>
        <v>13450.149599542083</v>
      </c>
      <c r="O34" s="33"/>
    </row>
    <row r="35" spans="1:15" x14ac:dyDescent="0.25">
      <c r="A35" s="9" t="s">
        <v>66</v>
      </c>
      <c r="B35" s="10" t="s">
        <v>67</v>
      </c>
      <c r="C35" s="35">
        <v>787.99736729892379</v>
      </c>
      <c r="D35" s="36">
        <v>0</v>
      </c>
      <c r="E35" s="37">
        <v>787.99736729892379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3610.3548156211077</v>
      </c>
      <c r="M35" s="35">
        <v>0</v>
      </c>
      <c r="N35" s="38">
        <f t="shared" si="0"/>
        <v>4398.3521829200317</v>
      </c>
      <c r="O35" s="33"/>
    </row>
    <row r="36" spans="1:15" ht="30" x14ac:dyDescent="0.25">
      <c r="A36" s="9" t="s">
        <v>68</v>
      </c>
      <c r="B36" s="10" t="s">
        <v>69</v>
      </c>
      <c r="C36" s="35">
        <v>22416.816162261148</v>
      </c>
      <c r="D36" s="36">
        <v>0</v>
      </c>
      <c r="E36" s="37">
        <v>22416.816162261148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22416.816162261148</v>
      </c>
      <c r="O36" s="33"/>
    </row>
    <row r="37" spans="1:15" x14ac:dyDescent="0.25">
      <c r="A37" s="9" t="s">
        <v>70</v>
      </c>
      <c r="B37" s="10" t="s">
        <v>71</v>
      </c>
      <c r="C37" s="35">
        <v>2228.3860670042495</v>
      </c>
      <c r="D37" s="36">
        <v>0</v>
      </c>
      <c r="E37" s="37">
        <v>2228.3860670042495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1997.3914492269525</v>
      </c>
      <c r="M37" s="35">
        <v>0</v>
      </c>
      <c r="N37" s="38">
        <f t="shared" si="0"/>
        <v>4225.7775162312018</v>
      </c>
      <c r="O37" s="33"/>
    </row>
    <row r="38" spans="1:15" x14ac:dyDescent="0.25">
      <c r="A38" s="9" t="s">
        <v>72</v>
      </c>
      <c r="B38" s="10" t="s">
        <v>73</v>
      </c>
      <c r="C38" s="35">
        <v>209.48282535364737</v>
      </c>
      <c r="D38" s="36">
        <v>0</v>
      </c>
      <c r="E38" s="37">
        <v>209.48282535364737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209.48282535364737</v>
      </c>
      <c r="O38" s="33"/>
    </row>
    <row r="39" spans="1:15" x14ac:dyDescent="0.25">
      <c r="A39" s="9" t="s">
        <v>74</v>
      </c>
      <c r="B39" s="10" t="s">
        <v>75</v>
      </c>
      <c r="C39" s="35">
        <v>2682.6896125143599</v>
      </c>
      <c r="D39" s="36">
        <v>0</v>
      </c>
      <c r="E39" s="37">
        <v>2682.6896125143599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22.454753254059924</v>
      </c>
      <c r="M39" s="35">
        <v>0</v>
      </c>
      <c r="N39" s="38">
        <f t="shared" si="0"/>
        <v>2705.1443657684199</v>
      </c>
      <c r="O39" s="33"/>
    </row>
    <row r="40" spans="1:15" x14ac:dyDescent="0.25">
      <c r="A40" s="9" t="s">
        <v>76</v>
      </c>
      <c r="B40" s="10" t="s">
        <v>77</v>
      </c>
      <c r="C40" s="35">
        <v>5827.6960175756649</v>
      </c>
      <c r="D40" s="36">
        <v>0</v>
      </c>
      <c r="E40" s="37">
        <v>5827.6960175756649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6647.3684707471793</v>
      </c>
      <c r="M40" s="35">
        <v>0</v>
      </c>
      <c r="N40" s="38">
        <f t="shared" si="0"/>
        <v>12475.064488322845</v>
      </c>
      <c r="O40" s="33"/>
    </row>
    <row r="41" spans="1:15" x14ac:dyDescent="0.25">
      <c r="A41" s="9" t="s">
        <v>78</v>
      </c>
      <c r="B41" s="10" t="s">
        <v>79</v>
      </c>
      <c r="C41" s="35">
        <v>7.5969301532910869</v>
      </c>
      <c r="D41" s="36">
        <v>0</v>
      </c>
      <c r="E41" s="37">
        <v>7.5969301532910869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25.3</v>
      </c>
      <c r="M41" s="35">
        <v>0</v>
      </c>
      <c r="N41" s="38">
        <f t="shared" si="0"/>
        <v>32.896930153291088</v>
      </c>
      <c r="O41" s="33"/>
    </row>
    <row r="42" spans="1:15" x14ac:dyDescent="0.25">
      <c r="A42" s="9" t="s">
        <v>80</v>
      </c>
      <c r="B42" s="10" t="s">
        <v>81</v>
      </c>
      <c r="C42" s="35">
        <v>250.28089838158948</v>
      </c>
      <c r="D42" s="36">
        <v>0</v>
      </c>
      <c r="E42" s="37">
        <v>250.28089838158948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250.28089838158948</v>
      </c>
      <c r="O42" s="33"/>
    </row>
    <row r="43" spans="1:15" ht="45" x14ac:dyDescent="0.25">
      <c r="A43" s="9" t="s">
        <v>351</v>
      </c>
      <c r="B43" s="10" t="s">
        <v>352</v>
      </c>
      <c r="C43" s="35">
        <v>92471.807399248268</v>
      </c>
      <c r="D43" s="36">
        <v>0</v>
      </c>
      <c r="E43" s="37">
        <v>36332.334978326056</v>
      </c>
      <c r="F43" s="36">
        <v>56139.472420922204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4849.5220700648752</v>
      </c>
      <c r="M43" s="35">
        <v>0</v>
      </c>
      <c r="N43" s="38">
        <f t="shared" si="0"/>
        <v>97321.329469313147</v>
      </c>
      <c r="O43" s="33"/>
    </row>
    <row r="44" spans="1:15" ht="30" x14ac:dyDescent="0.25">
      <c r="A44" s="9" t="s">
        <v>82</v>
      </c>
      <c r="B44" s="10" t="s">
        <v>83</v>
      </c>
      <c r="C44" s="35">
        <v>17742.056721598408</v>
      </c>
      <c r="D44" s="36">
        <v>0</v>
      </c>
      <c r="E44" s="37">
        <v>11810.771942798408</v>
      </c>
      <c r="F44" s="36">
        <v>5931.2847787999999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17742.056721598408</v>
      </c>
      <c r="O44" s="33"/>
    </row>
    <row r="45" spans="1:15" x14ac:dyDescent="0.25">
      <c r="A45" s="9" t="s">
        <v>84</v>
      </c>
      <c r="B45" s="10" t="s">
        <v>85</v>
      </c>
      <c r="C45" s="35">
        <v>52887.748555628234</v>
      </c>
      <c r="D45" s="36">
        <v>0</v>
      </c>
      <c r="E45" s="37">
        <v>18954.964098481993</v>
      </c>
      <c r="F45" s="36">
        <v>33932.784457146241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6935.3401196022023</v>
      </c>
      <c r="M45" s="35">
        <v>0</v>
      </c>
      <c r="N45" s="38">
        <f t="shared" si="0"/>
        <v>59823.088675230436</v>
      </c>
      <c r="O45" s="33"/>
    </row>
    <row r="46" spans="1:15" x14ac:dyDescent="0.25">
      <c r="A46" s="9" t="s">
        <v>86</v>
      </c>
      <c r="B46" s="10" t="s">
        <v>87</v>
      </c>
      <c r="C46" s="35">
        <v>17563.184391156417</v>
      </c>
      <c r="D46" s="36">
        <v>0</v>
      </c>
      <c r="E46" s="37">
        <v>6545.6621560605627</v>
      </c>
      <c r="F46" s="36">
        <v>11017.522235095857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277.27999999999997</v>
      </c>
      <c r="M46" s="35">
        <v>0</v>
      </c>
      <c r="N46" s="38">
        <f t="shared" si="0"/>
        <v>17840.464391156416</v>
      </c>
      <c r="O46" s="33"/>
    </row>
    <row r="47" spans="1:15" x14ac:dyDescent="0.25">
      <c r="A47" s="9" t="s">
        <v>88</v>
      </c>
      <c r="B47" s="10" t="s">
        <v>89</v>
      </c>
      <c r="C47" s="35">
        <v>60058.115203527355</v>
      </c>
      <c r="D47" s="36">
        <v>0</v>
      </c>
      <c r="E47" s="37">
        <v>50961.392331557356</v>
      </c>
      <c r="F47" s="36">
        <v>9096.7228719699997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1971.7545073785748</v>
      </c>
      <c r="M47" s="35">
        <v>0</v>
      </c>
      <c r="N47" s="38">
        <f t="shared" si="0"/>
        <v>62029.869710905929</v>
      </c>
      <c r="O47" s="33"/>
    </row>
    <row r="48" spans="1:15" x14ac:dyDescent="0.25">
      <c r="A48" s="9" t="s">
        <v>90</v>
      </c>
      <c r="B48" s="34" t="s">
        <v>91</v>
      </c>
      <c r="C48" s="35">
        <v>7452.4241537284161</v>
      </c>
      <c r="D48" s="36">
        <v>0</v>
      </c>
      <c r="E48" s="37">
        <v>6501.6125593547849</v>
      </c>
      <c r="F48" s="36">
        <v>950.81159437363101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7452.4241537284161</v>
      </c>
      <c r="O48" s="33"/>
    </row>
    <row r="49" spans="1:15" ht="30" x14ac:dyDescent="0.25">
      <c r="A49" s="9" t="s">
        <v>361</v>
      </c>
      <c r="B49" s="10" t="s">
        <v>280</v>
      </c>
      <c r="C49" s="35">
        <v>29279.185764578691</v>
      </c>
      <c r="D49" s="36">
        <v>0</v>
      </c>
      <c r="E49" s="37">
        <v>23165.054486608689</v>
      </c>
      <c r="F49" s="36">
        <v>6114.1312779700002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>(+C49+G49+K49+L49+M49)</f>
        <v>29279.185764578691</v>
      </c>
      <c r="O49" s="33"/>
    </row>
    <row r="50" spans="1:15" x14ac:dyDescent="0.25">
      <c r="A50" s="9" t="s">
        <v>92</v>
      </c>
      <c r="B50" s="10" t="s">
        <v>93</v>
      </c>
      <c r="C50" s="35">
        <v>53686.621716057212</v>
      </c>
      <c r="D50" s="36">
        <v>0</v>
      </c>
      <c r="E50" s="37">
        <v>30609.340532457907</v>
      </c>
      <c r="F50" s="36">
        <v>23077.281183599305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4169.2741282994484</v>
      </c>
      <c r="M50" s="35">
        <v>0</v>
      </c>
      <c r="N50" s="38">
        <f t="shared" si="0"/>
        <v>57855.895844356659</v>
      </c>
      <c r="O50" s="33"/>
    </row>
    <row r="51" spans="1:15" x14ac:dyDescent="0.25">
      <c r="A51" s="9" t="s">
        <v>94</v>
      </c>
      <c r="B51" s="10" t="s">
        <v>95</v>
      </c>
      <c r="C51" s="35">
        <v>32433.423177280416</v>
      </c>
      <c r="D51" s="36">
        <v>0</v>
      </c>
      <c r="E51" s="37">
        <v>22201.819189278584</v>
      </c>
      <c r="F51" s="36">
        <v>10231.603988001832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0"/>
        <v>32433.423177280416</v>
      </c>
      <c r="O51" s="33"/>
    </row>
    <row r="52" spans="1:15" x14ac:dyDescent="0.25">
      <c r="A52" s="9" t="s">
        <v>96</v>
      </c>
      <c r="B52" s="10" t="s">
        <v>97</v>
      </c>
      <c r="C52" s="35">
        <v>4812.1440392998175</v>
      </c>
      <c r="D52" s="36">
        <v>0</v>
      </c>
      <c r="E52" s="37">
        <v>1073.3806587020117</v>
      </c>
      <c r="F52" s="36">
        <v>3738.7633805978053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296.98799999999994</v>
      </c>
      <c r="M52" s="35">
        <v>0</v>
      </c>
      <c r="N52" s="38">
        <f t="shared" si="0"/>
        <v>5109.1320392998177</v>
      </c>
      <c r="O52" s="33"/>
    </row>
    <row r="53" spans="1:15" x14ac:dyDescent="0.25">
      <c r="A53" s="9" t="s">
        <v>98</v>
      </c>
      <c r="B53" s="10" t="s">
        <v>99</v>
      </c>
      <c r="C53" s="35">
        <v>12282.848466051391</v>
      </c>
      <c r="D53" s="36">
        <v>0</v>
      </c>
      <c r="E53" s="37">
        <v>10082.750182530428</v>
      </c>
      <c r="F53" s="36">
        <v>2200.0982835209634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12282.848466051391</v>
      </c>
      <c r="O53" s="33"/>
    </row>
    <row r="54" spans="1:15" x14ac:dyDescent="0.25">
      <c r="A54" s="9" t="s">
        <v>100</v>
      </c>
      <c r="B54" s="10" t="s">
        <v>101</v>
      </c>
      <c r="C54" s="35">
        <v>5087.974362835892</v>
      </c>
      <c r="D54" s="36">
        <v>0</v>
      </c>
      <c r="E54" s="37">
        <v>1517.910535776439</v>
      </c>
      <c r="F54" s="36">
        <v>3570.0638270594532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5087.974362835892</v>
      </c>
      <c r="O54" s="33"/>
    </row>
    <row r="55" spans="1:15" ht="30" x14ac:dyDescent="0.25">
      <c r="A55" s="9" t="s">
        <v>102</v>
      </c>
      <c r="B55" s="34" t="s">
        <v>103</v>
      </c>
      <c r="C55" s="35">
        <v>36045.522511026618</v>
      </c>
      <c r="D55" s="36">
        <v>0</v>
      </c>
      <c r="E55" s="37">
        <v>15294.448771011001</v>
      </c>
      <c r="F55" s="36">
        <v>20751.073740015621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1949.5334399999999</v>
      </c>
      <c r="M55" s="35">
        <v>0</v>
      </c>
      <c r="N55" s="38">
        <f t="shared" si="0"/>
        <v>37995.055951026618</v>
      </c>
      <c r="O55" s="33"/>
    </row>
    <row r="56" spans="1:15" x14ac:dyDescent="0.25">
      <c r="A56" s="9" t="s">
        <v>104</v>
      </c>
      <c r="B56" s="10" t="s">
        <v>105</v>
      </c>
      <c r="C56" s="35">
        <v>14606.927898220692</v>
      </c>
      <c r="D56" s="36">
        <v>0</v>
      </c>
      <c r="E56" s="37">
        <v>13786.467373360691</v>
      </c>
      <c r="F56" s="36">
        <v>820.46052485999996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0"/>
        <v>14606.927898220692</v>
      </c>
      <c r="O56" s="33"/>
    </row>
    <row r="57" spans="1:15" ht="60" x14ac:dyDescent="0.25">
      <c r="A57" s="9" t="s">
        <v>355</v>
      </c>
      <c r="B57" s="10" t="s">
        <v>356</v>
      </c>
      <c r="C57" s="35">
        <v>42941.854636564654</v>
      </c>
      <c r="D57" s="36">
        <v>1007.90988296</v>
      </c>
      <c r="E57" s="37">
        <v>10024.488672220383</v>
      </c>
      <c r="F57" s="36">
        <v>31909.456081384269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42941.854636564654</v>
      </c>
      <c r="O57" s="33"/>
    </row>
    <row r="58" spans="1:15" x14ac:dyDescent="0.25">
      <c r="A58" s="9" t="s">
        <v>106</v>
      </c>
      <c r="B58" s="10" t="s">
        <v>107</v>
      </c>
      <c r="C58" s="35">
        <v>10029.48664414377</v>
      </c>
      <c r="D58" s="36">
        <v>0</v>
      </c>
      <c r="E58" s="37">
        <v>6926.922891873769</v>
      </c>
      <c r="F58" s="36">
        <v>3102.5637522700004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2981.0549410121703</v>
      </c>
      <c r="M58" s="35">
        <v>0</v>
      </c>
      <c r="N58" s="38">
        <f t="shared" si="0"/>
        <v>13010.541585155941</v>
      </c>
      <c r="O58" s="33"/>
    </row>
    <row r="59" spans="1:15" x14ac:dyDescent="0.25">
      <c r="A59" s="9" t="s">
        <v>108</v>
      </c>
      <c r="B59" s="10" t="s">
        <v>109</v>
      </c>
      <c r="C59" s="35">
        <v>12436.36375153812</v>
      </c>
      <c r="D59" s="36">
        <v>0</v>
      </c>
      <c r="E59" s="37">
        <v>9904.1382121081206</v>
      </c>
      <c r="F59" s="36">
        <v>2532.2255394299996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1884.1717598251798</v>
      </c>
      <c r="M59" s="35">
        <v>0</v>
      </c>
      <c r="N59" s="38">
        <f t="shared" si="0"/>
        <v>14320.5355113633</v>
      </c>
      <c r="O59" s="33"/>
    </row>
    <row r="60" spans="1:15" x14ac:dyDescent="0.25">
      <c r="A60" s="9" t="s">
        <v>110</v>
      </c>
      <c r="B60" s="10" t="s">
        <v>111</v>
      </c>
      <c r="C60" s="35">
        <v>1077.9913077857286</v>
      </c>
      <c r="D60" s="36">
        <v>0</v>
      </c>
      <c r="E60" s="37">
        <v>253.68881358534085</v>
      </c>
      <c r="F60" s="36">
        <v>824.30249420038786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323.96244538093401</v>
      </c>
      <c r="M60" s="35">
        <v>0</v>
      </c>
      <c r="N60" s="38">
        <f t="shared" si="0"/>
        <v>1401.9537531666626</v>
      </c>
      <c r="O60" s="33"/>
    </row>
    <row r="61" spans="1:15" x14ac:dyDescent="0.25">
      <c r="A61" s="9" t="s">
        <v>112</v>
      </c>
      <c r="B61" s="34" t="s">
        <v>113</v>
      </c>
      <c r="C61" s="35">
        <v>686.0461910938036</v>
      </c>
      <c r="D61" s="36">
        <v>0</v>
      </c>
      <c r="E61" s="37">
        <v>686.0461910938036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463.29897599999998</v>
      </c>
      <c r="M61" s="35">
        <v>0</v>
      </c>
      <c r="N61" s="38">
        <f t="shared" si="0"/>
        <v>1149.3451670938036</v>
      </c>
      <c r="O61" s="33"/>
    </row>
    <row r="62" spans="1:15" ht="45" x14ac:dyDescent="0.25">
      <c r="A62" s="9" t="s">
        <v>114</v>
      </c>
      <c r="B62" s="34" t="s">
        <v>115</v>
      </c>
      <c r="C62" s="35">
        <v>19393.436300946752</v>
      </c>
      <c r="D62" s="36">
        <v>0</v>
      </c>
      <c r="E62" s="37">
        <v>17187.943860286785</v>
      </c>
      <c r="F62" s="36">
        <v>2205.4924406599689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751.72221747834351</v>
      </c>
      <c r="M62" s="35">
        <v>0</v>
      </c>
      <c r="N62" s="38">
        <f t="shared" si="0"/>
        <v>20145.158518425094</v>
      </c>
      <c r="O62" s="33"/>
    </row>
    <row r="63" spans="1:15" x14ac:dyDescent="0.25">
      <c r="A63" s="9" t="s">
        <v>116</v>
      </c>
      <c r="B63" s="10" t="s">
        <v>117</v>
      </c>
      <c r="C63" s="35">
        <v>35132.48253896011</v>
      </c>
      <c r="D63" s="36">
        <v>0</v>
      </c>
      <c r="E63" s="37">
        <v>18331.953042392386</v>
      </c>
      <c r="F63" s="36">
        <v>16800.529496567728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0"/>
        <v>35132.48253896011</v>
      </c>
      <c r="O63" s="33"/>
    </row>
    <row r="64" spans="1:15" ht="30" x14ac:dyDescent="0.25">
      <c r="A64" s="9" t="s">
        <v>118</v>
      </c>
      <c r="B64" s="10" t="s">
        <v>119</v>
      </c>
      <c r="C64" s="35">
        <v>24136.154195030096</v>
      </c>
      <c r="D64" s="36">
        <v>14.29488695</v>
      </c>
      <c r="E64" s="37">
        <v>21607.589548055348</v>
      </c>
      <c r="F64" s="36">
        <v>2514.2697600247466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11939.091542894943</v>
      </c>
      <c r="M64" s="35">
        <v>0</v>
      </c>
      <c r="N64" s="38">
        <f t="shared" si="0"/>
        <v>36075.245737925041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26792.474345148232</v>
      </c>
      <c r="D66" s="36">
        <v>0</v>
      </c>
      <c r="E66" s="37">
        <v>15453.86494829704</v>
      </c>
      <c r="F66" s="36">
        <v>11338.609396851192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26792.474345148232</v>
      </c>
      <c r="O66" s="33"/>
    </row>
    <row r="67" spans="1:15" ht="30" x14ac:dyDescent="0.25">
      <c r="A67" s="9" t="s">
        <v>357</v>
      </c>
      <c r="B67" s="10" t="s">
        <v>358</v>
      </c>
      <c r="C67" s="35">
        <v>56337.66244842064</v>
      </c>
      <c r="D67" s="36">
        <v>0</v>
      </c>
      <c r="E67" s="37">
        <v>26357.000891726188</v>
      </c>
      <c r="F67" s="36">
        <v>29980.661556694457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56337.66244842064</v>
      </c>
      <c r="O67" s="33"/>
    </row>
    <row r="68" spans="1:15" ht="30" x14ac:dyDescent="0.25">
      <c r="A68" s="9" t="s">
        <v>120</v>
      </c>
      <c r="B68" s="10" t="s">
        <v>122</v>
      </c>
      <c r="C68" s="35">
        <v>19200.309137264805</v>
      </c>
      <c r="D68" s="36">
        <v>0</v>
      </c>
      <c r="E68" s="37">
        <v>16412.117992899104</v>
      </c>
      <c r="F68" s="36">
        <v>2788.1911443656977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19200.309137264805</v>
      </c>
      <c r="O68" s="33"/>
    </row>
    <row r="69" spans="1:15" ht="30" x14ac:dyDescent="0.25">
      <c r="A69" s="9" t="s">
        <v>121</v>
      </c>
      <c r="B69" s="10" t="s">
        <v>124</v>
      </c>
      <c r="C69" s="35">
        <v>25623.099535158908</v>
      </c>
      <c r="D69" s="36">
        <v>0</v>
      </c>
      <c r="E69" s="37">
        <v>21742.595310446195</v>
      </c>
      <c r="F69" s="36">
        <v>3880.5042247127121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25623.099535158908</v>
      </c>
      <c r="O69" s="33"/>
    </row>
    <row r="70" spans="1:15" ht="30" x14ac:dyDescent="0.25">
      <c r="A70" s="9" t="s">
        <v>123</v>
      </c>
      <c r="B70" s="10" t="s">
        <v>283</v>
      </c>
      <c r="C70" s="35">
        <v>1015.0810832609693</v>
      </c>
      <c r="D70" s="36">
        <v>0</v>
      </c>
      <c r="E70" s="37">
        <v>773.65850919096931</v>
      </c>
      <c r="F70" s="36">
        <v>241.42257407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1015.0810832609693</v>
      </c>
      <c r="O70" s="33"/>
    </row>
    <row r="71" spans="1:15" ht="30" x14ac:dyDescent="0.25">
      <c r="A71" s="9" t="s">
        <v>307</v>
      </c>
      <c r="B71" s="10" t="s">
        <v>126</v>
      </c>
      <c r="C71" s="35">
        <v>22470.168898061951</v>
      </c>
      <c r="D71" s="36">
        <v>0</v>
      </c>
      <c r="E71" s="37">
        <v>18338.348855444925</v>
      </c>
      <c r="F71" s="36">
        <v>4131.820042617027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22470.168898061951</v>
      </c>
      <c r="O71" s="33"/>
    </row>
    <row r="72" spans="1:15" x14ac:dyDescent="0.25">
      <c r="A72" s="9" t="s">
        <v>125</v>
      </c>
      <c r="B72" s="10" t="s">
        <v>127</v>
      </c>
      <c r="C72" s="35">
        <v>26939.759036093103</v>
      </c>
      <c r="D72" s="36">
        <v>0</v>
      </c>
      <c r="E72" s="37">
        <v>1947.5127918531045</v>
      </c>
      <c r="F72" s="36">
        <v>24992.246244239999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ref="N72:N133" si="1">+C72+G72+K72+L72+M72</f>
        <v>26939.759036093103</v>
      </c>
      <c r="O72" s="33"/>
    </row>
    <row r="73" spans="1:15" x14ac:dyDescent="0.25">
      <c r="A73" s="9" t="s">
        <v>308</v>
      </c>
      <c r="B73" s="10" t="s">
        <v>129</v>
      </c>
      <c r="C73" s="35">
        <v>6863.6524434570138</v>
      </c>
      <c r="D73" s="36">
        <v>0</v>
      </c>
      <c r="E73" s="37">
        <v>173.64411652701449</v>
      </c>
      <c r="F73" s="36">
        <v>6690.0083269299994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6863.6524434570138</v>
      </c>
      <c r="O73" s="33"/>
    </row>
    <row r="74" spans="1:15" ht="45" x14ac:dyDescent="0.25">
      <c r="A74" s="9" t="s">
        <v>128</v>
      </c>
      <c r="B74" s="10" t="s">
        <v>131</v>
      </c>
      <c r="C74" s="35">
        <v>6654.1625874722631</v>
      </c>
      <c r="D74" s="36">
        <v>0</v>
      </c>
      <c r="E74" s="37">
        <v>6654.1625874722631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4.0990718492265046</v>
      </c>
      <c r="M74" s="35">
        <v>0</v>
      </c>
      <c r="N74" s="38">
        <f t="shared" si="1"/>
        <v>6658.2616593214898</v>
      </c>
      <c r="O74" s="33"/>
    </row>
    <row r="75" spans="1:15" ht="30" x14ac:dyDescent="0.25">
      <c r="A75" s="9" t="s">
        <v>130</v>
      </c>
      <c r="B75" s="10" t="s">
        <v>133</v>
      </c>
      <c r="C75" s="35">
        <v>34687.342788577196</v>
      </c>
      <c r="D75" s="36">
        <v>0</v>
      </c>
      <c r="E75" s="37">
        <v>17568.243989856932</v>
      </c>
      <c r="F75" s="36">
        <v>17119.098798720272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"/>
        <v>34687.342788577196</v>
      </c>
      <c r="O75" s="33"/>
    </row>
    <row r="76" spans="1:15" x14ac:dyDescent="0.25">
      <c r="A76" s="9" t="s">
        <v>132</v>
      </c>
      <c r="B76" s="10" t="s">
        <v>135</v>
      </c>
      <c r="C76" s="35">
        <v>25097.211689443051</v>
      </c>
      <c r="D76" s="36">
        <v>0</v>
      </c>
      <c r="E76" s="37">
        <v>10583.497239503051</v>
      </c>
      <c r="F76" s="36">
        <v>14513.71444994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25097.211689443051</v>
      </c>
      <c r="O76" s="33"/>
    </row>
    <row r="77" spans="1:15" ht="30" x14ac:dyDescent="0.25">
      <c r="A77" s="9" t="s">
        <v>134</v>
      </c>
      <c r="B77" s="10" t="s">
        <v>137</v>
      </c>
      <c r="C77" s="35">
        <v>31358.29657989951</v>
      </c>
      <c r="D77" s="36">
        <v>0</v>
      </c>
      <c r="E77" s="37">
        <v>17420.009110445011</v>
      </c>
      <c r="F77" s="36">
        <v>13938.287469454497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8009.5381292302163</v>
      </c>
      <c r="M77" s="35">
        <v>0</v>
      </c>
      <c r="N77" s="38">
        <f t="shared" si="1"/>
        <v>39367.834709129726</v>
      </c>
      <c r="O77" s="33"/>
    </row>
    <row r="78" spans="1:15" ht="30" x14ac:dyDescent="0.25">
      <c r="A78" s="9" t="s">
        <v>136</v>
      </c>
      <c r="B78" s="10" t="s">
        <v>139</v>
      </c>
      <c r="C78" s="35">
        <v>4029.1246462603522</v>
      </c>
      <c r="D78" s="36">
        <v>0</v>
      </c>
      <c r="E78" s="37">
        <v>760.35172116035187</v>
      </c>
      <c r="F78" s="36">
        <v>3268.7729251000001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4029.1246462603522</v>
      </c>
      <c r="O78" s="33"/>
    </row>
    <row r="79" spans="1:15" x14ac:dyDescent="0.25">
      <c r="A79" s="9" t="s">
        <v>138</v>
      </c>
      <c r="B79" s="10" t="s">
        <v>141</v>
      </c>
      <c r="C79" s="35">
        <v>11313.121158401871</v>
      </c>
      <c r="D79" s="36">
        <v>0</v>
      </c>
      <c r="E79" s="37">
        <v>604.07014199186995</v>
      </c>
      <c r="F79" s="36">
        <v>10709.05101641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11313.121158401871</v>
      </c>
      <c r="O79" s="33"/>
    </row>
    <row r="80" spans="1:15" x14ac:dyDescent="0.25">
      <c r="A80" s="9" t="s">
        <v>140</v>
      </c>
      <c r="B80" s="10" t="s">
        <v>142</v>
      </c>
      <c r="C80" s="35">
        <v>56440.517577869992</v>
      </c>
      <c r="D80" s="36">
        <v>0</v>
      </c>
      <c r="E80" s="37">
        <v>9396.6446440600012</v>
      </c>
      <c r="F80" s="36">
        <v>47043.872933809995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56440.517577869992</v>
      </c>
      <c r="O80" s="33"/>
    </row>
    <row r="81" spans="1:15" ht="45" x14ac:dyDescent="0.25">
      <c r="A81" s="9" t="s">
        <v>359</v>
      </c>
      <c r="B81" s="10" t="s">
        <v>360</v>
      </c>
      <c r="C81" s="35">
        <v>7542.406026581707</v>
      </c>
      <c r="D81" s="36">
        <v>0</v>
      </c>
      <c r="E81" s="37">
        <v>2787.2372482336223</v>
      </c>
      <c r="F81" s="36">
        <v>4755.1687783480847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7542.406026581707</v>
      </c>
      <c r="O81" s="33"/>
    </row>
    <row r="82" spans="1:15" x14ac:dyDescent="0.25">
      <c r="A82" s="9" t="s">
        <v>310</v>
      </c>
      <c r="B82" s="10" t="s">
        <v>144</v>
      </c>
      <c r="C82" s="35">
        <v>17726.339312288459</v>
      </c>
      <c r="D82" s="36">
        <v>0</v>
      </c>
      <c r="E82" s="37">
        <v>15098.182680388174</v>
      </c>
      <c r="F82" s="36">
        <v>2628.1566319002868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12365.334993729555</v>
      </c>
      <c r="M82" s="35">
        <v>0</v>
      </c>
      <c r="N82" s="38">
        <f t="shared" si="1"/>
        <v>30091.674306018016</v>
      </c>
      <c r="O82" s="33"/>
    </row>
    <row r="83" spans="1:15" ht="30" x14ac:dyDescent="0.25">
      <c r="A83" s="9" t="s">
        <v>143</v>
      </c>
      <c r="B83" s="10" t="s">
        <v>146</v>
      </c>
      <c r="C83" s="35">
        <v>178869.04560142042</v>
      </c>
      <c r="D83" s="36">
        <v>0</v>
      </c>
      <c r="E83" s="37">
        <v>2120.7000317206121</v>
      </c>
      <c r="F83" s="36">
        <v>176748.3455696998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178869.04560142042</v>
      </c>
      <c r="O83" s="33"/>
    </row>
    <row r="84" spans="1:15" x14ac:dyDescent="0.25">
      <c r="A84" s="9" t="s">
        <v>145</v>
      </c>
      <c r="B84" s="10" t="s">
        <v>148</v>
      </c>
      <c r="C84" s="35">
        <v>16241.319494659761</v>
      </c>
      <c r="D84" s="36">
        <v>0</v>
      </c>
      <c r="E84" s="37">
        <v>11905.163657053427</v>
      </c>
      <c r="F84" s="36">
        <v>4336.155837606334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22051.428682451442</v>
      </c>
      <c r="M84" s="35">
        <v>0</v>
      </c>
      <c r="N84" s="38">
        <f t="shared" si="1"/>
        <v>38292.748177111207</v>
      </c>
      <c r="O84" s="33"/>
    </row>
    <row r="85" spans="1:15" x14ac:dyDescent="0.25">
      <c r="A85" s="9" t="s">
        <v>147</v>
      </c>
      <c r="B85" s="10" t="s">
        <v>150</v>
      </c>
      <c r="C85" s="35">
        <v>35657.653520286563</v>
      </c>
      <c r="D85" s="36">
        <v>0</v>
      </c>
      <c r="E85" s="37">
        <v>35295.145887946564</v>
      </c>
      <c r="F85" s="36">
        <v>362.50763234000004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733.45497823338917</v>
      </c>
      <c r="M85" s="35">
        <v>0</v>
      </c>
      <c r="N85" s="38">
        <f t="shared" si="1"/>
        <v>36391.108498519956</v>
      </c>
      <c r="O85" s="33"/>
    </row>
    <row r="86" spans="1:15" ht="30" x14ac:dyDescent="0.25">
      <c r="A86" s="9" t="s">
        <v>149</v>
      </c>
      <c r="B86" s="10" t="s">
        <v>152</v>
      </c>
      <c r="C86" s="35">
        <v>190242.02229260263</v>
      </c>
      <c r="D86" s="36">
        <v>146200.83280545237</v>
      </c>
      <c r="E86" s="37">
        <v>42068.093844770236</v>
      </c>
      <c r="F86" s="36">
        <v>1973.0956423800003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"/>
        <v>190242.02229260263</v>
      </c>
      <c r="O86" s="33"/>
    </row>
    <row r="87" spans="1:15" x14ac:dyDescent="0.25">
      <c r="A87" s="9" t="s">
        <v>151</v>
      </c>
      <c r="B87" s="10" t="s">
        <v>285</v>
      </c>
      <c r="C87" s="35">
        <v>46612.073692120015</v>
      </c>
      <c r="D87" s="36">
        <v>35341.922863368207</v>
      </c>
      <c r="E87" s="37">
        <v>11270.150828751812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1830.3652047584319</v>
      </c>
      <c r="L87" s="35">
        <v>0</v>
      </c>
      <c r="M87" s="35">
        <v>0</v>
      </c>
      <c r="N87" s="38">
        <f t="shared" si="1"/>
        <v>48442.438896878448</v>
      </c>
      <c r="O87" s="33"/>
    </row>
    <row r="88" spans="1:15" x14ac:dyDescent="0.25">
      <c r="A88" s="9" t="s">
        <v>153</v>
      </c>
      <c r="B88" s="10" t="s">
        <v>286</v>
      </c>
      <c r="C88" s="35">
        <v>2119.8602023753292</v>
      </c>
      <c r="D88" s="36">
        <v>1993.0129130653288</v>
      </c>
      <c r="E88" s="37">
        <v>126.84728931000001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974.83406347803839</v>
      </c>
      <c r="M88" s="35">
        <v>0</v>
      </c>
      <c r="N88" s="38">
        <f t="shared" si="1"/>
        <v>3094.6942658533676</v>
      </c>
      <c r="O88" s="33"/>
    </row>
    <row r="89" spans="1:15" x14ac:dyDescent="0.25">
      <c r="A89" s="9" t="s">
        <v>154</v>
      </c>
      <c r="B89" s="10" t="s">
        <v>287</v>
      </c>
      <c r="C89" s="35">
        <v>11012.317721394536</v>
      </c>
      <c r="D89" s="36">
        <v>68.27550041091861</v>
      </c>
      <c r="E89" s="37">
        <v>10944.042220983618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"/>
        <v>11012.317721394536</v>
      </c>
      <c r="O89" s="33"/>
    </row>
    <row r="90" spans="1:15" x14ac:dyDescent="0.25">
      <c r="A90" s="9" t="s">
        <v>155</v>
      </c>
      <c r="B90" s="10" t="s">
        <v>288</v>
      </c>
      <c r="C90" s="35">
        <v>157630.91831039704</v>
      </c>
      <c r="D90" s="36">
        <v>0</v>
      </c>
      <c r="E90" s="37">
        <v>157630.91831039704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29949.874478975435</v>
      </c>
      <c r="M90" s="35">
        <v>0</v>
      </c>
      <c r="N90" s="38">
        <f t="shared" si="1"/>
        <v>187580.79278937247</v>
      </c>
      <c r="O90" s="33"/>
    </row>
    <row r="91" spans="1:15" x14ac:dyDescent="0.25">
      <c r="A91" s="9" t="s">
        <v>156</v>
      </c>
      <c r="B91" s="10" t="s">
        <v>289</v>
      </c>
      <c r="C91" s="35">
        <v>109138.77411744773</v>
      </c>
      <c r="D91" s="36">
        <v>0</v>
      </c>
      <c r="E91" s="37">
        <v>108618.02195260771</v>
      </c>
      <c r="F91" s="36">
        <v>520.75216484001328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5216.6634830014964</v>
      </c>
      <c r="M91" s="35">
        <v>0</v>
      </c>
      <c r="N91" s="38">
        <f t="shared" si="1"/>
        <v>114355.43760044922</v>
      </c>
      <c r="O91" s="33"/>
    </row>
    <row r="92" spans="1:15" x14ac:dyDescent="0.25">
      <c r="A92" s="9" t="s">
        <v>158</v>
      </c>
      <c r="B92" s="10" t="s">
        <v>157</v>
      </c>
      <c r="C92" s="35">
        <v>25524.413114115905</v>
      </c>
      <c r="D92" s="36">
        <v>0</v>
      </c>
      <c r="E92" s="37">
        <v>23931.540629042109</v>
      </c>
      <c r="F92" s="36">
        <v>1592.8724850737963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25524.413114115905</v>
      </c>
      <c r="O92" s="33"/>
    </row>
    <row r="93" spans="1:15" ht="30" x14ac:dyDescent="0.25">
      <c r="A93" s="9" t="s">
        <v>311</v>
      </c>
      <c r="B93" s="10" t="s">
        <v>159</v>
      </c>
      <c r="C93" s="35">
        <v>104303.54536083582</v>
      </c>
      <c r="D93" s="36">
        <v>0</v>
      </c>
      <c r="E93" s="37">
        <v>55236.947951122682</v>
      </c>
      <c r="F93" s="36">
        <v>49066.59740971314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104303.54536083582</v>
      </c>
      <c r="O93" s="33"/>
    </row>
    <row r="94" spans="1:15" x14ac:dyDescent="0.25">
      <c r="A94" s="9" t="s">
        <v>161</v>
      </c>
      <c r="B94" s="10" t="s">
        <v>160</v>
      </c>
      <c r="C94" s="35">
        <v>146914.57940914136</v>
      </c>
      <c r="D94" s="36">
        <v>0</v>
      </c>
      <c r="E94" s="37">
        <v>146240.13590463137</v>
      </c>
      <c r="F94" s="36">
        <v>674.44350451000003</v>
      </c>
      <c r="G94" s="35">
        <v>0</v>
      </c>
      <c r="H94" s="36">
        <v>0</v>
      </c>
      <c r="I94" s="37">
        <v>0</v>
      </c>
      <c r="J94" s="36">
        <v>0</v>
      </c>
      <c r="K94" s="35">
        <v>2684.4300501299995</v>
      </c>
      <c r="L94" s="35">
        <v>24369.798952580182</v>
      </c>
      <c r="M94" s="35">
        <v>0</v>
      </c>
      <c r="N94" s="38">
        <f t="shared" si="1"/>
        <v>173968.80841185153</v>
      </c>
      <c r="O94" s="33"/>
    </row>
    <row r="95" spans="1:15" x14ac:dyDescent="0.25">
      <c r="A95" s="9" t="s">
        <v>163</v>
      </c>
      <c r="B95" s="10" t="s">
        <v>162</v>
      </c>
      <c r="C95" s="35">
        <v>865004.35375877505</v>
      </c>
      <c r="D95" s="36">
        <v>37955.610724662598</v>
      </c>
      <c r="E95" s="37">
        <v>518823.42132909806</v>
      </c>
      <c r="F95" s="36">
        <v>308225.32170501439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174969.97804692798</v>
      </c>
      <c r="M95" s="35">
        <v>0</v>
      </c>
      <c r="N95" s="38">
        <f t="shared" si="1"/>
        <v>1039974.331805703</v>
      </c>
      <c r="O95" s="33"/>
    </row>
    <row r="96" spans="1:15" x14ac:dyDescent="0.25">
      <c r="A96" s="9" t="s">
        <v>165</v>
      </c>
      <c r="B96" s="10" t="s">
        <v>164</v>
      </c>
      <c r="C96" s="35">
        <v>48252.945232973099</v>
      </c>
      <c r="D96" s="36">
        <v>0</v>
      </c>
      <c r="E96" s="37">
        <v>48252.945232973099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62862.753862901882</v>
      </c>
      <c r="M96" s="35">
        <v>0</v>
      </c>
      <c r="N96" s="38">
        <f t="shared" si="1"/>
        <v>111115.69909587498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184.15073435146357</v>
      </c>
      <c r="L97" s="35">
        <v>0</v>
      </c>
      <c r="M97" s="35">
        <v>0</v>
      </c>
      <c r="N97" s="38">
        <f t="shared" si="1"/>
        <v>184.15073435146357</v>
      </c>
      <c r="O97" s="33"/>
    </row>
    <row r="98" spans="1:15" x14ac:dyDescent="0.25">
      <c r="A98" s="9" t="s">
        <v>169</v>
      </c>
      <c r="B98" s="10" t="s">
        <v>168</v>
      </c>
      <c r="C98" s="35">
        <v>29587.872303127457</v>
      </c>
      <c r="D98" s="36">
        <v>0</v>
      </c>
      <c r="E98" s="37">
        <v>29587.872303127457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4639.619877871236</v>
      </c>
      <c r="M98" s="35">
        <v>0</v>
      </c>
      <c r="N98" s="38">
        <f t="shared" si="1"/>
        <v>34227.492180998692</v>
      </c>
      <c r="O98" s="33"/>
    </row>
    <row r="99" spans="1:15" x14ac:dyDescent="0.25">
      <c r="A99" s="9" t="s">
        <v>171</v>
      </c>
      <c r="B99" s="10" t="s">
        <v>170</v>
      </c>
      <c r="C99" s="35">
        <v>176.12241736999999</v>
      </c>
      <c r="D99" s="36">
        <v>0</v>
      </c>
      <c r="E99" s="37">
        <v>176.12241736999999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17508.314701437597</v>
      </c>
      <c r="M99" s="35">
        <v>0</v>
      </c>
      <c r="N99" s="38">
        <f t="shared" si="1"/>
        <v>17684.437118807597</v>
      </c>
      <c r="O99" s="33"/>
    </row>
    <row r="100" spans="1:15" x14ac:dyDescent="0.25">
      <c r="A100" s="9" t="s">
        <v>172</v>
      </c>
      <c r="B100" s="10" t="s">
        <v>290</v>
      </c>
      <c r="C100" s="35">
        <v>59952.096688709542</v>
      </c>
      <c r="D100" s="36">
        <v>0</v>
      </c>
      <c r="E100" s="37">
        <v>56886.378989488236</v>
      </c>
      <c r="F100" s="36">
        <v>3065.717699221309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21295.857910692721</v>
      </c>
      <c r="M100" s="35">
        <v>0</v>
      </c>
      <c r="N100" s="38">
        <f t="shared" si="1"/>
        <v>81247.954599402263</v>
      </c>
      <c r="O100" s="33"/>
    </row>
    <row r="101" spans="1:15" x14ac:dyDescent="0.25">
      <c r="A101" s="9" t="s">
        <v>174</v>
      </c>
      <c r="B101" s="10" t="s">
        <v>291</v>
      </c>
      <c r="C101" s="35">
        <v>9306.8533693990557</v>
      </c>
      <c r="D101" s="36">
        <v>0</v>
      </c>
      <c r="E101" s="37">
        <v>6220.1803383279648</v>
      </c>
      <c r="F101" s="36">
        <v>3086.6730310710909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434.25234408031594</v>
      </c>
      <c r="M101" s="35">
        <v>0</v>
      </c>
      <c r="N101" s="38">
        <f t="shared" si="1"/>
        <v>9741.1057134793718</v>
      </c>
      <c r="O101" s="33"/>
    </row>
    <row r="102" spans="1:15" x14ac:dyDescent="0.25">
      <c r="A102" s="9" t="s">
        <v>175</v>
      </c>
      <c r="B102" s="10" t="s">
        <v>173</v>
      </c>
      <c r="C102" s="35">
        <v>13143.353513274089</v>
      </c>
      <c r="D102" s="36">
        <v>0</v>
      </c>
      <c r="E102" s="37">
        <v>9270.6011844075165</v>
      </c>
      <c r="F102" s="36">
        <v>3872.752328866572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"/>
        <v>13143.353513274089</v>
      </c>
      <c r="O102" s="33"/>
    </row>
    <row r="103" spans="1:15" x14ac:dyDescent="0.25">
      <c r="A103" s="9" t="s">
        <v>176</v>
      </c>
      <c r="B103" s="10" t="s">
        <v>292</v>
      </c>
      <c r="C103" s="35">
        <v>105160.42763335959</v>
      </c>
      <c r="D103" s="36">
        <v>29843.096950280007</v>
      </c>
      <c r="E103" s="37">
        <v>44608.627746758575</v>
      </c>
      <c r="F103" s="36">
        <v>30708.702936321013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546.03071999999997</v>
      </c>
      <c r="M103" s="35">
        <v>0</v>
      </c>
      <c r="N103" s="38">
        <f t="shared" si="1"/>
        <v>105706.45835335959</v>
      </c>
      <c r="O103" s="33"/>
    </row>
    <row r="104" spans="1:15" x14ac:dyDescent="0.25">
      <c r="A104" s="9" t="s">
        <v>178</v>
      </c>
      <c r="B104" s="10" t="s">
        <v>177</v>
      </c>
      <c r="C104" s="35">
        <v>41176.594393471911</v>
      </c>
      <c r="D104" s="36">
        <v>12019.67489409</v>
      </c>
      <c r="E104" s="37">
        <v>24724.116040184974</v>
      </c>
      <c r="F104" s="36">
        <v>4432.8034591969335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"/>
        <v>41176.594393471911</v>
      </c>
      <c r="O104" s="33"/>
    </row>
    <row r="105" spans="1:15" x14ac:dyDescent="0.25">
      <c r="A105" s="9" t="s">
        <v>180</v>
      </c>
      <c r="B105" s="10" t="s">
        <v>179</v>
      </c>
      <c r="C105" s="35">
        <v>159765.58175690682</v>
      </c>
      <c r="D105" s="36">
        <v>0</v>
      </c>
      <c r="E105" s="37">
        <v>132171.65726049209</v>
      </c>
      <c r="F105" s="36">
        <v>27593.924496414733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2913.2312149449203</v>
      </c>
      <c r="M105" s="35">
        <v>0</v>
      </c>
      <c r="N105" s="38">
        <f t="shared" si="1"/>
        <v>162678.81297185173</v>
      </c>
      <c r="O105" s="33"/>
    </row>
    <row r="106" spans="1:15" x14ac:dyDescent="0.25">
      <c r="A106" s="9" t="s">
        <v>182</v>
      </c>
      <c r="B106" s="10" t="s">
        <v>181</v>
      </c>
      <c r="C106" s="35">
        <v>236179.37080723757</v>
      </c>
      <c r="D106" s="36">
        <v>0</v>
      </c>
      <c r="E106" s="37">
        <v>215759.00906450395</v>
      </c>
      <c r="F106" s="36">
        <v>20420.361742733639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23648.190876342611</v>
      </c>
      <c r="M106" s="35">
        <v>0</v>
      </c>
      <c r="N106" s="38">
        <f t="shared" si="1"/>
        <v>259827.56168358019</v>
      </c>
      <c r="O106" s="33"/>
    </row>
    <row r="107" spans="1:15" ht="45" x14ac:dyDescent="0.25">
      <c r="A107" s="9" t="s">
        <v>184</v>
      </c>
      <c r="B107" s="10" t="s">
        <v>183</v>
      </c>
      <c r="C107" s="35">
        <v>39212.143974108425</v>
      </c>
      <c r="D107" s="36">
        <v>0</v>
      </c>
      <c r="E107" s="37">
        <v>30427.495029943722</v>
      </c>
      <c r="F107" s="36">
        <v>8784.6489441647082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39212.143974108425</v>
      </c>
      <c r="O107" s="33"/>
    </row>
    <row r="108" spans="1:15" x14ac:dyDescent="0.25">
      <c r="A108" s="9" t="s">
        <v>186</v>
      </c>
      <c r="B108" s="10" t="s">
        <v>185</v>
      </c>
      <c r="C108" s="35">
        <v>144454.9602229193</v>
      </c>
      <c r="D108" s="36">
        <v>99376.764927983822</v>
      </c>
      <c r="E108" s="37">
        <v>33004.64486345146</v>
      </c>
      <c r="F108" s="36">
        <v>12073.550431484027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144454.9602229193</v>
      </c>
      <c r="O108" s="33"/>
    </row>
    <row r="109" spans="1:15" ht="30" x14ac:dyDescent="0.25">
      <c r="A109" s="9" t="s">
        <v>188</v>
      </c>
      <c r="B109" s="10" t="s">
        <v>187</v>
      </c>
      <c r="C109" s="35">
        <v>333394.98791882436</v>
      </c>
      <c r="D109" s="36">
        <v>0</v>
      </c>
      <c r="E109" s="37">
        <v>115453.56918286222</v>
      </c>
      <c r="F109" s="36">
        <v>217941.41873596216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11169.714798733608</v>
      </c>
      <c r="M109" s="35">
        <v>0</v>
      </c>
      <c r="N109" s="38">
        <f t="shared" si="1"/>
        <v>344564.70271755796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27210.698260986694</v>
      </c>
      <c r="H110" s="36">
        <v>27210.698260986694</v>
      </c>
      <c r="I110" s="37">
        <v>369.86360196502091</v>
      </c>
      <c r="J110" s="36">
        <v>369.86360196502091</v>
      </c>
      <c r="K110" s="35">
        <v>0</v>
      </c>
      <c r="L110" s="35">
        <v>0</v>
      </c>
      <c r="M110" s="35">
        <v>0</v>
      </c>
      <c r="N110" s="38">
        <f t="shared" si="1"/>
        <v>27210.698260986694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467476.92565551581</v>
      </c>
      <c r="H111" s="36">
        <v>240599.48429412663</v>
      </c>
      <c r="I111" s="37">
        <v>112827.04995079152</v>
      </c>
      <c r="J111" s="36">
        <v>114050.39141059772</v>
      </c>
      <c r="K111" s="35">
        <v>0</v>
      </c>
      <c r="L111" s="35">
        <v>0</v>
      </c>
      <c r="M111" s="35">
        <v>0</v>
      </c>
      <c r="N111" s="38">
        <f t="shared" si="1"/>
        <v>467476.92565551581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91517.191611846036</v>
      </c>
      <c r="H112" s="36">
        <v>3010.2234344088783</v>
      </c>
      <c r="I112" s="37">
        <v>18162.142819453707</v>
      </c>
      <c r="J112" s="36">
        <v>70391.743038541201</v>
      </c>
      <c r="K112" s="35">
        <v>0</v>
      </c>
      <c r="L112" s="35">
        <v>0</v>
      </c>
      <c r="M112" s="35">
        <v>760.06606491195009</v>
      </c>
      <c r="N112" s="38">
        <f t="shared" si="1"/>
        <v>92277.257676757989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58640.726902667993</v>
      </c>
      <c r="H113" s="36">
        <v>49366.112007600015</v>
      </c>
      <c r="I113" s="37">
        <v>808.07504577405939</v>
      </c>
      <c r="J113" s="36">
        <v>8466.539849293913</v>
      </c>
      <c r="K113" s="35">
        <v>0</v>
      </c>
      <c r="L113" s="35">
        <v>0</v>
      </c>
      <c r="M113" s="35">
        <v>0</v>
      </c>
      <c r="N113" s="38">
        <f t="shared" si="1"/>
        <v>58640.726902667993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56367.290434123272</v>
      </c>
      <c r="H114" s="36">
        <v>28689.912957431276</v>
      </c>
      <c r="I114" s="37">
        <v>16307.347887999536</v>
      </c>
      <c r="J114" s="36">
        <v>11417.014181940316</v>
      </c>
      <c r="K114" s="35">
        <v>0</v>
      </c>
      <c r="L114" s="35">
        <v>3312.1503896414747</v>
      </c>
      <c r="M114" s="35">
        <v>0</v>
      </c>
      <c r="N114" s="38">
        <f t="shared" si="1"/>
        <v>59679.440823764744</v>
      </c>
      <c r="O114" s="33"/>
    </row>
    <row r="115" spans="1:15" ht="30" x14ac:dyDescent="0.25">
      <c r="A115" s="9" t="s">
        <v>313</v>
      </c>
      <c r="B115" s="10" t="s">
        <v>295</v>
      </c>
      <c r="C115" s="35">
        <v>92791.832154903386</v>
      </c>
      <c r="D115" s="36">
        <v>0</v>
      </c>
      <c r="E115" s="37">
        <v>82560.5280844074</v>
      </c>
      <c r="F115" s="36">
        <v>10231.304070495999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11121.412911251949</v>
      </c>
      <c r="M115" s="35">
        <v>0</v>
      </c>
      <c r="N115" s="38">
        <f t="shared" si="1"/>
        <v>103913.24506615533</v>
      </c>
      <c r="O115" s="33"/>
    </row>
    <row r="116" spans="1:15" x14ac:dyDescent="0.25">
      <c r="A116" s="9" t="s">
        <v>198</v>
      </c>
      <c r="B116" s="10" t="s">
        <v>196</v>
      </c>
      <c r="C116" s="35">
        <v>26459.436287336081</v>
      </c>
      <c r="D116" s="36">
        <v>0</v>
      </c>
      <c r="E116" s="37">
        <v>24133.25955183827</v>
      </c>
      <c r="F116" s="36">
        <v>2326.1767354978092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14805.171438655609</v>
      </c>
      <c r="M116" s="35">
        <v>0</v>
      </c>
      <c r="N116" s="38">
        <f t="shared" si="1"/>
        <v>41264.607725991693</v>
      </c>
      <c r="O116" s="33"/>
    </row>
    <row r="117" spans="1:15" ht="30" x14ac:dyDescent="0.25">
      <c r="A117" s="9" t="s">
        <v>199</v>
      </c>
      <c r="B117" s="10" t="s">
        <v>197</v>
      </c>
      <c r="C117" s="35">
        <v>48479.108806846743</v>
      </c>
      <c r="D117" s="36">
        <v>0</v>
      </c>
      <c r="E117" s="37">
        <v>46057.17349684584</v>
      </c>
      <c r="F117" s="36">
        <v>2421.9353100009052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8425.9084166471785</v>
      </c>
      <c r="M117" s="35">
        <v>0</v>
      </c>
      <c r="N117" s="38">
        <f t="shared" si="1"/>
        <v>56905.017223493924</v>
      </c>
      <c r="O117" s="33"/>
    </row>
    <row r="118" spans="1:15" ht="30" x14ac:dyDescent="0.25">
      <c r="A118" s="9" t="s">
        <v>314</v>
      </c>
      <c r="B118" s="10" t="s">
        <v>296</v>
      </c>
      <c r="C118" s="35">
        <v>531076.98269442911</v>
      </c>
      <c r="D118" s="36">
        <v>0</v>
      </c>
      <c r="E118" s="37">
        <v>59157.033783929866</v>
      </c>
      <c r="F118" s="36">
        <v>471919.94891049922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307.45011153161875</v>
      </c>
      <c r="M118" s="35">
        <v>0</v>
      </c>
      <c r="N118" s="38">
        <f t="shared" si="1"/>
        <v>531384.43280596077</v>
      </c>
      <c r="O118" s="33"/>
    </row>
    <row r="119" spans="1:15" ht="30" x14ac:dyDescent="0.25">
      <c r="A119" s="9" t="s">
        <v>202</v>
      </c>
      <c r="B119" s="10" t="s">
        <v>200</v>
      </c>
      <c r="C119" s="35">
        <v>77953.188373483397</v>
      </c>
      <c r="D119" s="36">
        <v>0</v>
      </c>
      <c r="E119" s="37">
        <v>67636.947941863124</v>
      </c>
      <c r="F119" s="36">
        <v>10316.240431620257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7515.9431919694998</v>
      </c>
      <c r="M119" s="35">
        <v>0</v>
      </c>
      <c r="N119" s="38">
        <f t="shared" si="1"/>
        <v>85469.131565452903</v>
      </c>
      <c r="O119" s="33"/>
    </row>
    <row r="120" spans="1:15" x14ac:dyDescent="0.25">
      <c r="A120" s="9" t="s">
        <v>315</v>
      </c>
      <c r="B120" s="10" t="s">
        <v>201</v>
      </c>
      <c r="C120" s="35">
        <v>80704.374070165548</v>
      </c>
      <c r="D120" s="36">
        <v>0</v>
      </c>
      <c r="E120" s="37">
        <v>20248.167159470493</v>
      </c>
      <c r="F120" s="36">
        <v>60456.206910695051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1"/>
        <v>80704.374070165548</v>
      </c>
      <c r="O120" s="33"/>
    </row>
    <row r="121" spans="1:15" x14ac:dyDescent="0.25">
      <c r="A121" s="9" t="s">
        <v>205</v>
      </c>
      <c r="B121" s="10" t="s">
        <v>203</v>
      </c>
      <c r="C121" s="35">
        <v>89928.894985173261</v>
      </c>
      <c r="D121" s="36">
        <v>0</v>
      </c>
      <c r="E121" s="37">
        <v>64902.504829302008</v>
      </c>
      <c r="F121" s="36">
        <v>25026.390155871242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11540.89129575898</v>
      </c>
      <c r="M121" s="35">
        <v>0</v>
      </c>
      <c r="N121" s="38">
        <f t="shared" si="1"/>
        <v>101469.78628093224</v>
      </c>
      <c r="O121" s="33"/>
    </row>
    <row r="122" spans="1:15" x14ac:dyDescent="0.25">
      <c r="A122" s="9" t="s">
        <v>207</v>
      </c>
      <c r="B122" s="10" t="s">
        <v>204</v>
      </c>
      <c r="C122" s="35">
        <v>45838.859910772975</v>
      </c>
      <c r="D122" s="36">
        <v>0</v>
      </c>
      <c r="E122" s="37">
        <v>14546.224484175651</v>
      </c>
      <c r="F122" s="36">
        <v>31292.635426597328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11495.440401093158</v>
      </c>
      <c r="M122" s="35">
        <v>0</v>
      </c>
      <c r="N122" s="38">
        <f t="shared" si="1"/>
        <v>57334.300311866129</v>
      </c>
      <c r="O122" s="33"/>
    </row>
    <row r="123" spans="1:15" x14ac:dyDescent="0.25">
      <c r="A123" s="9" t="s">
        <v>208</v>
      </c>
      <c r="B123" s="10" t="s">
        <v>206</v>
      </c>
      <c r="C123" s="35">
        <v>4478.2160719681824</v>
      </c>
      <c r="D123" s="36">
        <v>0</v>
      </c>
      <c r="E123" s="37">
        <v>4478.2160719681824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1720.0180583797239</v>
      </c>
      <c r="M123" s="35">
        <v>0</v>
      </c>
      <c r="N123" s="38">
        <f t="shared" si="1"/>
        <v>6198.2341303479061</v>
      </c>
      <c r="O123" s="33"/>
    </row>
    <row r="124" spans="1:15" ht="30" x14ac:dyDescent="0.25">
      <c r="A124" s="9" t="s">
        <v>210</v>
      </c>
      <c r="B124" s="10" t="s">
        <v>297</v>
      </c>
      <c r="C124" s="35">
        <v>10451.943440002449</v>
      </c>
      <c r="D124" s="36">
        <v>0</v>
      </c>
      <c r="E124" s="37">
        <v>9798.9649364686393</v>
      </c>
      <c r="F124" s="36">
        <v>652.97850353381034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2521.9354284956753</v>
      </c>
      <c r="M124" s="35">
        <v>0</v>
      </c>
      <c r="N124" s="38">
        <f t="shared" si="1"/>
        <v>12973.878868498125</v>
      </c>
      <c r="O124" s="33"/>
    </row>
    <row r="125" spans="1:15" ht="30" x14ac:dyDescent="0.25">
      <c r="A125" s="9" t="s">
        <v>212</v>
      </c>
      <c r="B125" s="10" t="s">
        <v>298</v>
      </c>
      <c r="C125" s="35">
        <v>3221.4129412900606</v>
      </c>
      <c r="D125" s="36">
        <v>0</v>
      </c>
      <c r="E125" s="37">
        <v>3221.4129412900606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735.54262744550647</v>
      </c>
      <c r="M125" s="35">
        <v>0</v>
      </c>
      <c r="N125" s="38">
        <f t="shared" si="1"/>
        <v>3956.9555687355669</v>
      </c>
      <c r="O125" s="33"/>
    </row>
    <row r="126" spans="1:15" ht="30" x14ac:dyDescent="0.25">
      <c r="A126" s="9" t="s">
        <v>214</v>
      </c>
      <c r="B126" s="10" t="s">
        <v>299</v>
      </c>
      <c r="C126" s="35">
        <v>13418.138326900535</v>
      </c>
      <c r="D126" s="36">
        <v>610.09443225658026</v>
      </c>
      <c r="E126" s="37">
        <v>12098.935475660961</v>
      </c>
      <c r="F126" s="36">
        <v>709.10841898299282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2487.4063233806492</v>
      </c>
      <c r="M126" s="35">
        <v>0</v>
      </c>
      <c r="N126" s="38">
        <f t="shared" si="1"/>
        <v>15905.544650281183</v>
      </c>
      <c r="O126" s="33"/>
    </row>
    <row r="127" spans="1:15" ht="45" x14ac:dyDescent="0.25">
      <c r="A127" s="9" t="s">
        <v>216</v>
      </c>
      <c r="B127" s="10" t="s">
        <v>300</v>
      </c>
      <c r="C127" s="35">
        <v>52.346061238710185</v>
      </c>
      <c r="D127" s="36">
        <v>0</v>
      </c>
      <c r="E127" s="37">
        <v>52.346061238710185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52.346061238710185</v>
      </c>
      <c r="O127" s="33"/>
    </row>
    <row r="128" spans="1:15" x14ac:dyDescent="0.25">
      <c r="A128" s="9" t="s">
        <v>240</v>
      </c>
      <c r="B128" s="10" t="s">
        <v>209</v>
      </c>
      <c r="C128" s="35">
        <v>109057.26351070414</v>
      </c>
      <c r="D128" s="36">
        <v>0</v>
      </c>
      <c r="E128" s="37">
        <v>81815.559645018744</v>
      </c>
      <c r="F128" s="36">
        <v>27241.703865685391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109057.26351070414</v>
      </c>
      <c r="O128" s="33"/>
    </row>
    <row r="129" spans="1:15" ht="30" x14ac:dyDescent="0.25">
      <c r="A129" s="9" t="s">
        <v>242</v>
      </c>
      <c r="B129" s="10" t="s">
        <v>211</v>
      </c>
      <c r="C129" s="35">
        <v>37439.114181549427</v>
      </c>
      <c r="D129" s="36">
        <v>0</v>
      </c>
      <c r="E129" s="37">
        <v>27354.639737140227</v>
      </c>
      <c r="F129" s="36">
        <v>10084.474444409199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915.34803744369412</v>
      </c>
      <c r="M129" s="35">
        <v>0</v>
      </c>
      <c r="N129" s="38">
        <f t="shared" si="1"/>
        <v>38354.462218993118</v>
      </c>
      <c r="O129" s="33"/>
    </row>
    <row r="130" spans="1:15" x14ac:dyDescent="0.25">
      <c r="A130" s="9" t="s">
        <v>244</v>
      </c>
      <c r="B130" s="10" t="s">
        <v>213</v>
      </c>
      <c r="C130" s="35">
        <v>152033.20171068588</v>
      </c>
      <c r="D130" s="36">
        <v>0</v>
      </c>
      <c r="E130" s="37">
        <v>135707.70853087629</v>
      </c>
      <c r="F130" s="36">
        <v>16325.493179809573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646.87528651132823</v>
      </c>
      <c r="M130" s="35">
        <v>0</v>
      </c>
      <c r="N130" s="38">
        <f t="shared" si="1"/>
        <v>152680.0769971972</v>
      </c>
      <c r="O130" s="33"/>
    </row>
    <row r="131" spans="1:15" x14ac:dyDescent="0.25">
      <c r="A131" s="9" t="s">
        <v>316</v>
      </c>
      <c r="B131" s="10" t="s">
        <v>215</v>
      </c>
      <c r="C131" s="35">
        <v>74969.215797240715</v>
      </c>
      <c r="D131" s="36">
        <v>0</v>
      </c>
      <c r="E131" s="37">
        <v>68889.535669538949</v>
      </c>
      <c r="F131" s="36">
        <v>6079.6801277017621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4729.6423320000004</v>
      </c>
      <c r="M131" s="35">
        <v>0</v>
      </c>
      <c r="N131" s="38">
        <f t="shared" si="1"/>
        <v>79698.858129240718</v>
      </c>
      <c r="O131" s="33"/>
    </row>
    <row r="132" spans="1:15" ht="30" x14ac:dyDescent="0.25">
      <c r="A132" s="9" t="s">
        <v>317</v>
      </c>
      <c r="B132" s="10" t="s">
        <v>217</v>
      </c>
      <c r="C132" s="35">
        <v>354745.79068967997</v>
      </c>
      <c r="D132" s="36">
        <v>13319.07711817</v>
      </c>
      <c r="E132" s="37">
        <v>138967.37731668819</v>
      </c>
      <c r="F132" s="36">
        <v>202459.33625482174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5631.7584262072187</v>
      </c>
      <c r="M132" s="35">
        <v>0</v>
      </c>
      <c r="N132" s="38">
        <f t="shared" si="1"/>
        <v>360377.5491158872</v>
      </c>
      <c r="O132" s="33"/>
    </row>
    <row r="133" spans="1:15" x14ac:dyDescent="0.25">
      <c r="A133" s="9" t="s">
        <v>318</v>
      </c>
      <c r="B133" s="10" t="s">
        <v>218</v>
      </c>
      <c r="C133" s="35">
        <v>240885.30461308701</v>
      </c>
      <c r="D133" s="36">
        <v>0</v>
      </c>
      <c r="E133" s="37">
        <v>221084.03384015115</v>
      </c>
      <c r="F133" s="36">
        <v>19801.270772935844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103350.09965854834</v>
      </c>
      <c r="M133" s="35">
        <v>0</v>
      </c>
      <c r="N133" s="38">
        <f t="shared" si="1"/>
        <v>344235.40427163534</v>
      </c>
      <c r="O133" s="33"/>
    </row>
    <row r="134" spans="1:15" ht="30" x14ac:dyDescent="0.25">
      <c r="A134" s="9" t="s">
        <v>319</v>
      </c>
      <c r="B134" s="10" t="s">
        <v>219</v>
      </c>
      <c r="C134" s="35">
        <v>160887.23187951956</v>
      </c>
      <c r="D134" s="36">
        <v>16262.788428385744</v>
      </c>
      <c r="E134" s="37">
        <v>136741.92037431139</v>
      </c>
      <c r="F134" s="36">
        <v>7882.5230768224274</v>
      </c>
      <c r="G134" s="35">
        <v>6266.3655961799996</v>
      </c>
      <c r="H134" s="36">
        <v>6266.3655961799996</v>
      </c>
      <c r="I134" s="37">
        <v>0</v>
      </c>
      <c r="J134" s="36">
        <v>0</v>
      </c>
      <c r="K134" s="35">
        <v>0</v>
      </c>
      <c r="L134" s="35">
        <v>38983.715278820149</v>
      </c>
      <c r="M134" s="35">
        <v>0</v>
      </c>
      <c r="N134" s="38">
        <f t="shared" ref="N134:N144" si="2">+C134+G134+K134+L134+M134</f>
        <v>206137.31275451969</v>
      </c>
      <c r="O134" s="33"/>
    </row>
    <row r="135" spans="1:15" x14ac:dyDescent="0.25">
      <c r="A135" s="9" t="s">
        <v>226</v>
      </c>
      <c r="B135" s="10" t="s">
        <v>301</v>
      </c>
      <c r="C135" s="35">
        <v>7683.9605693648109</v>
      </c>
      <c r="D135" s="36">
        <v>0</v>
      </c>
      <c r="E135" s="37">
        <v>7683.9605693648109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3286.6925088574708</v>
      </c>
      <c r="M135" s="35">
        <v>0</v>
      </c>
      <c r="N135" s="38">
        <f t="shared" si="2"/>
        <v>10970.653078222282</v>
      </c>
      <c r="O135" s="33"/>
    </row>
    <row r="136" spans="1:15" ht="30" x14ac:dyDescent="0.25">
      <c r="A136" s="9" t="s">
        <v>228</v>
      </c>
      <c r="B136" s="10" t="s">
        <v>302</v>
      </c>
      <c r="C136" s="35">
        <v>7998.9387972474678</v>
      </c>
      <c r="D136" s="36">
        <v>0</v>
      </c>
      <c r="E136" s="37">
        <v>7904.7899981881255</v>
      </c>
      <c r="F136" s="36">
        <v>94.148799059342508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2"/>
        <v>7998.9387972474678</v>
      </c>
      <c r="O136" s="33"/>
    </row>
    <row r="137" spans="1:15" x14ac:dyDescent="0.25">
      <c r="A137" s="9" t="s">
        <v>235</v>
      </c>
      <c r="B137" s="10" t="s">
        <v>303</v>
      </c>
      <c r="C137" s="35">
        <v>19074.582940948701</v>
      </c>
      <c r="D137" s="36">
        <v>10626.407311905361</v>
      </c>
      <c r="E137" s="37">
        <v>7644.626299960657</v>
      </c>
      <c r="F137" s="36">
        <v>803.54932908268177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2714.519483491943</v>
      </c>
      <c r="M137" s="35">
        <v>0</v>
      </c>
      <c r="N137" s="38">
        <f t="shared" si="2"/>
        <v>21789.102424440644</v>
      </c>
      <c r="O137" s="33"/>
    </row>
    <row r="138" spans="1:15" x14ac:dyDescent="0.25">
      <c r="A138" s="9" t="s">
        <v>320</v>
      </c>
      <c r="B138" s="10" t="s">
        <v>304</v>
      </c>
      <c r="C138" s="35">
        <v>23042.495324026509</v>
      </c>
      <c r="D138" s="36">
        <v>0</v>
      </c>
      <c r="E138" s="37">
        <v>18370.375358500271</v>
      </c>
      <c r="F138" s="36">
        <v>4672.1199655262399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9862.5150749570148</v>
      </c>
      <c r="M138" s="35">
        <v>0</v>
      </c>
      <c r="N138" s="38">
        <f t="shared" si="2"/>
        <v>32905.010398983526</v>
      </c>
      <c r="O138" s="33"/>
    </row>
    <row r="139" spans="1:15" x14ac:dyDescent="0.25">
      <c r="A139" s="9" t="s">
        <v>321</v>
      </c>
      <c r="B139" s="10" t="s">
        <v>221</v>
      </c>
      <c r="C139" s="35">
        <v>14007.447064248967</v>
      </c>
      <c r="D139" s="36">
        <v>0</v>
      </c>
      <c r="E139" s="37">
        <v>14007.447064248967</v>
      </c>
      <c r="F139" s="36">
        <v>0</v>
      </c>
      <c r="G139" s="35">
        <v>660.09630830848289</v>
      </c>
      <c r="H139" s="36">
        <v>0</v>
      </c>
      <c r="I139" s="37">
        <v>660.09630830848289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2"/>
        <v>14667.543372557449</v>
      </c>
      <c r="O139" s="33"/>
    </row>
    <row r="140" spans="1:15" ht="30" x14ac:dyDescent="0.25">
      <c r="A140" s="9" t="s">
        <v>322</v>
      </c>
      <c r="B140" s="10" t="s">
        <v>223</v>
      </c>
      <c r="C140" s="35">
        <v>23166.852827964805</v>
      </c>
      <c r="D140" s="36">
        <v>0</v>
      </c>
      <c r="E140" s="37">
        <v>14572.553054334805</v>
      </c>
      <c r="F140" s="36">
        <v>8594.2997736300003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8282.238863999999</v>
      </c>
      <c r="M140" s="35">
        <v>0</v>
      </c>
      <c r="N140" s="38">
        <f t="shared" si="2"/>
        <v>31449.091691964804</v>
      </c>
      <c r="O140" s="33"/>
    </row>
    <row r="141" spans="1:15" ht="30" x14ac:dyDescent="0.25">
      <c r="A141" s="9" t="s">
        <v>323</v>
      </c>
      <c r="B141" s="10" t="s">
        <v>224</v>
      </c>
      <c r="C141" s="35">
        <v>3184.8636361978961</v>
      </c>
      <c r="D141" s="36">
        <v>0</v>
      </c>
      <c r="E141" s="37">
        <v>2749.1917304030549</v>
      </c>
      <c r="F141" s="36">
        <v>435.67190579484122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2"/>
        <v>3184.8636361978961</v>
      </c>
      <c r="O141" s="33"/>
    </row>
    <row r="142" spans="1:15" x14ac:dyDescent="0.25">
      <c r="A142" s="9" t="s">
        <v>324</v>
      </c>
      <c r="B142" s="10" t="s">
        <v>225</v>
      </c>
      <c r="C142" s="35">
        <v>11195.717213014917</v>
      </c>
      <c r="D142" s="36">
        <v>0</v>
      </c>
      <c r="E142" s="37">
        <v>11195.717213014917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11925.462325878365</v>
      </c>
      <c r="M142" s="35">
        <v>0</v>
      </c>
      <c r="N142" s="38">
        <f t="shared" si="2"/>
        <v>23121.179538893281</v>
      </c>
      <c r="O142" s="33"/>
    </row>
    <row r="143" spans="1:15" x14ac:dyDescent="0.25">
      <c r="A143" s="9" t="s">
        <v>325</v>
      </c>
      <c r="B143" s="10" t="s">
        <v>227</v>
      </c>
      <c r="C143" s="35">
        <v>4932.5807963001753</v>
      </c>
      <c r="D143" s="36">
        <v>0</v>
      </c>
      <c r="E143" s="37">
        <v>4932.5807963001753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2"/>
        <v>4932.5807963001753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3092.7693907371854</v>
      </c>
      <c r="D144" s="36">
        <v>0</v>
      </c>
      <c r="E144" s="82">
        <v>3092.7693907371854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808.55875520279619</v>
      </c>
      <c r="M144" s="35">
        <v>0</v>
      </c>
      <c r="N144" s="38">
        <f t="shared" si="2"/>
        <v>3901.3281459399814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3">SUM(C11:C145)</f>
        <v>6755627.672893797</v>
      </c>
      <c r="D146" s="45">
        <f t="shared" si="3"/>
        <v>404639.76363994088</v>
      </c>
      <c r="E146" s="83">
        <f t="shared" si="3"/>
        <v>3973212.029218453</v>
      </c>
      <c r="F146" s="45">
        <f t="shared" ref="F146" si="4">SUM(F11:F145)</f>
        <v>2377775.8800354018</v>
      </c>
      <c r="G146" s="45">
        <f t="shared" si="3"/>
        <v>708139.29476962832</v>
      </c>
      <c r="H146" s="45">
        <f t="shared" ref="H146:J146" si="5">SUM(H11:H145)</f>
        <v>355142.79655073356</v>
      </c>
      <c r="I146" s="83">
        <f t="shared" si="5"/>
        <v>149134.57561429229</v>
      </c>
      <c r="J146" s="45">
        <f t="shared" si="5"/>
        <v>204695.55208233817</v>
      </c>
      <c r="K146" s="45">
        <f t="shared" si="3"/>
        <v>4698.9459892398945</v>
      </c>
      <c r="L146" s="45">
        <f t="shared" si="3"/>
        <v>875543.99143200798</v>
      </c>
      <c r="M146" s="45">
        <f t="shared" si="3"/>
        <v>760.06606491195009</v>
      </c>
      <c r="N146" s="45">
        <f t="shared" si="3"/>
        <v>8344769.9711495861</v>
      </c>
      <c r="O146" s="33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1963.9670658327866</v>
      </c>
      <c r="M148" s="35">
        <v>0</v>
      </c>
      <c r="N148" s="38">
        <f t="shared" ref="N148:N154" si="6">+C148+G148+K148+L148+M148</f>
        <v>1963.9670658327866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266.97669357999996</v>
      </c>
      <c r="L149" s="35">
        <v>0</v>
      </c>
      <c r="M149" s="35">
        <v>0</v>
      </c>
      <c r="N149" s="38">
        <f t="shared" si="6"/>
        <v>266.97669357999996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25664.452883669997</v>
      </c>
      <c r="L150" s="35">
        <v>0</v>
      </c>
      <c r="M150" s="35">
        <v>0</v>
      </c>
      <c r="N150" s="38">
        <f t="shared" si="6"/>
        <v>25664.452883669997</v>
      </c>
      <c r="O150" s="33"/>
    </row>
    <row r="151" spans="1:15" x14ac:dyDescent="0.25">
      <c r="A151" s="9" t="s">
        <v>327</v>
      </c>
      <c r="B151" s="16" t="s">
        <v>159</v>
      </c>
      <c r="C151" s="35">
        <v>30703.479078312441</v>
      </c>
      <c r="D151" s="40">
        <v>30703.479078312441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9238.0722696399971</v>
      </c>
      <c r="L151" s="35">
        <v>0</v>
      </c>
      <c r="M151" s="35">
        <v>0</v>
      </c>
      <c r="N151" s="38">
        <f t="shared" si="6"/>
        <v>39941.551347952438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0</v>
      </c>
      <c r="M152" s="35">
        <v>0</v>
      </c>
      <c r="N152" s="38">
        <f t="shared" si="6"/>
        <v>0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31581.267528583765</v>
      </c>
      <c r="L153" s="35">
        <v>0</v>
      </c>
      <c r="M153" s="35">
        <v>0</v>
      </c>
      <c r="N153" s="38">
        <f t="shared" si="6"/>
        <v>31581.267528583765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419960.18401215324</v>
      </c>
      <c r="M154" s="35">
        <v>0</v>
      </c>
      <c r="N154" s="38">
        <f t="shared" si="6"/>
        <v>419960.18401215324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30703.479078312441</v>
      </c>
      <c r="D156" s="46">
        <f t="shared" ref="D156:K156" si="7">SUM(D148:D155)</f>
        <v>30703.479078312441</v>
      </c>
      <c r="E156" s="46">
        <f t="shared" si="7"/>
        <v>0</v>
      </c>
      <c r="F156" s="46">
        <f t="shared" ref="F156" si="8">SUM(F148:F155)</f>
        <v>0</v>
      </c>
      <c r="G156" s="46">
        <f t="shared" si="7"/>
        <v>0</v>
      </c>
      <c r="H156" s="46">
        <f t="shared" ref="H156:J156" si="9">SUM(H148:H155)</f>
        <v>0</v>
      </c>
      <c r="I156" s="46">
        <f t="shared" si="9"/>
        <v>0</v>
      </c>
      <c r="J156" s="46">
        <f t="shared" si="9"/>
        <v>0</v>
      </c>
      <c r="K156" s="46">
        <f t="shared" si="7"/>
        <v>66750.769375473756</v>
      </c>
      <c r="L156" s="46">
        <f>SUM(L148:L155)</f>
        <v>421924.15107798605</v>
      </c>
      <c r="M156" s="46">
        <f t="shared" ref="M156:N156" si="10">SUM(M148:M155)</f>
        <v>0</v>
      </c>
      <c r="N156" s="46">
        <f t="shared" si="10"/>
        <v>519378.39953177224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540.80270699834466</v>
      </c>
      <c r="N158" s="38">
        <f t="shared" ref="N158:N166" si="11">+C158+G158+K158+L158+M158</f>
        <v>540.80270699834466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1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555.58023015850335</v>
      </c>
      <c r="N160" s="38">
        <f t="shared" si="11"/>
        <v>555.58023015850335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583756.41255236359</v>
      </c>
      <c r="L161" s="35">
        <v>0</v>
      </c>
      <c r="M161" s="35">
        <v>0</v>
      </c>
      <c r="N161" s="38">
        <f t="shared" si="11"/>
        <v>583756.41255236359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542726.38429705997</v>
      </c>
      <c r="L162" s="35">
        <v>0</v>
      </c>
      <c r="M162" s="35">
        <v>0</v>
      </c>
      <c r="N162" s="38">
        <f t="shared" si="11"/>
        <v>542726.38429705997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11049.14877969651</v>
      </c>
      <c r="L163" s="35">
        <v>0</v>
      </c>
      <c r="M163" s="35">
        <v>0</v>
      </c>
      <c r="N163" s="38">
        <f t="shared" si="11"/>
        <v>11049.14877969651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1490972.3418569588</v>
      </c>
      <c r="L164" s="35">
        <v>0</v>
      </c>
      <c r="M164" s="35">
        <v>3581.5764195543438</v>
      </c>
      <c r="N164" s="38">
        <f t="shared" si="11"/>
        <v>1494553.9182765132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1100300.1029600999</v>
      </c>
      <c r="L165" s="35">
        <v>0</v>
      </c>
      <c r="M165" s="35">
        <v>28175.829541278217</v>
      </c>
      <c r="N165" s="38">
        <f t="shared" si="11"/>
        <v>1128475.9325013782</v>
      </c>
      <c r="O165" s="33"/>
    </row>
    <row r="166" spans="1:15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63383.702149817051</v>
      </c>
      <c r="N166" s="38">
        <f t="shared" si="11"/>
        <v>63383.702149817051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2">SUM(D158:D167)</f>
        <v>0</v>
      </c>
      <c r="E168" s="45">
        <f t="shared" si="12"/>
        <v>0</v>
      </c>
      <c r="F168" s="45">
        <f t="shared" ref="F168" si="13">SUM(F158:F167)</f>
        <v>0</v>
      </c>
      <c r="G168" s="45">
        <f t="shared" si="12"/>
        <v>0</v>
      </c>
      <c r="H168" s="45">
        <f t="shared" ref="H168:J168" si="14">SUM(H158:H167)</f>
        <v>0</v>
      </c>
      <c r="I168" s="45">
        <f t="shared" si="14"/>
        <v>0</v>
      </c>
      <c r="J168" s="45">
        <f t="shared" si="14"/>
        <v>0</v>
      </c>
      <c r="K168" s="45">
        <f t="shared" si="12"/>
        <v>3728804.3904461791</v>
      </c>
      <c r="L168" s="45">
        <f t="shared" si="12"/>
        <v>0</v>
      </c>
      <c r="M168" s="45">
        <f t="shared" si="12"/>
        <v>96237.491047806456</v>
      </c>
      <c r="N168" s="45">
        <f t="shared" si="12"/>
        <v>3825041.8814939861</v>
      </c>
      <c r="O168" s="33"/>
    </row>
    <row r="169" spans="1:15" x14ac:dyDescent="0.25">
      <c r="A169" s="19" t="s">
        <v>342</v>
      </c>
      <c r="B169" s="20" t="s">
        <v>341</v>
      </c>
      <c r="C169" s="45">
        <f>+C156+C168+C146</f>
        <v>6786331.1519721095</v>
      </c>
      <c r="D169" s="45">
        <f t="shared" ref="D169:N169" si="15">+D156+D168+D146</f>
        <v>435343.24271825334</v>
      </c>
      <c r="E169" s="45">
        <f t="shared" si="15"/>
        <v>3973212.029218453</v>
      </c>
      <c r="F169" s="45">
        <f t="shared" ref="F169" si="16">+F156+F168+F146</f>
        <v>2377775.8800354018</v>
      </c>
      <c r="G169" s="45">
        <f t="shared" si="15"/>
        <v>708139.29476962832</v>
      </c>
      <c r="H169" s="45">
        <f t="shared" ref="H169:J169" si="17">+H156+H168+H146</f>
        <v>355142.79655073356</v>
      </c>
      <c r="I169" s="45">
        <f t="shared" si="17"/>
        <v>149134.57561429229</v>
      </c>
      <c r="J169" s="45">
        <f t="shared" si="17"/>
        <v>204695.55208233817</v>
      </c>
      <c r="K169" s="45">
        <f t="shared" si="15"/>
        <v>3800254.1058108928</v>
      </c>
      <c r="L169" s="45">
        <f t="shared" si="15"/>
        <v>1297468.1425099941</v>
      </c>
      <c r="M169" s="45">
        <f t="shared" si="15"/>
        <v>96997.557112718408</v>
      </c>
      <c r="N169" s="45">
        <f t="shared" si="15"/>
        <v>12689190.252175344</v>
      </c>
      <c r="O169" s="33"/>
    </row>
    <row r="170" spans="1:15" x14ac:dyDescent="0.25">
      <c r="A170" t="s">
        <v>277</v>
      </c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45" priority="7" stopIfTrue="1" operator="lessThan">
      <formula>0</formula>
    </cfRule>
  </conditionalFormatting>
  <conditionalFormatting sqref="E148:E155">
    <cfRule type="cellIs" dxfId="44" priority="8" stopIfTrue="1" operator="lessThan">
      <formula>0</formula>
    </cfRule>
  </conditionalFormatting>
  <conditionalFormatting sqref="F158:F167">
    <cfRule type="cellIs" dxfId="43" priority="5" stopIfTrue="1" operator="lessThan">
      <formula>0</formula>
    </cfRule>
  </conditionalFormatting>
  <conditionalFormatting sqref="F148:F155">
    <cfRule type="cellIs" dxfId="42" priority="6" stopIfTrue="1" operator="lessThan">
      <formula>0</formula>
    </cfRule>
  </conditionalFormatting>
  <conditionalFormatting sqref="I158:I167">
    <cfRule type="cellIs" dxfId="41" priority="3" stopIfTrue="1" operator="lessThan">
      <formula>0</formula>
    </cfRule>
  </conditionalFormatting>
  <conditionalFormatting sqref="I148:I155">
    <cfRule type="cellIs" dxfId="40" priority="4" stopIfTrue="1" operator="lessThan">
      <formula>0</formula>
    </cfRule>
  </conditionalFormatting>
  <conditionalFormatting sqref="J158:J167">
    <cfRule type="cellIs" dxfId="39" priority="1" stopIfTrue="1" operator="lessThan">
      <formula>0</formula>
    </cfRule>
  </conditionalFormatting>
  <conditionalFormatting sqref="J148:J155">
    <cfRule type="cellIs" dxfId="38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</sheetPr>
  <dimension ref="A2:O178"/>
  <sheetViews>
    <sheetView showGridLines="0" zoomScale="85" zoomScaleNormal="85" workbookViewId="0">
      <pane xSplit="2" ySplit="10" topLeftCell="D11" activePane="bottomRight" state="frozen"/>
      <selection pane="topRight" activeCell="C1" sqref="C1"/>
      <selection pane="bottomLeft" activeCell="A11" sqref="A11"/>
      <selection pane="bottomRight" activeCell="G8" sqref="G8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259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258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8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0</v>
      </c>
      <c r="D11" s="36">
        <v>0</v>
      </c>
      <c r="E11" s="37">
        <v>0</v>
      </c>
      <c r="F11" s="36">
        <v>0</v>
      </c>
      <c r="G11" s="35">
        <v>0</v>
      </c>
      <c r="H11" s="36">
        <v>0</v>
      </c>
      <c r="I11" s="37">
        <v>0</v>
      </c>
      <c r="J11" s="36">
        <v>0</v>
      </c>
      <c r="K11" s="35">
        <v>0</v>
      </c>
      <c r="L11" s="35">
        <v>0</v>
      </c>
      <c r="M11" s="35">
        <v>0</v>
      </c>
      <c r="N11" s="38">
        <f>+C11+G11+K11+L11+M11</f>
        <v>0</v>
      </c>
      <c r="O11" s="33"/>
    </row>
    <row r="12" spans="1:15" x14ac:dyDescent="0.25">
      <c r="A12" s="9" t="s">
        <v>22</v>
      </c>
      <c r="B12" s="10" t="s">
        <v>23</v>
      </c>
      <c r="C12" s="35">
        <v>4.2856257170747127E-2</v>
      </c>
      <c r="D12" s="36">
        <v>0</v>
      </c>
      <c r="E12" s="37">
        <v>4.2856257170747127E-2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0.32325216154597869</v>
      </c>
      <c r="M12" s="35">
        <v>0</v>
      </c>
      <c r="N12" s="38">
        <f t="shared" ref="N12:N71" si="0">+C12+G12+K12+L12+M12</f>
        <v>0.36610841871672584</v>
      </c>
      <c r="O12" s="33"/>
    </row>
    <row r="13" spans="1:15" ht="30" x14ac:dyDescent="0.25">
      <c r="A13" s="9" t="s">
        <v>24</v>
      </c>
      <c r="B13" s="10" t="s">
        <v>25</v>
      </c>
      <c r="C13" s="35">
        <v>39.126385681346029</v>
      </c>
      <c r="D13" s="36">
        <v>0</v>
      </c>
      <c r="E13" s="37">
        <v>39.126385681346029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39.126385681346029</v>
      </c>
      <c r="O13" s="33"/>
    </row>
    <row r="14" spans="1:15" x14ac:dyDescent="0.25">
      <c r="A14" s="9" t="s">
        <v>26</v>
      </c>
      <c r="B14" s="10" t="s">
        <v>27</v>
      </c>
      <c r="C14" s="35">
        <v>456.16669660543454</v>
      </c>
      <c r="D14" s="36">
        <v>0</v>
      </c>
      <c r="E14" s="37">
        <v>456.16669660543454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267.76293094405048</v>
      </c>
      <c r="M14" s="35">
        <v>0</v>
      </c>
      <c r="N14" s="38">
        <f t="shared" si="0"/>
        <v>723.92962754948508</v>
      </c>
      <c r="O14" s="33"/>
    </row>
    <row r="15" spans="1:15" x14ac:dyDescent="0.25">
      <c r="A15" s="9" t="s">
        <v>28</v>
      </c>
      <c r="B15" s="10" t="s">
        <v>30</v>
      </c>
      <c r="C15" s="35">
        <v>1144.7168871255108</v>
      </c>
      <c r="D15" s="36">
        <v>0</v>
      </c>
      <c r="E15" s="37">
        <v>764.95416619168032</v>
      </c>
      <c r="F15" s="36">
        <v>379.76272093383039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10.263125791720185</v>
      </c>
      <c r="M15" s="35">
        <v>0</v>
      </c>
      <c r="N15" s="38">
        <f t="shared" si="0"/>
        <v>1154.9800129172309</v>
      </c>
      <c r="O15" s="33"/>
    </row>
    <row r="16" spans="1:15" x14ac:dyDescent="0.25">
      <c r="A16" s="9" t="s">
        <v>29</v>
      </c>
      <c r="B16" s="10" t="s">
        <v>32</v>
      </c>
      <c r="C16" s="35">
        <v>74.04876205188998</v>
      </c>
      <c r="D16" s="36">
        <v>0</v>
      </c>
      <c r="E16" s="37">
        <v>74.04876205188998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74.04876205188998</v>
      </c>
      <c r="O16" s="33"/>
    </row>
    <row r="17" spans="1:15" x14ac:dyDescent="0.25">
      <c r="A17" s="9" t="s">
        <v>31</v>
      </c>
      <c r="B17" s="10" t="s">
        <v>34</v>
      </c>
      <c r="C17" s="35">
        <v>642.34352668608449</v>
      </c>
      <c r="D17" s="36">
        <v>0</v>
      </c>
      <c r="E17" s="37">
        <v>642.34352668608449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642.34352668608449</v>
      </c>
      <c r="O17" s="33"/>
    </row>
    <row r="18" spans="1:15" x14ac:dyDescent="0.25">
      <c r="A18" s="9" t="s">
        <v>33</v>
      </c>
      <c r="B18" s="10" t="s">
        <v>36</v>
      </c>
      <c r="C18" s="35">
        <v>100.9660856312945</v>
      </c>
      <c r="D18" s="36">
        <v>0</v>
      </c>
      <c r="E18" s="37">
        <v>100.9660856312945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100.9660856312945</v>
      </c>
      <c r="O18" s="33"/>
    </row>
    <row r="19" spans="1:15" x14ac:dyDescent="0.25">
      <c r="A19" s="9" t="s">
        <v>35</v>
      </c>
      <c r="B19" s="10" t="s">
        <v>278</v>
      </c>
      <c r="C19" s="35">
        <v>130.03580016621191</v>
      </c>
      <c r="D19" s="36">
        <v>0</v>
      </c>
      <c r="E19" s="37">
        <v>130.03580016621191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130.03580016621191</v>
      </c>
      <c r="O19" s="33"/>
    </row>
    <row r="20" spans="1:15" x14ac:dyDescent="0.25">
      <c r="A20" s="9" t="s">
        <v>37</v>
      </c>
      <c r="B20" s="10" t="s">
        <v>279</v>
      </c>
      <c r="C20" s="35">
        <v>519.22987505611047</v>
      </c>
      <c r="D20" s="36">
        <v>0</v>
      </c>
      <c r="E20" s="37">
        <v>519.22987505611047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36.678511184836545</v>
      </c>
      <c r="M20" s="35">
        <v>0</v>
      </c>
      <c r="N20" s="38">
        <f t="shared" si="0"/>
        <v>555.90838624094704</v>
      </c>
      <c r="O20" s="33"/>
    </row>
    <row r="21" spans="1:15" x14ac:dyDescent="0.25">
      <c r="A21" s="9" t="s">
        <v>38</v>
      </c>
      <c r="B21" s="10" t="s">
        <v>39</v>
      </c>
      <c r="C21" s="35">
        <v>1232.996477165686</v>
      </c>
      <c r="D21" s="36">
        <v>0</v>
      </c>
      <c r="E21" s="37">
        <v>1232.996477165686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275.40725784504411</v>
      </c>
      <c r="M21" s="35">
        <v>0</v>
      </c>
      <c r="N21" s="38">
        <f t="shared" si="0"/>
        <v>1508.4037350107301</v>
      </c>
      <c r="O21" s="33"/>
    </row>
    <row r="22" spans="1:15" x14ac:dyDescent="0.25">
      <c r="A22" s="9" t="s">
        <v>40</v>
      </c>
      <c r="B22" s="10" t="s">
        <v>41</v>
      </c>
      <c r="C22" s="35">
        <v>1562.4218007254908</v>
      </c>
      <c r="D22" s="36">
        <v>0</v>
      </c>
      <c r="E22" s="37">
        <v>1315.2629031965266</v>
      </c>
      <c r="F22" s="36">
        <v>247.1588975289643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1562.4218007254908</v>
      </c>
      <c r="O22" s="33"/>
    </row>
    <row r="23" spans="1:15" x14ac:dyDescent="0.25">
      <c r="A23" s="9" t="s">
        <v>42</v>
      </c>
      <c r="B23" s="10" t="s">
        <v>43</v>
      </c>
      <c r="C23" s="35">
        <v>1273.4234315248857</v>
      </c>
      <c r="D23" s="36">
        <v>0</v>
      </c>
      <c r="E23" s="37">
        <v>984.59921474908288</v>
      </c>
      <c r="F23" s="36">
        <v>288.82421677580282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335.66166694628407</v>
      </c>
      <c r="M23" s="35">
        <v>0</v>
      </c>
      <c r="N23" s="38">
        <f t="shared" si="0"/>
        <v>1609.0850984711697</v>
      </c>
      <c r="O23" s="33"/>
    </row>
    <row r="24" spans="1:15" x14ac:dyDescent="0.25">
      <c r="A24" s="9" t="s">
        <v>44</v>
      </c>
      <c r="B24" s="10" t="s">
        <v>45</v>
      </c>
      <c r="C24" s="35">
        <v>25664.586465810949</v>
      </c>
      <c r="D24" s="36">
        <v>0</v>
      </c>
      <c r="E24" s="37">
        <v>12046.421828096787</v>
      </c>
      <c r="F24" s="36">
        <v>13618.164637714162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25664.586465810949</v>
      </c>
      <c r="O24" s="33"/>
    </row>
    <row r="25" spans="1:15" x14ac:dyDescent="0.25">
      <c r="A25" s="9" t="s">
        <v>46</v>
      </c>
      <c r="B25" s="10" t="s">
        <v>47</v>
      </c>
      <c r="C25" s="35">
        <v>30.434576809902289</v>
      </c>
      <c r="D25" s="36">
        <v>0</v>
      </c>
      <c r="E25" s="37">
        <v>30.434576809902289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30.434576809902289</v>
      </c>
      <c r="O25" s="33"/>
    </row>
    <row r="26" spans="1:15" x14ac:dyDescent="0.25">
      <c r="A26" s="9" t="s">
        <v>48</v>
      </c>
      <c r="B26" s="10" t="s">
        <v>49</v>
      </c>
      <c r="C26" s="35">
        <v>20110.011014162825</v>
      </c>
      <c r="D26" s="36">
        <v>0</v>
      </c>
      <c r="E26" s="37">
        <v>10464.848186735024</v>
      </c>
      <c r="F26" s="36">
        <v>9645.1628274277991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1567.3442334593888</v>
      </c>
      <c r="M26" s="35">
        <v>0</v>
      </c>
      <c r="N26" s="38">
        <f t="shared" si="0"/>
        <v>21677.355247622214</v>
      </c>
      <c r="O26" s="33"/>
    </row>
    <row r="27" spans="1:15" x14ac:dyDescent="0.25">
      <c r="A27" s="9" t="s">
        <v>50</v>
      </c>
      <c r="B27" s="10" t="s">
        <v>51</v>
      </c>
      <c r="C27" s="35">
        <v>2034.4428049157591</v>
      </c>
      <c r="D27" s="36">
        <v>0</v>
      </c>
      <c r="E27" s="37">
        <v>2034.4428049157591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333.60702026332672</v>
      </c>
      <c r="M27" s="35">
        <v>0</v>
      </c>
      <c r="N27" s="38">
        <f t="shared" si="0"/>
        <v>2368.0498251790859</v>
      </c>
      <c r="O27" s="33"/>
    </row>
    <row r="28" spans="1:15" x14ac:dyDescent="0.25">
      <c r="A28" s="9" t="s">
        <v>52</v>
      </c>
      <c r="B28" s="10" t="s">
        <v>53</v>
      </c>
      <c r="C28" s="35">
        <v>1426.9869449904736</v>
      </c>
      <c r="D28" s="36">
        <v>0</v>
      </c>
      <c r="E28" s="37">
        <v>1426.9869449904736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1426.9869449904736</v>
      </c>
      <c r="O28" s="33"/>
    </row>
    <row r="29" spans="1:15" x14ac:dyDescent="0.25">
      <c r="A29" s="9" t="s">
        <v>54</v>
      </c>
      <c r="B29" s="10" t="s">
        <v>55</v>
      </c>
      <c r="C29" s="35">
        <v>1548.9960861025691</v>
      </c>
      <c r="D29" s="36">
        <v>0</v>
      </c>
      <c r="E29" s="37">
        <v>1429.5839498098085</v>
      </c>
      <c r="F29" s="36">
        <v>119.41213629276054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327.34944323904006</v>
      </c>
      <c r="M29" s="35">
        <v>0</v>
      </c>
      <c r="N29" s="38">
        <f t="shared" si="0"/>
        <v>1876.3455293416091</v>
      </c>
      <c r="O29" s="33"/>
    </row>
    <row r="30" spans="1:15" x14ac:dyDescent="0.25">
      <c r="A30" s="9" t="s">
        <v>56</v>
      </c>
      <c r="B30" s="10" t="s">
        <v>57</v>
      </c>
      <c r="C30" s="35">
        <v>123.02496963116842</v>
      </c>
      <c r="D30" s="36">
        <v>0</v>
      </c>
      <c r="E30" s="37">
        <v>123.02496963116842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123.02496963116842</v>
      </c>
      <c r="O30" s="33"/>
    </row>
    <row r="31" spans="1:15" x14ac:dyDescent="0.25">
      <c r="A31" s="9" t="s">
        <v>58</v>
      </c>
      <c r="B31" s="10" t="s">
        <v>59</v>
      </c>
      <c r="C31" s="35">
        <v>1280.7183616504155</v>
      </c>
      <c r="D31" s="36">
        <v>0</v>
      </c>
      <c r="E31" s="37">
        <v>850.29113617885707</v>
      </c>
      <c r="F31" s="36">
        <v>430.42722547155842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1280.7183616504155</v>
      </c>
      <c r="O31" s="33"/>
    </row>
    <row r="32" spans="1:15" x14ac:dyDescent="0.25">
      <c r="A32" s="9" t="s">
        <v>60</v>
      </c>
      <c r="B32" s="10" t="s">
        <v>61</v>
      </c>
      <c r="C32" s="35">
        <v>7819.9458668874868</v>
      </c>
      <c r="D32" s="36">
        <v>0</v>
      </c>
      <c r="E32" s="37">
        <v>7819.9458668874868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7819.9458668874868</v>
      </c>
      <c r="O32" s="33"/>
    </row>
    <row r="33" spans="1:15" x14ac:dyDescent="0.25">
      <c r="A33" s="9" t="s">
        <v>62</v>
      </c>
      <c r="B33" s="10" t="s">
        <v>63</v>
      </c>
      <c r="C33" s="35">
        <v>353.82120994139507</v>
      </c>
      <c r="D33" s="36">
        <v>0</v>
      </c>
      <c r="E33" s="37">
        <v>353.82120994139507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71.257346293425911</v>
      </c>
      <c r="M33" s="35">
        <v>0</v>
      </c>
      <c r="N33" s="38">
        <f t="shared" si="0"/>
        <v>425.07855623482101</v>
      </c>
      <c r="O33" s="33"/>
    </row>
    <row r="34" spans="1:15" x14ac:dyDescent="0.25">
      <c r="A34" s="9" t="s">
        <v>64</v>
      </c>
      <c r="B34" s="10" t="s">
        <v>65</v>
      </c>
      <c r="C34" s="35">
        <v>1529.0059963454071</v>
      </c>
      <c r="D34" s="36">
        <v>0</v>
      </c>
      <c r="E34" s="37">
        <v>1529.0059963454071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1529.0059963454071</v>
      </c>
      <c r="O34" s="33"/>
    </row>
    <row r="35" spans="1:15" x14ac:dyDescent="0.25">
      <c r="A35" s="9" t="s">
        <v>66</v>
      </c>
      <c r="B35" s="10" t="s">
        <v>67</v>
      </c>
      <c r="C35" s="35">
        <v>110.5287847177449</v>
      </c>
      <c r="D35" s="36">
        <v>0</v>
      </c>
      <c r="E35" s="37">
        <v>110.5287847177449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122.04860009506646</v>
      </c>
      <c r="M35" s="35">
        <v>0</v>
      </c>
      <c r="N35" s="38">
        <f t="shared" si="0"/>
        <v>232.57738481281137</v>
      </c>
      <c r="O35" s="33"/>
    </row>
    <row r="36" spans="1:15" ht="30" x14ac:dyDescent="0.25">
      <c r="A36" s="9" t="s">
        <v>68</v>
      </c>
      <c r="B36" s="10" t="s">
        <v>69</v>
      </c>
      <c r="C36" s="35">
        <v>4865.8687929798116</v>
      </c>
      <c r="D36" s="36">
        <v>0</v>
      </c>
      <c r="E36" s="37">
        <v>4865.8687929798116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4865.8687929798116</v>
      </c>
      <c r="O36" s="33"/>
    </row>
    <row r="37" spans="1:15" x14ac:dyDescent="0.25">
      <c r="A37" s="9" t="s">
        <v>70</v>
      </c>
      <c r="B37" s="10" t="s">
        <v>71</v>
      </c>
      <c r="C37" s="35">
        <v>495.22507139745312</v>
      </c>
      <c r="D37" s="36">
        <v>0</v>
      </c>
      <c r="E37" s="37">
        <v>495.22507139745312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327.84668135209682</v>
      </c>
      <c r="M37" s="35">
        <v>0</v>
      </c>
      <c r="N37" s="38">
        <f t="shared" si="0"/>
        <v>823.07175274954989</v>
      </c>
      <c r="O37" s="33"/>
    </row>
    <row r="38" spans="1:15" x14ac:dyDescent="0.25">
      <c r="A38" s="9" t="s">
        <v>72</v>
      </c>
      <c r="B38" s="10" t="s">
        <v>73</v>
      </c>
      <c r="C38" s="35">
        <v>10.345208785863543</v>
      </c>
      <c r="D38" s="36">
        <v>0</v>
      </c>
      <c r="E38" s="37">
        <v>10.345208785863543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10.345208785863543</v>
      </c>
      <c r="O38" s="33"/>
    </row>
    <row r="39" spans="1:15" x14ac:dyDescent="0.25">
      <c r="A39" s="9" t="s">
        <v>74</v>
      </c>
      <c r="B39" s="10" t="s">
        <v>75</v>
      </c>
      <c r="C39" s="35">
        <v>526.1334125534363</v>
      </c>
      <c r="D39" s="36">
        <v>0</v>
      </c>
      <c r="E39" s="37">
        <v>526.1334125534363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0"/>
        <v>526.1334125534363</v>
      </c>
      <c r="O39" s="33"/>
    </row>
    <row r="40" spans="1:15" x14ac:dyDescent="0.25">
      <c r="A40" s="9" t="s">
        <v>76</v>
      </c>
      <c r="B40" s="10" t="s">
        <v>77</v>
      </c>
      <c r="C40" s="35">
        <v>1267.4596251085329</v>
      </c>
      <c r="D40" s="36">
        <v>0</v>
      </c>
      <c r="E40" s="37">
        <v>1267.4596251085329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1466.9518146366797</v>
      </c>
      <c r="M40" s="35">
        <v>0</v>
      </c>
      <c r="N40" s="38">
        <f t="shared" si="0"/>
        <v>2734.4114397452126</v>
      </c>
      <c r="O40" s="33"/>
    </row>
    <row r="41" spans="1:15" x14ac:dyDescent="0.25">
      <c r="A41" s="9" t="s">
        <v>78</v>
      </c>
      <c r="B41" s="10" t="s">
        <v>79</v>
      </c>
      <c r="C41" s="35">
        <v>1.474559424075395</v>
      </c>
      <c r="D41" s="36">
        <v>0</v>
      </c>
      <c r="E41" s="37">
        <v>1.474559424075395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4.9787810324809616</v>
      </c>
      <c r="M41" s="35">
        <v>0</v>
      </c>
      <c r="N41" s="38">
        <f t="shared" si="0"/>
        <v>6.4533404565563561</v>
      </c>
      <c r="O41" s="33"/>
    </row>
    <row r="42" spans="1:15" x14ac:dyDescent="0.25">
      <c r="A42" s="9" t="s">
        <v>80</v>
      </c>
      <c r="B42" s="10" t="s">
        <v>81</v>
      </c>
      <c r="C42" s="35">
        <v>50.493116017163118</v>
      </c>
      <c r="D42" s="36">
        <v>0</v>
      </c>
      <c r="E42" s="37">
        <v>50.493116017163118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50.493116017163118</v>
      </c>
      <c r="O42" s="33"/>
    </row>
    <row r="43" spans="1:15" ht="45" x14ac:dyDescent="0.25">
      <c r="A43" s="9" t="s">
        <v>351</v>
      </c>
      <c r="B43" s="10" t="s">
        <v>352</v>
      </c>
      <c r="C43" s="35">
        <v>22025.613282189326</v>
      </c>
      <c r="D43" s="36">
        <v>0</v>
      </c>
      <c r="E43" s="37">
        <v>10782.424374942486</v>
      </c>
      <c r="F43" s="36">
        <v>11243.188907246842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548.08432318804864</v>
      </c>
      <c r="M43" s="35">
        <v>0</v>
      </c>
      <c r="N43" s="38">
        <f t="shared" si="0"/>
        <v>22573.697605377376</v>
      </c>
      <c r="O43" s="33"/>
    </row>
    <row r="44" spans="1:15" ht="30" x14ac:dyDescent="0.25">
      <c r="A44" s="9" t="s">
        <v>82</v>
      </c>
      <c r="B44" s="10" t="s">
        <v>83</v>
      </c>
      <c r="C44" s="35">
        <v>2861.3325793336899</v>
      </c>
      <c r="D44" s="36">
        <v>0</v>
      </c>
      <c r="E44" s="37">
        <v>1729.3014043036901</v>
      </c>
      <c r="F44" s="36">
        <v>1132.03117503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2861.3325793336899</v>
      </c>
      <c r="O44" s="33"/>
    </row>
    <row r="45" spans="1:15" x14ac:dyDescent="0.25">
      <c r="A45" s="9" t="s">
        <v>84</v>
      </c>
      <c r="B45" s="10" t="s">
        <v>85</v>
      </c>
      <c r="C45" s="35">
        <v>9659.6224154542997</v>
      </c>
      <c r="D45" s="36">
        <v>0</v>
      </c>
      <c r="E45" s="37">
        <v>3459.4900558477202</v>
      </c>
      <c r="F45" s="36">
        <v>6200.1323596065795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455.8004830470644</v>
      </c>
      <c r="M45" s="35">
        <v>0</v>
      </c>
      <c r="N45" s="38">
        <f t="shared" si="0"/>
        <v>10115.422898501363</v>
      </c>
      <c r="O45" s="33"/>
    </row>
    <row r="46" spans="1:15" x14ac:dyDescent="0.25">
      <c r="A46" s="9" t="s">
        <v>86</v>
      </c>
      <c r="B46" s="10" t="s">
        <v>87</v>
      </c>
      <c r="C46" s="35">
        <v>2591.1484823620949</v>
      </c>
      <c r="D46" s="36">
        <v>0</v>
      </c>
      <c r="E46" s="37">
        <v>832.50228986088052</v>
      </c>
      <c r="F46" s="36">
        <v>1758.6461925012145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2591.1484823620949</v>
      </c>
      <c r="O46" s="33"/>
    </row>
    <row r="47" spans="1:15" x14ac:dyDescent="0.25">
      <c r="A47" s="9" t="s">
        <v>88</v>
      </c>
      <c r="B47" s="10" t="s">
        <v>89</v>
      </c>
      <c r="C47" s="35">
        <v>14783.613094128235</v>
      </c>
      <c r="D47" s="36">
        <v>0</v>
      </c>
      <c r="E47" s="37">
        <v>13266.985385309141</v>
      </c>
      <c r="F47" s="36">
        <v>1516.6277088190941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194.35933079617377</v>
      </c>
      <c r="M47" s="35">
        <v>0</v>
      </c>
      <c r="N47" s="38">
        <f t="shared" si="0"/>
        <v>14977.97242492441</v>
      </c>
      <c r="O47" s="33"/>
    </row>
    <row r="48" spans="1:15" x14ac:dyDescent="0.25">
      <c r="A48" s="9" t="s">
        <v>90</v>
      </c>
      <c r="B48" s="34" t="s">
        <v>91</v>
      </c>
      <c r="C48" s="35">
        <v>1437.3074725984723</v>
      </c>
      <c r="D48" s="36">
        <v>0</v>
      </c>
      <c r="E48" s="37">
        <v>1215.1393926520964</v>
      </c>
      <c r="F48" s="36">
        <v>222.16807994637583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1437.3074725984723</v>
      </c>
      <c r="O48" s="33"/>
    </row>
    <row r="49" spans="1:15" ht="45" x14ac:dyDescent="0.25">
      <c r="A49" s="9" t="s">
        <v>354</v>
      </c>
      <c r="B49" s="10" t="s">
        <v>353</v>
      </c>
      <c r="C49" s="35">
        <v>5663.4367877059067</v>
      </c>
      <c r="D49" s="36">
        <v>0</v>
      </c>
      <c r="E49" s="37">
        <v>4598.0345813073054</v>
      </c>
      <c r="F49" s="36">
        <v>1065.4022063986013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5663.4367877059067</v>
      </c>
      <c r="O49" s="33"/>
    </row>
    <row r="50" spans="1:15" x14ac:dyDescent="0.25">
      <c r="A50" s="9" t="s">
        <v>92</v>
      </c>
      <c r="B50" s="10" t="s">
        <v>93</v>
      </c>
      <c r="C50" s="35">
        <v>9600.7281483922961</v>
      </c>
      <c r="D50" s="36">
        <v>0</v>
      </c>
      <c r="E50" s="37">
        <v>4941.5696910668685</v>
      </c>
      <c r="F50" s="36">
        <v>4659.1584573254286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785.53993042810703</v>
      </c>
      <c r="M50" s="35">
        <v>0</v>
      </c>
      <c r="N50" s="38">
        <f t="shared" si="0"/>
        <v>10386.268078820403</v>
      </c>
      <c r="O50" s="33"/>
    </row>
    <row r="51" spans="1:15" x14ac:dyDescent="0.25">
      <c r="A51" s="9" t="s">
        <v>94</v>
      </c>
      <c r="B51" s="10" t="s">
        <v>95</v>
      </c>
      <c r="C51" s="35">
        <v>6836.997648683212</v>
      </c>
      <c r="D51" s="36">
        <v>0</v>
      </c>
      <c r="E51" s="37">
        <v>4891.7435338006089</v>
      </c>
      <c r="F51" s="36">
        <v>1945.2541148826028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0"/>
        <v>6836.997648683212</v>
      </c>
      <c r="O51" s="33"/>
    </row>
    <row r="52" spans="1:15" x14ac:dyDescent="0.25">
      <c r="A52" s="9" t="s">
        <v>96</v>
      </c>
      <c r="B52" s="10" t="s">
        <v>97</v>
      </c>
      <c r="C52" s="35">
        <v>986.94884201421189</v>
      </c>
      <c r="D52" s="36">
        <v>0</v>
      </c>
      <c r="E52" s="37">
        <v>225.56709181097594</v>
      </c>
      <c r="F52" s="36">
        <v>761.38175020323592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10.740198051179412</v>
      </c>
      <c r="M52" s="35">
        <v>0</v>
      </c>
      <c r="N52" s="38">
        <f t="shared" si="0"/>
        <v>997.68904006539128</v>
      </c>
      <c r="O52" s="33"/>
    </row>
    <row r="53" spans="1:15" x14ac:dyDescent="0.25">
      <c r="A53" s="9" t="s">
        <v>98</v>
      </c>
      <c r="B53" s="10" t="s">
        <v>99</v>
      </c>
      <c r="C53" s="35">
        <v>2242.7006964512739</v>
      </c>
      <c r="D53" s="36">
        <v>0</v>
      </c>
      <c r="E53" s="37">
        <v>1827.9572632500337</v>
      </c>
      <c r="F53" s="36">
        <v>414.74343320124012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2242.7006964512739</v>
      </c>
      <c r="O53" s="33"/>
    </row>
    <row r="54" spans="1:15" x14ac:dyDescent="0.25">
      <c r="A54" s="9" t="s">
        <v>100</v>
      </c>
      <c r="B54" s="10" t="s">
        <v>101</v>
      </c>
      <c r="C54" s="35">
        <v>1191.1657305303072</v>
      </c>
      <c r="D54" s="36">
        <v>0</v>
      </c>
      <c r="E54" s="37">
        <v>282.1812942720349</v>
      </c>
      <c r="F54" s="36">
        <v>908.98443625827235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1191.1657305303072</v>
      </c>
      <c r="O54" s="33"/>
    </row>
    <row r="55" spans="1:15" ht="30" x14ac:dyDescent="0.25">
      <c r="A55" s="9" t="s">
        <v>102</v>
      </c>
      <c r="B55" s="34" t="s">
        <v>103</v>
      </c>
      <c r="C55" s="35">
        <v>6981.5572362276671</v>
      </c>
      <c r="D55" s="36">
        <v>0</v>
      </c>
      <c r="E55" s="37">
        <v>2647.0349001522991</v>
      </c>
      <c r="F55" s="36">
        <v>4334.522336075368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0"/>
        <v>6981.5572362276671</v>
      </c>
      <c r="O55" s="33"/>
    </row>
    <row r="56" spans="1:15" x14ac:dyDescent="0.25">
      <c r="A56" s="9" t="s">
        <v>104</v>
      </c>
      <c r="B56" s="10" t="s">
        <v>105</v>
      </c>
      <c r="C56" s="35">
        <v>2538.781127421742</v>
      </c>
      <c r="D56" s="36">
        <v>0</v>
      </c>
      <c r="E56" s="37">
        <v>2391.286847301742</v>
      </c>
      <c r="F56" s="36">
        <v>147.49428011999998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0"/>
        <v>2538.781127421742</v>
      </c>
      <c r="O56" s="33"/>
    </row>
    <row r="57" spans="1:15" ht="60" x14ac:dyDescent="0.25">
      <c r="A57" s="9" t="s">
        <v>355</v>
      </c>
      <c r="B57" s="10" t="s">
        <v>356</v>
      </c>
      <c r="C57" s="35">
        <v>6781.0664344749994</v>
      </c>
      <c r="D57" s="36">
        <v>196.913394544075</v>
      </c>
      <c r="E57" s="37">
        <v>1988.3787547417505</v>
      </c>
      <c r="F57" s="36">
        <v>4595.7742851891726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6781.0664344749994</v>
      </c>
      <c r="O57" s="33"/>
    </row>
    <row r="58" spans="1:15" x14ac:dyDescent="0.25">
      <c r="A58" s="9" t="s">
        <v>106</v>
      </c>
      <c r="B58" s="10" t="s">
        <v>107</v>
      </c>
      <c r="C58" s="35">
        <v>1683.1773727592147</v>
      </c>
      <c r="D58" s="36">
        <v>0</v>
      </c>
      <c r="E58" s="37">
        <v>1158.7262842379205</v>
      </c>
      <c r="F58" s="36">
        <v>524.4510885212942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0"/>
        <v>1683.1773727592147</v>
      </c>
      <c r="O58" s="33"/>
    </row>
    <row r="59" spans="1:15" x14ac:dyDescent="0.25">
      <c r="A59" s="9" t="s">
        <v>108</v>
      </c>
      <c r="B59" s="10" t="s">
        <v>109</v>
      </c>
      <c r="C59" s="35">
        <v>2258.8483783277584</v>
      </c>
      <c r="D59" s="36">
        <v>0</v>
      </c>
      <c r="E59" s="37">
        <v>1802.586134969783</v>
      </c>
      <c r="F59" s="36">
        <v>456.26224335797542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si="0"/>
        <v>2258.8483783277584</v>
      </c>
      <c r="O59" s="33"/>
    </row>
    <row r="60" spans="1:15" x14ac:dyDescent="0.25">
      <c r="A60" s="9" t="s">
        <v>110</v>
      </c>
      <c r="B60" s="10" t="s">
        <v>111</v>
      </c>
      <c r="C60" s="35">
        <v>297.66390491972049</v>
      </c>
      <c r="D60" s="36">
        <v>0</v>
      </c>
      <c r="E60" s="37">
        <v>42.669154516980043</v>
      </c>
      <c r="F60" s="36">
        <v>254.99475040274046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15.093532610416773</v>
      </c>
      <c r="M60" s="35">
        <v>0</v>
      </c>
      <c r="N60" s="38">
        <f t="shared" si="0"/>
        <v>312.75743753013728</v>
      </c>
      <c r="O60" s="33"/>
    </row>
    <row r="61" spans="1:15" x14ac:dyDescent="0.25">
      <c r="A61" s="9" t="s">
        <v>112</v>
      </c>
      <c r="B61" s="34" t="s">
        <v>113</v>
      </c>
      <c r="C61" s="35">
        <v>104.81504703643969</v>
      </c>
      <c r="D61" s="36">
        <v>0</v>
      </c>
      <c r="E61" s="37">
        <v>104.81504703643969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0"/>
        <v>104.81504703643969</v>
      </c>
      <c r="O61" s="33"/>
    </row>
    <row r="62" spans="1:15" ht="45" x14ac:dyDescent="0.25">
      <c r="A62" s="9" t="s">
        <v>114</v>
      </c>
      <c r="B62" s="34" t="s">
        <v>115</v>
      </c>
      <c r="C62" s="35">
        <v>4509.4379014466176</v>
      </c>
      <c r="D62" s="36">
        <v>0</v>
      </c>
      <c r="E62" s="37">
        <v>3997.2395393854845</v>
      </c>
      <c r="F62" s="36">
        <v>512.19836206113291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36.260574952276144</v>
      </c>
      <c r="M62" s="35">
        <v>0</v>
      </c>
      <c r="N62" s="38">
        <f t="shared" si="0"/>
        <v>4545.6984763988939</v>
      </c>
      <c r="O62" s="33"/>
    </row>
    <row r="63" spans="1:15" x14ac:dyDescent="0.25">
      <c r="A63" s="9" t="s">
        <v>116</v>
      </c>
      <c r="B63" s="10" t="s">
        <v>117</v>
      </c>
      <c r="C63" s="35">
        <v>7648.9466545403884</v>
      </c>
      <c r="D63" s="36">
        <v>0</v>
      </c>
      <c r="E63" s="37">
        <v>3953.091760348208</v>
      </c>
      <c r="F63" s="36">
        <v>3695.8548941921799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0"/>
        <v>7648.9466545403884</v>
      </c>
      <c r="O63" s="33"/>
    </row>
    <row r="64" spans="1:15" ht="30" x14ac:dyDescent="0.25">
      <c r="A64" s="9" t="s">
        <v>118</v>
      </c>
      <c r="B64" s="10" t="s">
        <v>119</v>
      </c>
      <c r="C64" s="35">
        <v>4392.8683620684042</v>
      </c>
      <c r="D64" s="36">
        <v>6.9810426200000002</v>
      </c>
      <c r="E64" s="37">
        <v>4059.6156747459336</v>
      </c>
      <c r="F64" s="36">
        <v>326.27164470247067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2111.1961726909462</v>
      </c>
      <c r="M64" s="35">
        <v>0</v>
      </c>
      <c r="N64" s="38">
        <f t="shared" si="0"/>
        <v>6504.0645347593509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5262.7680548655626</v>
      </c>
      <c r="D66" s="36">
        <v>0</v>
      </c>
      <c r="E66" s="37">
        <v>3161.6148196055856</v>
      </c>
      <c r="F66" s="36">
        <v>2101.153235259977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5262.7680548655626</v>
      </c>
      <c r="O66" s="33"/>
    </row>
    <row r="67" spans="1:15" ht="30" x14ac:dyDescent="0.25">
      <c r="A67" s="9" t="s">
        <v>357</v>
      </c>
      <c r="B67" s="10" t="s">
        <v>358</v>
      </c>
      <c r="C67" s="35">
        <v>10896.616599168992</v>
      </c>
      <c r="D67" s="36">
        <v>0</v>
      </c>
      <c r="E67" s="37">
        <v>4952.4976322975399</v>
      </c>
      <c r="F67" s="36">
        <v>5944.1189668714524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10896.616599168992</v>
      </c>
      <c r="O67" s="33"/>
    </row>
    <row r="68" spans="1:15" ht="30" x14ac:dyDescent="0.25">
      <c r="A68" s="9" t="s">
        <v>120</v>
      </c>
      <c r="B68" s="10" t="s">
        <v>122</v>
      </c>
      <c r="C68" s="35">
        <v>3884.1176287387771</v>
      </c>
      <c r="D68" s="36">
        <v>0</v>
      </c>
      <c r="E68" s="37">
        <v>3300.5508560498047</v>
      </c>
      <c r="F68" s="36">
        <v>583.56677268897261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3884.1176287387771</v>
      </c>
      <c r="O68" s="33"/>
    </row>
    <row r="69" spans="1:15" ht="30" x14ac:dyDescent="0.25">
      <c r="A69" s="9" t="s">
        <v>121</v>
      </c>
      <c r="B69" s="10" t="s">
        <v>124</v>
      </c>
      <c r="C69" s="35">
        <v>5140.3706230590542</v>
      </c>
      <c r="D69" s="36">
        <v>0</v>
      </c>
      <c r="E69" s="37">
        <v>4552.8012316606691</v>
      </c>
      <c r="F69" s="36">
        <v>587.56939139838551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5140.3706230590542</v>
      </c>
      <c r="O69" s="33"/>
    </row>
    <row r="70" spans="1:15" ht="30" x14ac:dyDescent="0.25">
      <c r="A70" s="9" t="s">
        <v>123</v>
      </c>
      <c r="B70" s="10" t="s">
        <v>283</v>
      </c>
      <c r="C70" s="35">
        <v>169.41097236073685</v>
      </c>
      <c r="D70" s="36">
        <v>0</v>
      </c>
      <c r="E70" s="37">
        <v>124.23712013879125</v>
      </c>
      <c r="F70" s="36">
        <v>45.173852221945594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169.41097236073685</v>
      </c>
      <c r="O70" s="33"/>
    </row>
    <row r="71" spans="1:15" ht="30" x14ac:dyDescent="0.25">
      <c r="A71" s="9" t="s">
        <v>307</v>
      </c>
      <c r="B71" s="10" t="s">
        <v>126</v>
      </c>
      <c r="C71" s="35">
        <v>5021.9113287914497</v>
      </c>
      <c r="D71" s="36">
        <v>0</v>
      </c>
      <c r="E71" s="37">
        <v>3991.8882565103377</v>
      </c>
      <c r="F71" s="36">
        <v>1030.0230722811125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5021.9113287914497</v>
      </c>
      <c r="O71" s="33"/>
    </row>
    <row r="72" spans="1:15" x14ac:dyDescent="0.25">
      <c r="A72" s="9" t="s">
        <v>125</v>
      </c>
      <c r="B72" s="10" t="s">
        <v>127</v>
      </c>
      <c r="C72" s="35">
        <v>4441.50386289579</v>
      </c>
      <c r="D72" s="36">
        <v>0</v>
      </c>
      <c r="E72" s="37">
        <v>343.52843651515798</v>
      </c>
      <c r="F72" s="36">
        <v>4097.9754263806317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ref="N72:N134" si="1">+C72+G72+K72+L72+M72</f>
        <v>4441.50386289579</v>
      </c>
      <c r="O72" s="33"/>
    </row>
    <row r="73" spans="1:15" x14ac:dyDescent="0.25">
      <c r="A73" s="9" t="s">
        <v>308</v>
      </c>
      <c r="B73" s="10" t="s">
        <v>129</v>
      </c>
      <c r="C73" s="35">
        <v>1795.4909910043907</v>
      </c>
      <c r="D73" s="36">
        <v>0</v>
      </c>
      <c r="E73" s="37">
        <v>34.534973340624617</v>
      </c>
      <c r="F73" s="36">
        <v>1760.956017663766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1795.4909910043907</v>
      </c>
      <c r="O73" s="33"/>
    </row>
    <row r="74" spans="1:15" ht="45" x14ac:dyDescent="0.25">
      <c r="A74" s="9" t="s">
        <v>128</v>
      </c>
      <c r="B74" s="10" t="s">
        <v>131</v>
      </c>
      <c r="C74" s="35">
        <v>1430.6886809367049</v>
      </c>
      <c r="D74" s="36">
        <v>0</v>
      </c>
      <c r="E74" s="37">
        <v>1430.6886809367049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si="1"/>
        <v>1430.6886809367049</v>
      </c>
      <c r="O74" s="33"/>
    </row>
    <row r="75" spans="1:15" ht="30" x14ac:dyDescent="0.25">
      <c r="A75" s="9" t="s">
        <v>130</v>
      </c>
      <c r="B75" s="10" t="s">
        <v>133</v>
      </c>
      <c r="C75" s="35">
        <v>6943.8012812696315</v>
      </c>
      <c r="D75" s="36">
        <v>0</v>
      </c>
      <c r="E75" s="37">
        <v>2878.0061804639508</v>
      </c>
      <c r="F75" s="36">
        <v>4065.7951008056807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"/>
        <v>6943.8012812696315</v>
      </c>
      <c r="O75" s="33"/>
    </row>
    <row r="76" spans="1:15" x14ac:dyDescent="0.25">
      <c r="A76" s="9" t="s">
        <v>132</v>
      </c>
      <c r="B76" s="10" t="s">
        <v>135</v>
      </c>
      <c r="C76" s="35">
        <v>4498.2543747853397</v>
      </c>
      <c r="D76" s="36">
        <v>0</v>
      </c>
      <c r="E76" s="37">
        <v>2053.2034331773298</v>
      </c>
      <c r="F76" s="36">
        <v>2445.0509416080095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4498.2543747853397</v>
      </c>
      <c r="O76" s="33"/>
    </row>
    <row r="77" spans="1:15" ht="30" x14ac:dyDescent="0.25">
      <c r="A77" s="9" t="s">
        <v>134</v>
      </c>
      <c r="B77" s="10" t="s">
        <v>137</v>
      </c>
      <c r="C77" s="35">
        <v>5833.6965825775424</v>
      </c>
      <c r="D77" s="36">
        <v>0</v>
      </c>
      <c r="E77" s="37">
        <v>3444.5732992384624</v>
      </c>
      <c r="F77" s="36">
        <v>2389.1232833390804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1640.9667756212714</v>
      </c>
      <c r="M77" s="35">
        <v>0</v>
      </c>
      <c r="N77" s="38">
        <f t="shared" si="1"/>
        <v>7474.6633581988135</v>
      </c>
      <c r="O77" s="33"/>
    </row>
    <row r="78" spans="1:15" ht="30" x14ac:dyDescent="0.25">
      <c r="A78" s="9" t="s">
        <v>136</v>
      </c>
      <c r="B78" s="10" t="s">
        <v>139</v>
      </c>
      <c r="C78" s="35">
        <v>725.983132448687</v>
      </c>
      <c r="D78" s="36">
        <v>0</v>
      </c>
      <c r="E78" s="37">
        <v>144.05644572868692</v>
      </c>
      <c r="F78" s="36">
        <v>581.92668672000002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725.983132448687</v>
      </c>
      <c r="O78" s="33"/>
    </row>
    <row r="79" spans="1:15" x14ac:dyDescent="0.25">
      <c r="A79" s="9" t="s">
        <v>138</v>
      </c>
      <c r="B79" s="10" t="s">
        <v>141</v>
      </c>
      <c r="C79" s="35">
        <v>2103.5406015896692</v>
      </c>
      <c r="D79" s="36">
        <v>0</v>
      </c>
      <c r="E79" s="37">
        <v>93.931695970618861</v>
      </c>
      <c r="F79" s="36">
        <v>2009.6089056190503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2103.5406015896692</v>
      </c>
      <c r="O79" s="33"/>
    </row>
    <row r="80" spans="1:15" x14ac:dyDescent="0.25">
      <c r="A80" s="9" t="s">
        <v>140</v>
      </c>
      <c r="B80" s="10" t="s">
        <v>142</v>
      </c>
      <c r="C80" s="35">
        <v>10357.72824194376</v>
      </c>
      <c r="D80" s="36">
        <v>0</v>
      </c>
      <c r="E80" s="37">
        <v>1971.1905436171057</v>
      </c>
      <c r="F80" s="36">
        <v>8386.5376983266542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10357.72824194376</v>
      </c>
      <c r="O80" s="33"/>
    </row>
    <row r="81" spans="1:15" ht="45" x14ac:dyDescent="0.25">
      <c r="A81" s="9" t="s">
        <v>359</v>
      </c>
      <c r="B81" s="10" t="s">
        <v>360</v>
      </c>
      <c r="C81" s="35">
        <v>1429.2885273974093</v>
      </c>
      <c r="D81" s="36">
        <v>0</v>
      </c>
      <c r="E81" s="37">
        <v>489.64062563081848</v>
      </c>
      <c r="F81" s="36">
        <v>939.64790176659096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1429.2885273974093</v>
      </c>
      <c r="O81" s="33"/>
    </row>
    <row r="82" spans="1:15" x14ac:dyDescent="0.25">
      <c r="A82" s="9" t="s">
        <v>309</v>
      </c>
      <c r="B82" s="10" t="s">
        <v>284</v>
      </c>
      <c r="C82" s="35">
        <v>65.948833589787171</v>
      </c>
      <c r="D82" s="36">
        <v>0</v>
      </c>
      <c r="E82" s="37">
        <v>65.948833589787171</v>
      </c>
      <c r="F82" s="36">
        <v>0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8">
        <f t="shared" si="1"/>
        <v>65.948833589787171</v>
      </c>
      <c r="O82" s="33"/>
    </row>
    <row r="83" spans="1:15" x14ac:dyDescent="0.25">
      <c r="A83" s="9" t="s">
        <v>310</v>
      </c>
      <c r="B83" s="10" t="s">
        <v>144</v>
      </c>
      <c r="C83" s="35">
        <v>3466.6121276881609</v>
      </c>
      <c r="D83" s="36">
        <v>0</v>
      </c>
      <c r="E83" s="37">
        <v>2955.163839410302</v>
      </c>
      <c r="F83" s="36">
        <v>511.44828827785869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794.81806762689837</v>
      </c>
      <c r="M83" s="35">
        <v>0</v>
      </c>
      <c r="N83" s="38">
        <f t="shared" si="1"/>
        <v>4261.4301953150589</v>
      </c>
      <c r="O83" s="33"/>
    </row>
    <row r="84" spans="1:15" ht="30" x14ac:dyDescent="0.25">
      <c r="A84" s="9" t="s">
        <v>143</v>
      </c>
      <c r="B84" s="10" t="s">
        <v>146</v>
      </c>
      <c r="C84" s="35">
        <v>30708.459512209432</v>
      </c>
      <c r="D84" s="36">
        <v>0</v>
      </c>
      <c r="E84" s="37">
        <v>351.88236911943631</v>
      </c>
      <c r="F84" s="36">
        <v>30356.577143089995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8">
        <f t="shared" si="1"/>
        <v>30708.459512209432</v>
      </c>
      <c r="O84" s="33"/>
    </row>
    <row r="85" spans="1:15" x14ac:dyDescent="0.25">
      <c r="A85" s="9" t="s">
        <v>145</v>
      </c>
      <c r="B85" s="10" t="s">
        <v>148</v>
      </c>
      <c r="C85" s="35">
        <v>3589.3845175553179</v>
      </c>
      <c r="D85" s="36">
        <v>0</v>
      </c>
      <c r="E85" s="37">
        <v>2747.6140613900852</v>
      </c>
      <c r="F85" s="36">
        <v>841.77045616523287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4574.7691140661982</v>
      </c>
      <c r="M85" s="35">
        <v>0</v>
      </c>
      <c r="N85" s="38">
        <f t="shared" si="1"/>
        <v>8164.1536316215161</v>
      </c>
      <c r="O85" s="33"/>
    </row>
    <row r="86" spans="1:15" x14ac:dyDescent="0.25">
      <c r="A86" s="9" t="s">
        <v>147</v>
      </c>
      <c r="B86" s="10" t="s">
        <v>150</v>
      </c>
      <c r="C86" s="35">
        <v>6628.5092371283326</v>
      </c>
      <c r="D86" s="36">
        <v>0</v>
      </c>
      <c r="E86" s="37">
        <v>6549.7073494450087</v>
      </c>
      <c r="F86" s="36">
        <v>78.801887683323471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85.091665510720873</v>
      </c>
      <c r="M86" s="35">
        <v>0</v>
      </c>
      <c r="N86" s="38">
        <f t="shared" si="1"/>
        <v>6713.6009026390539</v>
      </c>
      <c r="O86" s="33"/>
    </row>
    <row r="87" spans="1:15" ht="30" x14ac:dyDescent="0.25">
      <c r="A87" s="9" t="s">
        <v>149</v>
      </c>
      <c r="B87" s="10" t="s">
        <v>152</v>
      </c>
      <c r="C87" s="35">
        <v>48596.939131797328</v>
      </c>
      <c r="D87" s="36">
        <v>40459.390242818379</v>
      </c>
      <c r="E87" s="37">
        <v>7769.7684261398435</v>
      </c>
      <c r="F87" s="36">
        <v>367.78046283910487</v>
      </c>
      <c r="G87" s="35">
        <v>0</v>
      </c>
      <c r="H87" s="36">
        <v>0</v>
      </c>
      <c r="I87" s="37">
        <v>0</v>
      </c>
      <c r="J87" s="36">
        <v>0</v>
      </c>
      <c r="K87" s="35">
        <v>0</v>
      </c>
      <c r="L87" s="35">
        <v>0</v>
      </c>
      <c r="M87" s="35">
        <v>0</v>
      </c>
      <c r="N87" s="38">
        <f t="shared" si="1"/>
        <v>48596.939131797328</v>
      </c>
      <c r="O87" s="33"/>
    </row>
    <row r="88" spans="1:15" x14ac:dyDescent="0.25">
      <c r="A88" s="9" t="s">
        <v>151</v>
      </c>
      <c r="B88" s="10" t="s">
        <v>285</v>
      </c>
      <c r="C88" s="35">
        <v>8226.7075138791442</v>
      </c>
      <c r="D88" s="36">
        <v>6171.6942100180067</v>
      </c>
      <c r="E88" s="37">
        <v>2055.0133038611375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320.58610827954988</v>
      </c>
      <c r="L88" s="35">
        <v>0</v>
      </c>
      <c r="M88" s="35">
        <v>0</v>
      </c>
      <c r="N88" s="38">
        <f t="shared" si="1"/>
        <v>8547.2936221586933</v>
      </c>
      <c r="O88" s="33"/>
    </row>
    <row r="89" spans="1:15" x14ac:dyDescent="0.25">
      <c r="A89" s="9" t="s">
        <v>153</v>
      </c>
      <c r="B89" s="10" t="s">
        <v>286</v>
      </c>
      <c r="C89" s="35">
        <v>460.63927767111761</v>
      </c>
      <c r="D89" s="36">
        <v>442.18915994384065</v>
      </c>
      <c r="E89" s="37">
        <v>18.450117727276982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163.63714173473122</v>
      </c>
      <c r="M89" s="35">
        <v>0</v>
      </c>
      <c r="N89" s="38">
        <f t="shared" si="1"/>
        <v>624.27641940584886</v>
      </c>
      <c r="O89" s="33"/>
    </row>
    <row r="90" spans="1:15" x14ac:dyDescent="0.25">
      <c r="A90" s="9" t="s">
        <v>154</v>
      </c>
      <c r="B90" s="10" t="s">
        <v>287</v>
      </c>
      <c r="C90" s="35">
        <v>2387.2813987601849</v>
      </c>
      <c r="D90" s="36">
        <v>11.936106061431982</v>
      </c>
      <c r="E90" s="37">
        <v>2375.3452926987529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0</v>
      </c>
      <c r="N90" s="38">
        <f t="shared" si="1"/>
        <v>2387.2813987601849</v>
      </c>
      <c r="O90" s="33"/>
    </row>
    <row r="91" spans="1:15" x14ac:dyDescent="0.25">
      <c r="A91" s="9" t="s">
        <v>155</v>
      </c>
      <c r="B91" s="10" t="s">
        <v>288</v>
      </c>
      <c r="C91" s="35">
        <v>29389.783722819127</v>
      </c>
      <c r="D91" s="36">
        <v>0</v>
      </c>
      <c r="E91" s="37">
        <v>29389.783722819127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691.21356895637302</v>
      </c>
      <c r="M91" s="35">
        <v>0</v>
      </c>
      <c r="N91" s="38">
        <f t="shared" si="1"/>
        <v>30080.9972917755</v>
      </c>
      <c r="O91" s="33"/>
    </row>
    <row r="92" spans="1:15" x14ac:dyDescent="0.25">
      <c r="A92" s="9" t="s">
        <v>156</v>
      </c>
      <c r="B92" s="10" t="s">
        <v>289</v>
      </c>
      <c r="C92" s="35">
        <v>19316.005850171561</v>
      </c>
      <c r="D92" s="36">
        <v>0</v>
      </c>
      <c r="E92" s="37">
        <v>19205.931992063124</v>
      </c>
      <c r="F92" s="36">
        <v>110.07385810843722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120.3873661280719</v>
      </c>
      <c r="M92" s="35">
        <v>0</v>
      </c>
      <c r="N92" s="38">
        <f t="shared" si="1"/>
        <v>19436.393216299632</v>
      </c>
      <c r="O92" s="33"/>
    </row>
    <row r="93" spans="1:15" x14ac:dyDescent="0.25">
      <c r="A93" s="9" t="s">
        <v>158</v>
      </c>
      <c r="B93" s="10" t="s">
        <v>157</v>
      </c>
      <c r="C93" s="35">
        <v>5907.8895693099967</v>
      </c>
      <c r="D93" s="36">
        <v>0</v>
      </c>
      <c r="E93" s="37">
        <v>5539.2027478839627</v>
      </c>
      <c r="F93" s="36">
        <v>368.68682142603416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5907.8895693099967</v>
      </c>
      <c r="O93" s="33"/>
    </row>
    <row r="94" spans="1:15" ht="30" x14ac:dyDescent="0.25">
      <c r="A94" s="9" t="s">
        <v>311</v>
      </c>
      <c r="B94" s="10" t="s">
        <v>159</v>
      </c>
      <c r="C94" s="35">
        <v>23596.700448619631</v>
      </c>
      <c r="D94" s="36">
        <v>0</v>
      </c>
      <c r="E94" s="37">
        <v>12370.09993816357</v>
      </c>
      <c r="F94" s="36">
        <v>11226.600510456063</v>
      </c>
      <c r="G94" s="35">
        <v>0</v>
      </c>
      <c r="H94" s="36">
        <v>0</v>
      </c>
      <c r="I94" s="37">
        <v>0</v>
      </c>
      <c r="J94" s="36">
        <v>0</v>
      </c>
      <c r="K94" s="35">
        <v>0</v>
      </c>
      <c r="L94" s="35">
        <v>0</v>
      </c>
      <c r="M94" s="35">
        <v>0</v>
      </c>
      <c r="N94" s="38">
        <f t="shared" si="1"/>
        <v>23596.700448619631</v>
      </c>
      <c r="O94" s="33"/>
    </row>
    <row r="95" spans="1:15" x14ac:dyDescent="0.25">
      <c r="A95" s="9" t="s">
        <v>161</v>
      </c>
      <c r="B95" s="10" t="s">
        <v>160</v>
      </c>
      <c r="C95" s="35">
        <v>27395.937083687939</v>
      </c>
      <c r="D95" s="36">
        <v>0</v>
      </c>
      <c r="E95" s="37">
        <v>27259.726533769001</v>
      </c>
      <c r="F95" s="36">
        <v>136.21054991893664</v>
      </c>
      <c r="G95" s="35">
        <v>0</v>
      </c>
      <c r="H95" s="36">
        <v>0</v>
      </c>
      <c r="I95" s="37">
        <v>0</v>
      </c>
      <c r="J95" s="36">
        <v>0</v>
      </c>
      <c r="K95" s="35">
        <v>520.36928262505489</v>
      </c>
      <c r="L95" s="35">
        <v>3843.9728733681432</v>
      </c>
      <c r="M95" s="35">
        <v>0</v>
      </c>
      <c r="N95" s="38">
        <f t="shared" si="1"/>
        <v>31760.279239681138</v>
      </c>
      <c r="O95" s="33"/>
    </row>
    <row r="96" spans="1:15" x14ac:dyDescent="0.25">
      <c r="A96" s="9" t="s">
        <v>163</v>
      </c>
      <c r="B96" s="10" t="s">
        <v>162</v>
      </c>
      <c r="C96" s="35">
        <v>153553.68527131996</v>
      </c>
      <c r="D96" s="36">
        <v>6813.9193755965343</v>
      </c>
      <c r="E96" s="37">
        <v>93410.897063674609</v>
      </c>
      <c r="F96" s="36">
        <v>53328.868832048807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2789.0920043669571</v>
      </c>
      <c r="M96" s="35">
        <v>0</v>
      </c>
      <c r="N96" s="38">
        <f t="shared" si="1"/>
        <v>156342.77727568691</v>
      </c>
      <c r="O96" s="33"/>
    </row>
    <row r="97" spans="1:15" x14ac:dyDescent="0.25">
      <c r="A97" s="9" t="s">
        <v>165</v>
      </c>
      <c r="B97" s="10" t="s">
        <v>164</v>
      </c>
      <c r="C97" s="35">
        <v>8601.5702591665449</v>
      </c>
      <c r="D97" s="36">
        <v>0</v>
      </c>
      <c r="E97" s="37">
        <v>8601.5702591665449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0</v>
      </c>
      <c r="L97" s="35">
        <v>2774.3207913640254</v>
      </c>
      <c r="M97" s="35">
        <v>0</v>
      </c>
      <c r="N97" s="38">
        <f t="shared" si="1"/>
        <v>11375.89105053057</v>
      </c>
      <c r="O97" s="33"/>
    </row>
    <row r="98" spans="1:15" x14ac:dyDescent="0.25">
      <c r="A98" s="9" t="s">
        <v>167</v>
      </c>
      <c r="B98" s="10" t="s">
        <v>166</v>
      </c>
      <c r="C98" s="35">
        <v>0</v>
      </c>
      <c r="D98" s="36">
        <v>0</v>
      </c>
      <c r="E98" s="37">
        <v>0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34.685773956578842</v>
      </c>
      <c r="L98" s="35">
        <v>0</v>
      </c>
      <c r="M98" s="35">
        <v>0</v>
      </c>
      <c r="N98" s="38">
        <f t="shared" si="1"/>
        <v>34.685773956578842</v>
      </c>
      <c r="O98" s="33"/>
    </row>
    <row r="99" spans="1:15" x14ac:dyDescent="0.25">
      <c r="A99" s="9" t="s">
        <v>169</v>
      </c>
      <c r="B99" s="10" t="s">
        <v>168</v>
      </c>
      <c r="C99" s="35">
        <v>6359.0021620306225</v>
      </c>
      <c r="D99" s="36">
        <v>0</v>
      </c>
      <c r="E99" s="37">
        <v>6359.0021620306225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389.77166602822638</v>
      </c>
      <c r="M99" s="35">
        <v>0</v>
      </c>
      <c r="N99" s="38">
        <f t="shared" si="1"/>
        <v>6748.7738280588492</v>
      </c>
      <c r="O99" s="33"/>
    </row>
    <row r="100" spans="1:15" x14ac:dyDescent="0.25">
      <c r="A100" s="9" t="s">
        <v>171</v>
      </c>
      <c r="B100" s="10" t="s">
        <v>170</v>
      </c>
      <c r="C100" s="35">
        <v>32.025177029695953</v>
      </c>
      <c r="D100" s="36">
        <v>0</v>
      </c>
      <c r="E100" s="37">
        <v>32.025177029695953</v>
      </c>
      <c r="F100" s="36">
        <v>0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3273.4287855858483</v>
      </c>
      <c r="M100" s="35">
        <v>0</v>
      </c>
      <c r="N100" s="38">
        <f t="shared" si="1"/>
        <v>3305.4539626155442</v>
      </c>
      <c r="O100" s="33"/>
    </row>
    <row r="101" spans="1:15" x14ac:dyDescent="0.25">
      <c r="A101" s="9" t="s">
        <v>172</v>
      </c>
      <c r="B101" s="10" t="s">
        <v>290</v>
      </c>
      <c r="C101" s="35">
        <v>11871.603171345792</v>
      </c>
      <c r="D101" s="36">
        <v>0</v>
      </c>
      <c r="E101" s="37">
        <v>11455.781835071017</v>
      </c>
      <c r="F101" s="36">
        <v>415.8213362747764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2684.5969878137453</v>
      </c>
      <c r="M101" s="35">
        <v>0</v>
      </c>
      <c r="N101" s="38">
        <f t="shared" si="1"/>
        <v>14556.200159159538</v>
      </c>
      <c r="O101" s="33"/>
    </row>
    <row r="102" spans="1:15" x14ac:dyDescent="0.25">
      <c r="A102" s="9" t="s">
        <v>174</v>
      </c>
      <c r="B102" s="10" t="s">
        <v>291</v>
      </c>
      <c r="C102" s="35">
        <v>1419.956498666827</v>
      </c>
      <c r="D102" s="36">
        <v>0</v>
      </c>
      <c r="E102" s="37">
        <v>1010.8780014986996</v>
      </c>
      <c r="F102" s="36">
        <v>409.07849716812729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60.63598319442788</v>
      </c>
      <c r="M102" s="35">
        <v>0</v>
      </c>
      <c r="N102" s="38">
        <f t="shared" si="1"/>
        <v>1480.5924818612548</v>
      </c>
      <c r="O102" s="33"/>
    </row>
    <row r="103" spans="1:15" x14ac:dyDescent="0.25">
      <c r="A103" s="9" t="s">
        <v>175</v>
      </c>
      <c r="B103" s="10" t="s">
        <v>173</v>
      </c>
      <c r="C103" s="35">
        <v>2122.7237184280202</v>
      </c>
      <c r="D103" s="36">
        <v>0</v>
      </c>
      <c r="E103" s="37">
        <v>1350.1537983765993</v>
      </c>
      <c r="F103" s="36">
        <v>772.5699200514207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"/>
        <v>2122.7237184280202</v>
      </c>
      <c r="O103" s="33"/>
    </row>
    <row r="104" spans="1:15" x14ac:dyDescent="0.25">
      <c r="A104" s="9" t="s">
        <v>176</v>
      </c>
      <c r="B104" s="10" t="s">
        <v>292</v>
      </c>
      <c r="C104" s="35">
        <v>19452.556248486289</v>
      </c>
      <c r="D104" s="36">
        <v>5296.2249805500005</v>
      </c>
      <c r="E104" s="37">
        <v>7988.0260237141683</v>
      </c>
      <c r="F104" s="36">
        <v>6168.3052442221197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"/>
        <v>19452.556248486289</v>
      </c>
      <c r="O104" s="33"/>
    </row>
    <row r="105" spans="1:15" x14ac:dyDescent="0.25">
      <c r="A105" s="9" t="s">
        <v>178</v>
      </c>
      <c r="B105" s="10" t="s">
        <v>177</v>
      </c>
      <c r="C105" s="35">
        <v>7490.6315570592633</v>
      </c>
      <c r="D105" s="36">
        <v>2315.1667844304316</v>
      </c>
      <c r="E105" s="37">
        <v>4414.9998803530661</v>
      </c>
      <c r="F105" s="36">
        <v>760.46489227576546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0</v>
      </c>
      <c r="N105" s="38">
        <f t="shared" si="1"/>
        <v>7490.6315570592633</v>
      </c>
      <c r="O105" s="33"/>
    </row>
    <row r="106" spans="1:15" x14ac:dyDescent="0.25">
      <c r="A106" s="9" t="s">
        <v>180</v>
      </c>
      <c r="B106" s="10" t="s">
        <v>179</v>
      </c>
      <c r="C106" s="35">
        <v>23915.512163717129</v>
      </c>
      <c r="D106" s="36">
        <v>0</v>
      </c>
      <c r="E106" s="37">
        <v>19427.578666407418</v>
      </c>
      <c r="F106" s="36">
        <v>4487.9334973097102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509.04162086611848</v>
      </c>
      <c r="M106" s="35">
        <v>0</v>
      </c>
      <c r="N106" s="38">
        <f t="shared" si="1"/>
        <v>24424.553784583248</v>
      </c>
      <c r="O106" s="33"/>
    </row>
    <row r="107" spans="1:15" x14ac:dyDescent="0.25">
      <c r="A107" s="9" t="s">
        <v>182</v>
      </c>
      <c r="B107" s="10" t="s">
        <v>181</v>
      </c>
      <c r="C107" s="35">
        <v>41745.52612859341</v>
      </c>
      <c r="D107" s="36">
        <v>0</v>
      </c>
      <c r="E107" s="37">
        <v>38316.181509298141</v>
      </c>
      <c r="F107" s="36">
        <v>3429.3446192952692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3141.1303110296258</v>
      </c>
      <c r="M107" s="35">
        <v>0</v>
      </c>
      <c r="N107" s="38">
        <f t="shared" si="1"/>
        <v>44886.656439623039</v>
      </c>
      <c r="O107" s="33"/>
    </row>
    <row r="108" spans="1:15" ht="45" x14ac:dyDescent="0.25">
      <c r="A108" s="9" t="s">
        <v>184</v>
      </c>
      <c r="B108" s="10" t="s">
        <v>183</v>
      </c>
      <c r="C108" s="35">
        <v>6480.8940592057907</v>
      </c>
      <c r="D108" s="36">
        <v>0</v>
      </c>
      <c r="E108" s="37">
        <v>5017.9319523639006</v>
      </c>
      <c r="F108" s="36">
        <v>1462.9621068418899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6480.8940592057907</v>
      </c>
      <c r="O108" s="33"/>
    </row>
    <row r="109" spans="1:15" x14ac:dyDescent="0.25">
      <c r="A109" s="9" t="s">
        <v>186</v>
      </c>
      <c r="B109" s="10" t="s">
        <v>185</v>
      </c>
      <c r="C109" s="35">
        <v>35390.965525378866</v>
      </c>
      <c r="D109" s="36">
        <v>28156.874625007731</v>
      </c>
      <c r="E109" s="37">
        <v>5120.633023547085</v>
      </c>
      <c r="F109" s="36">
        <v>2113.4578768240476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35390.965525378866</v>
      </c>
      <c r="O109" s="33"/>
    </row>
    <row r="110" spans="1:15" ht="30" x14ac:dyDescent="0.25">
      <c r="A110" s="9" t="s">
        <v>188</v>
      </c>
      <c r="B110" s="10" t="s">
        <v>187</v>
      </c>
      <c r="C110" s="35">
        <v>61929.070331478622</v>
      </c>
      <c r="D110" s="36">
        <v>0</v>
      </c>
      <c r="E110" s="37">
        <v>21365.085487934026</v>
      </c>
      <c r="F110" s="36">
        <v>40563.984843544597</v>
      </c>
      <c r="G110" s="35">
        <v>0</v>
      </c>
      <c r="H110" s="36">
        <v>0</v>
      </c>
      <c r="I110" s="37">
        <v>0</v>
      </c>
      <c r="J110" s="36">
        <v>0</v>
      </c>
      <c r="K110" s="35">
        <v>0</v>
      </c>
      <c r="L110" s="35">
        <v>107.96975429605098</v>
      </c>
      <c r="M110" s="35">
        <v>0</v>
      </c>
      <c r="N110" s="38">
        <f t="shared" si="1"/>
        <v>62037.040085774672</v>
      </c>
      <c r="O110" s="33"/>
    </row>
    <row r="111" spans="1:15" x14ac:dyDescent="0.25">
      <c r="A111" s="9" t="s">
        <v>189</v>
      </c>
      <c r="B111" s="10" t="s">
        <v>293</v>
      </c>
      <c r="C111" s="35">
        <v>0</v>
      </c>
      <c r="D111" s="36">
        <v>0</v>
      </c>
      <c r="E111" s="37">
        <v>0</v>
      </c>
      <c r="F111" s="36">
        <v>0</v>
      </c>
      <c r="G111" s="35">
        <v>4441.4215580055916</v>
      </c>
      <c r="H111" s="36">
        <v>4441.4215580055916</v>
      </c>
      <c r="I111" s="37">
        <v>0</v>
      </c>
      <c r="J111" s="36">
        <v>0</v>
      </c>
      <c r="K111" s="35">
        <v>0</v>
      </c>
      <c r="L111" s="35">
        <v>0</v>
      </c>
      <c r="M111" s="35">
        <v>0</v>
      </c>
      <c r="N111" s="38">
        <f t="shared" si="1"/>
        <v>4441.4215580055916</v>
      </c>
      <c r="O111" s="33"/>
    </row>
    <row r="112" spans="1:15" x14ac:dyDescent="0.25">
      <c r="A112" s="9" t="s">
        <v>191</v>
      </c>
      <c r="B112" s="10" t="s">
        <v>294</v>
      </c>
      <c r="C112" s="35">
        <v>0</v>
      </c>
      <c r="D112" s="36">
        <v>0</v>
      </c>
      <c r="E112" s="37">
        <v>0</v>
      </c>
      <c r="F112" s="36">
        <v>0</v>
      </c>
      <c r="G112" s="35">
        <v>111230.92454395076</v>
      </c>
      <c r="H112" s="36">
        <v>67453.331632803282</v>
      </c>
      <c r="I112" s="37">
        <v>21669.86302474574</v>
      </c>
      <c r="J112" s="36">
        <v>22107.72988640175</v>
      </c>
      <c r="K112" s="35">
        <v>0</v>
      </c>
      <c r="L112" s="35">
        <v>0</v>
      </c>
      <c r="M112" s="35">
        <v>0</v>
      </c>
      <c r="N112" s="38">
        <f t="shared" si="1"/>
        <v>111230.92454395076</v>
      </c>
      <c r="O112" s="33"/>
    </row>
    <row r="113" spans="1:15" ht="30" x14ac:dyDescent="0.25">
      <c r="A113" s="9" t="s">
        <v>193</v>
      </c>
      <c r="B113" s="10" t="s">
        <v>190</v>
      </c>
      <c r="C113" s="35">
        <v>0</v>
      </c>
      <c r="D113" s="36">
        <v>0</v>
      </c>
      <c r="E113" s="37">
        <v>0</v>
      </c>
      <c r="F113" s="36">
        <v>0</v>
      </c>
      <c r="G113" s="35">
        <v>16116.86497999267</v>
      </c>
      <c r="H113" s="36">
        <v>538.77707129001715</v>
      </c>
      <c r="I113" s="37">
        <v>3122.2328146767131</v>
      </c>
      <c r="J113" s="36">
        <v>12455.855094025941</v>
      </c>
      <c r="K113" s="35">
        <v>0</v>
      </c>
      <c r="L113" s="35">
        <v>0</v>
      </c>
      <c r="M113" s="35">
        <v>151.72115432965603</v>
      </c>
      <c r="N113" s="38">
        <f t="shared" si="1"/>
        <v>16268.586134322326</v>
      </c>
      <c r="O113" s="33"/>
    </row>
    <row r="114" spans="1:15" ht="45" x14ac:dyDescent="0.25">
      <c r="A114" s="9" t="s">
        <v>312</v>
      </c>
      <c r="B114" s="10" t="s">
        <v>192</v>
      </c>
      <c r="C114" s="35">
        <v>0</v>
      </c>
      <c r="D114" s="36">
        <v>0</v>
      </c>
      <c r="E114" s="37">
        <v>0</v>
      </c>
      <c r="F114" s="36">
        <v>0</v>
      </c>
      <c r="G114" s="35">
        <v>12309.888093187656</v>
      </c>
      <c r="H114" s="36">
        <v>10610.817623483232</v>
      </c>
      <c r="I114" s="37">
        <v>152.2165850957536</v>
      </c>
      <c r="J114" s="36">
        <v>1546.8538846086699</v>
      </c>
      <c r="K114" s="35">
        <v>0</v>
      </c>
      <c r="L114" s="35">
        <v>0</v>
      </c>
      <c r="M114" s="35">
        <v>0</v>
      </c>
      <c r="N114" s="38">
        <f t="shared" si="1"/>
        <v>12309.888093187656</v>
      </c>
      <c r="O114" s="33"/>
    </row>
    <row r="115" spans="1:15" ht="30" x14ac:dyDescent="0.25">
      <c r="A115" s="9" t="s">
        <v>195</v>
      </c>
      <c r="B115" s="10" t="s">
        <v>194</v>
      </c>
      <c r="C115" s="35">
        <v>0</v>
      </c>
      <c r="D115" s="36">
        <v>0</v>
      </c>
      <c r="E115" s="37">
        <v>0</v>
      </c>
      <c r="F115" s="36">
        <v>0</v>
      </c>
      <c r="G115" s="35">
        <v>10394.98487105019</v>
      </c>
      <c r="H115" s="36">
        <v>5420.1349710102349</v>
      </c>
      <c r="I115" s="37">
        <v>2822.2217155450599</v>
      </c>
      <c r="J115" s="36">
        <v>2152.6281844948958</v>
      </c>
      <c r="K115" s="35">
        <v>0</v>
      </c>
      <c r="L115" s="35">
        <v>673.16665431665501</v>
      </c>
      <c r="M115" s="35">
        <v>0</v>
      </c>
      <c r="N115" s="38">
        <f t="shared" si="1"/>
        <v>11068.151525366846</v>
      </c>
      <c r="O115" s="33"/>
    </row>
    <row r="116" spans="1:15" ht="30" x14ac:dyDescent="0.25">
      <c r="A116" s="9" t="s">
        <v>313</v>
      </c>
      <c r="B116" s="10" t="s">
        <v>295</v>
      </c>
      <c r="C116" s="35">
        <v>15165.407672020223</v>
      </c>
      <c r="D116" s="36">
        <v>0</v>
      </c>
      <c r="E116" s="37">
        <v>13404.66977695234</v>
      </c>
      <c r="F116" s="36">
        <v>1760.7378950678835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285.81125558577986</v>
      </c>
      <c r="M116" s="35">
        <v>0</v>
      </c>
      <c r="N116" s="38">
        <f t="shared" si="1"/>
        <v>15451.218927606003</v>
      </c>
      <c r="O116" s="33"/>
    </row>
    <row r="117" spans="1:15" x14ac:dyDescent="0.25">
      <c r="A117" s="9" t="s">
        <v>198</v>
      </c>
      <c r="B117" s="10" t="s">
        <v>196</v>
      </c>
      <c r="C117" s="35">
        <v>5600.0914219087917</v>
      </c>
      <c r="D117" s="36">
        <v>0</v>
      </c>
      <c r="E117" s="37">
        <v>5195.0934179628657</v>
      </c>
      <c r="F117" s="36">
        <v>404.99800394592626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1816.6620611650519</v>
      </c>
      <c r="M117" s="35">
        <v>0</v>
      </c>
      <c r="N117" s="38">
        <f t="shared" si="1"/>
        <v>7416.7534830738441</v>
      </c>
      <c r="O117" s="33"/>
    </row>
    <row r="118" spans="1:15" ht="30" x14ac:dyDescent="0.25">
      <c r="A118" s="9" t="s">
        <v>199</v>
      </c>
      <c r="B118" s="10" t="s">
        <v>197</v>
      </c>
      <c r="C118" s="35">
        <v>7573.9512780889463</v>
      </c>
      <c r="D118" s="36">
        <v>0</v>
      </c>
      <c r="E118" s="37">
        <v>7177.9751513358842</v>
      </c>
      <c r="F118" s="36">
        <v>395.97612675306181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107.99591597587465</v>
      </c>
      <c r="M118" s="35">
        <v>0</v>
      </c>
      <c r="N118" s="38">
        <f t="shared" si="1"/>
        <v>7681.9471940648209</v>
      </c>
      <c r="O118" s="33"/>
    </row>
    <row r="119" spans="1:15" ht="30" x14ac:dyDescent="0.25">
      <c r="A119" s="9" t="s">
        <v>314</v>
      </c>
      <c r="B119" s="10" t="s">
        <v>296</v>
      </c>
      <c r="C119" s="35">
        <v>99874.198758168481</v>
      </c>
      <c r="D119" s="36">
        <v>0</v>
      </c>
      <c r="E119" s="37">
        <v>9829.2867437043369</v>
      </c>
      <c r="F119" s="36">
        <v>90044.912014464149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14.426409280232813</v>
      </c>
      <c r="M119" s="35">
        <v>0</v>
      </c>
      <c r="N119" s="38">
        <f t="shared" si="1"/>
        <v>99888.625167448714</v>
      </c>
      <c r="O119" s="33"/>
    </row>
    <row r="120" spans="1:15" ht="30" x14ac:dyDescent="0.25">
      <c r="A120" s="9" t="s">
        <v>202</v>
      </c>
      <c r="B120" s="10" t="s">
        <v>200</v>
      </c>
      <c r="C120" s="35">
        <v>11136.485616159242</v>
      </c>
      <c r="D120" s="36">
        <v>0</v>
      </c>
      <c r="E120" s="37">
        <v>9422.0723402171898</v>
      </c>
      <c r="F120" s="36">
        <v>1714.4132759420513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1124.2024181007109</v>
      </c>
      <c r="M120" s="35">
        <v>0</v>
      </c>
      <c r="N120" s="38">
        <f t="shared" si="1"/>
        <v>12260.688034259952</v>
      </c>
      <c r="O120" s="33"/>
    </row>
    <row r="121" spans="1:15" x14ac:dyDescent="0.25">
      <c r="A121" s="9" t="s">
        <v>315</v>
      </c>
      <c r="B121" s="10" t="s">
        <v>201</v>
      </c>
      <c r="C121" s="35">
        <v>14194.330957792821</v>
      </c>
      <c r="D121" s="36">
        <v>0</v>
      </c>
      <c r="E121" s="37">
        <v>3245.7147847866977</v>
      </c>
      <c r="F121" s="36">
        <v>10948.616173006123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0</v>
      </c>
      <c r="N121" s="38">
        <f t="shared" si="1"/>
        <v>14194.330957792821</v>
      </c>
      <c r="O121" s="33"/>
    </row>
    <row r="122" spans="1:15" x14ac:dyDescent="0.25">
      <c r="A122" s="9" t="s">
        <v>205</v>
      </c>
      <c r="B122" s="10" t="s">
        <v>203</v>
      </c>
      <c r="C122" s="35">
        <v>14225.48821595578</v>
      </c>
      <c r="D122" s="36">
        <v>0</v>
      </c>
      <c r="E122" s="37">
        <v>9747.2299568813542</v>
      </c>
      <c r="F122" s="36">
        <v>4478.258259074426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386.48774387024821</v>
      </c>
      <c r="M122" s="35">
        <v>0</v>
      </c>
      <c r="N122" s="38">
        <f t="shared" si="1"/>
        <v>14611.975959826028</v>
      </c>
      <c r="O122" s="33"/>
    </row>
    <row r="123" spans="1:15" x14ac:dyDescent="0.25">
      <c r="A123" s="9" t="s">
        <v>207</v>
      </c>
      <c r="B123" s="10" t="s">
        <v>204</v>
      </c>
      <c r="C123" s="35">
        <v>7794.4816801192565</v>
      </c>
      <c r="D123" s="36">
        <v>0</v>
      </c>
      <c r="E123" s="37">
        <v>2748.8258671857166</v>
      </c>
      <c r="F123" s="36">
        <v>5045.6558129335399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662.40829059721591</v>
      </c>
      <c r="M123" s="35">
        <v>0</v>
      </c>
      <c r="N123" s="38">
        <f t="shared" si="1"/>
        <v>8456.8899707164728</v>
      </c>
      <c r="O123" s="33"/>
    </row>
    <row r="124" spans="1:15" x14ac:dyDescent="0.25">
      <c r="A124" s="9" t="s">
        <v>208</v>
      </c>
      <c r="B124" s="10" t="s">
        <v>206</v>
      </c>
      <c r="C124" s="35">
        <v>710.56348728397347</v>
      </c>
      <c r="D124" s="36">
        <v>0</v>
      </c>
      <c r="E124" s="37">
        <v>710.56348728397347</v>
      </c>
      <c r="F124" s="36">
        <v>0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166.73263146774943</v>
      </c>
      <c r="M124" s="35">
        <v>0</v>
      </c>
      <c r="N124" s="38">
        <f t="shared" si="1"/>
        <v>877.29611875172293</v>
      </c>
      <c r="O124" s="33"/>
    </row>
    <row r="125" spans="1:15" ht="30" x14ac:dyDescent="0.25">
      <c r="A125" s="9" t="s">
        <v>210</v>
      </c>
      <c r="B125" s="10" t="s">
        <v>297</v>
      </c>
      <c r="C125" s="35">
        <v>1607.9729207634009</v>
      </c>
      <c r="D125" s="36">
        <v>0</v>
      </c>
      <c r="E125" s="37">
        <v>1508.7000248584004</v>
      </c>
      <c r="F125" s="36">
        <v>99.272895905000425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376.22227741667609</v>
      </c>
      <c r="M125" s="35">
        <v>0</v>
      </c>
      <c r="N125" s="38">
        <f t="shared" si="1"/>
        <v>1984.1951981800771</v>
      </c>
      <c r="O125" s="33"/>
    </row>
    <row r="126" spans="1:15" ht="30" x14ac:dyDescent="0.25">
      <c r="A126" s="9" t="s">
        <v>212</v>
      </c>
      <c r="B126" s="10" t="s">
        <v>298</v>
      </c>
      <c r="C126" s="35">
        <v>511.52624816619914</v>
      </c>
      <c r="D126" s="36">
        <v>0</v>
      </c>
      <c r="E126" s="37">
        <v>511.52624816619914</v>
      </c>
      <c r="F126" s="36">
        <v>0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106.39866181580318</v>
      </c>
      <c r="M126" s="35">
        <v>0</v>
      </c>
      <c r="N126" s="38">
        <f t="shared" si="1"/>
        <v>617.9249099820023</v>
      </c>
      <c r="O126" s="33"/>
    </row>
    <row r="127" spans="1:15" ht="30" x14ac:dyDescent="0.25">
      <c r="A127" s="9" t="s">
        <v>214</v>
      </c>
      <c r="B127" s="10" t="s">
        <v>299</v>
      </c>
      <c r="C127" s="35">
        <v>2125.0928861852976</v>
      </c>
      <c r="D127" s="36">
        <v>100.89190939369989</v>
      </c>
      <c r="E127" s="37">
        <v>1914.0287479725264</v>
      </c>
      <c r="F127" s="36">
        <v>110.17222881907131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723.72601085816018</v>
      </c>
      <c r="M127" s="35">
        <v>0</v>
      </c>
      <c r="N127" s="38">
        <f t="shared" si="1"/>
        <v>2848.8188970434576</v>
      </c>
      <c r="O127" s="33"/>
    </row>
    <row r="128" spans="1:15" ht="45" x14ac:dyDescent="0.25">
      <c r="A128" s="9" t="s">
        <v>216</v>
      </c>
      <c r="B128" s="10" t="s">
        <v>300</v>
      </c>
      <c r="C128" s="35">
        <v>7.6754237385359501</v>
      </c>
      <c r="D128" s="36">
        <v>0</v>
      </c>
      <c r="E128" s="37">
        <v>7.6754237385359501</v>
      </c>
      <c r="F128" s="36">
        <v>0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7.6754237385359501</v>
      </c>
      <c r="O128" s="33"/>
    </row>
    <row r="129" spans="1:15" x14ac:dyDescent="0.25">
      <c r="A129" s="9" t="s">
        <v>240</v>
      </c>
      <c r="B129" s="10" t="s">
        <v>209</v>
      </c>
      <c r="C129" s="35">
        <v>15340.095037374864</v>
      </c>
      <c r="D129" s="36">
        <v>0</v>
      </c>
      <c r="E129" s="37">
        <v>11350.480564232192</v>
      </c>
      <c r="F129" s="36">
        <v>3989.6144731426712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8">
        <f t="shared" si="1"/>
        <v>15340.095037374864</v>
      </c>
      <c r="O129" s="33"/>
    </row>
    <row r="130" spans="1:15" ht="30" x14ac:dyDescent="0.25">
      <c r="A130" s="9" t="s">
        <v>242</v>
      </c>
      <c r="B130" s="10" t="s">
        <v>211</v>
      </c>
      <c r="C130" s="35">
        <v>5911.140151714666</v>
      </c>
      <c r="D130" s="36">
        <v>0</v>
      </c>
      <c r="E130" s="37">
        <v>3982.7486161511815</v>
      </c>
      <c r="F130" s="36">
        <v>1928.391535563484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24.577478280878559</v>
      </c>
      <c r="M130" s="35">
        <v>0</v>
      </c>
      <c r="N130" s="38">
        <f t="shared" si="1"/>
        <v>5935.7176299955445</v>
      </c>
      <c r="O130" s="33"/>
    </row>
    <row r="131" spans="1:15" x14ac:dyDescent="0.25">
      <c r="A131" s="9" t="s">
        <v>244</v>
      </c>
      <c r="B131" s="10" t="s">
        <v>213</v>
      </c>
      <c r="C131" s="35">
        <v>28283.521618293686</v>
      </c>
      <c r="D131" s="36">
        <v>0</v>
      </c>
      <c r="E131" s="37">
        <v>24977.511697827988</v>
      </c>
      <c r="F131" s="36">
        <v>3306.0099204656967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31.946055816081667</v>
      </c>
      <c r="M131" s="35">
        <v>0</v>
      </c>
      <c r="N131" s="38">
        <f t="shared" si="1"/>
        <v>28315.467674109768</v>
      </c>
      <c r="O131" s="33"/>
    </row>
    <row r="132" spans="1:15" x14ac:dyDescent="0.25">
      <c r="A132" s="9" t="s">
        <v>316</v>
      </c>
      <c r="B132" s="10" t="s">
        <v>215</v>
      </c>
      <c r="C132" s="35">
        <v>13004.946457313274</v>
      </c>
      <c r="D132" s="36">
        <v>0</v>
      </c>
      <c r="E132" s="37">
        <v>11849.908165114563</v>
      </c>
      <c r="F132" s="36">
        <v>1155.0382921987107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119.95495336826207</v>
      </c>
      <c r="M132" s="35">
        <v>0</v>
      </c>
      <c r="N132" s="38">
        <f t="shared" si="1"/>
        <v>13124.901410681536</v>
      </c>
      <c r="O132" s="33"/>
    </row>
    <row r="133" spans="1:15" ht="30" x14ac:dyDescent="0.25">
      <c r="A133" s="9" t="s">
        <v>317</v>
      </c>
      <c r="B133" s="10" t="s">
        <v>217</v>
      </c>
      <c r="C133" s="35">
        <v>60684.315695660378</v>
      </c>
      <c r="D133" s="36">
        <v>1899.6472656200003</v>
      </c>
      <c r="E133" s="37">
        <v>21377.697010341748</v>
      </c>
      <c r="F133" s="36">
        <v>37406.971419698632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0</v>
      </c>
      <c r="N133" s="38">
        <f t="shared" si="1"/>
        <v>60684.315695660378</v>
      </c>
      <c r="O133" s="33"/>
    </row>
    <row r="134" spans="1:15" x14ac:dyDescent="0.25">
      <c r="A134" s="9" t="s">
        <v>318</v>
      </c>
      <c r="B134" s="10" t="s">
        <v>218</v>
      </c>
      <c r="C134" s="35">
        <v>36320.860349940682</v>
      </c>
      <c r="D134" s="36">
        <v>0</v>
      </c>
      <c r="E134" s="37">
        <v>33028.154168617766</v>
      </c>
      <c r="F134" s="36">
        <v>3292.7061813229138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4761.6195446196925</v>
      </c>
      <c r="M134" s="35">
        <v>0</v>
      </c>
      <c r="N134" s="38">
        <f t="shared" si="1"/>
        <v>41082.479894560376</v>
      </c>
      <c r="O134" s="33"/>
    </row>
    <row r="135" spans="1:15" ht="30" x14ac:dyDescent="0.25">
      <c r="A135" s="9" t="s">
        <v>319</v>
      </c>
      <c r="B135" s="10" t="s">
        <v>219</v>
      </c>
      <c r="C135" s="35">
        <v>28244.712106682455</v>
      </c>
      <c r="D135" s="36">
        <v>3028.5975211570762</v>
      </c>
      <c r="E135" s="37">
        <v>23952.219894261354</v>
      </c>
      <c r="F135" s="36">
        <v>1263.8946912640224</v>
      </c>
      <c r="G135" s="35">
        <v>1769.23696855</v>
      </c>
      <c r="H135" s="36">
        <v>1769.23696855</v>
      </c>
      <c r="I135" s="37">
        <v>0</v>
      </c>
      <c r="J135" s="36">
        <v>0</v>
      </c>
      <c r="K135" s="35">
        <v>0</v>
      </c>
      <c r="L135" s="35">
        <v>7355.1525828762205</v>
      </c>
      <c r="M135" s="35">
        <v>0</v>
      </c>
      <c r="N135" s="38">
        <f t="shared" ref="N135:N145" si="2">+C135+G135+K135+L135+M135</f>
        <v>37369.101658108673</v>
      </c>
      <c r="O135" s="33"/>
    </row>
    <row r="136" spans="1:15" x14ac:dyDescent="0.25">
      <c r="A136" s="9" t="s">
        <v>226</v>
      </c>
      <c r="B136" s="10" t="s">
        <v>301</v>
      </c>
      <c r="C136" s="35">
        <v>1425.6417600048746</v>
      </c>
      <c r="D136" s="36">
        <v>0</v>
      </c>
      <c r="E136" s="37">
        <v>1425.6417600048746</v>
      </c>
      <c r="F136" s="36">
        <v>0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281.99782808952068</v>
      </c>
      <c r="M136" s="35">
        <v>0</v>
      </c>
      <c r="N136" s="38">
        <f t="shared" si="2"/>
        <v>1707.6395880943953</v>
      </c>
      <c r="O136" s="33"/>
    </row>
    <row r="137" spans="1:15" ht="30" x14ac:dyDescent="0.25">
      <c r="A137" s="9" t="s">
        <v>228</v>
      </c>
      <c r="B137" s="10" t="s">
        <v>302</v>
      </c>
      <c r="C137" s="35">
        <v>1484.081169097127</v>
      </c>
      <c r="D137" s="36">
        <v>0</v>
      </c>
      <c r="E137" s="37">
        <v>1466.6132945054173</v>
      </c>
      <c r="F137" s="36">
        <v>17.467874591709638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0</v>
      </c>
      <c r="M137" s="35">
        <v>0</v>
      </c>
      <c r="N137" s="38">
        <f t="shared" si="2"/>
        <v>1484.081169097127</v>
      </c>
      <c r="O137" s="33"/>
    </row>
    <row r="138" spans="1:15" x14ac:dyDescent="0.25">
      <c r="A138" s="9" t="s">
        <v>235</v>
      </c>
      <c r="B138" s="10" t="s">
        <v>303</v>
      </c>
      <c r="C138" s="35">
        <v>4857.0689585198379</v>
      </c>
      <c r="D138" s="36">
        <v>3406.4971781439594</v>
      </c>
      <c r="E138" s="37">
        <v>1319.9030671535925</v>
      </c>
      <c r="F138" s="36">
        <v>130.66871322228576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231.38857544334425</v>
      </c>
      <c r="M138" s="35">
        <v>0</v>
      </c>
      <c r="N138" s="38">
        <f t="shared" si="2"/>
        <v>5088.457533963182</v>
      </c>
      <c r="O138" s="33"/>
    </row>
    <row r="139" spans="1:15" x14ac:dyDescent="0.25">
      <c r="A139" s="9" t="s">
        <v>320</v>
      </c>
      <c r="B139" s="10" t="s">
        <v>304</v>
      </c>
      <c r="C139" s="35">
        <v>4399.8882760312626</v>
      </c>
      <c r="D139" s="36">
        <v>0</v>
      </c>
      <c r="E139" s="37">
        <v>3485.4662656230103</v>
      </c>
      <c r="F139" s="36">
        <v>914.42201040825285</v>
      </c>
      <c r="G139" s="35">
        <v>0</v>
      </c>
      <c r="H139" s="36">
        <v>0</v>
      </c>
      <c r="I139" s="37">
        <v>0</v>
      </c>
      <c r="J139" s="36">
        <v>0</v>
      </c>
      <c r="K139" s="35">
        <v>0</v>
      </c>
      <c r="L139" s="35">
        <v>351.80574439146068</v>
      </c>
      <c r="M139" s="35">
        <v>0</v>
      </c>
      <c r="N139" s="38">
        <f t="shared" si="2"/>
        <v>4751.694020422723</v>
      </c>
      <c r="O139" s="33"/>
    </row>
    <row r="140" spans="1:15" x14ac:dyDescent="0.25">
      <c r="A140" s="9" t="s">
        <v>321</v>
      </c>
      <c r="B140" s="10" t="s">
        <v>221</v>
      </c>
      <c r="C140" s="35">
        <v>2515.4198072474192</v>
      </c>
      <c r="D140" s="36">
        <v>0</v>
      </c>
      <c r="E140" s="37">
        <v>2515.4198072474192</v>
      </c>
      <c r="F140" s="36">
        <v>0</v>
      </c>
      <c r="G140" s="35">
        <v>99.550581758368438</v>
      </c>
      <c r="H140" s="36">
        <v>0</v>
      </c>
      <c r="I140" s="37">
        <v>99.550581758368438</v>
      </c>
      <c r="J140" s="36">
        <v>0</v>
      </c>
      <c r="K140" s="35">
        <v>0</v>
      </c>
      <c r="L140" s="35">
        <v>0</v>
      </c>
      <c r="M140" s="35">
        <v>0</v>
      </c>
      <c r="N140" s="38">
        <f t="shared" si="2"/>
        <v>2614.9703890057876</v>
      </c>
      <c r="O140" s="33"/>
    </row>
    <row r="141" spans="1:15" ht="30" x14ac:dyDescent="0.25">
      <c r="A141" s="9" t="s">
        <v>322</v>
      </c>
      <c r="B141" s="10" t="s">
        <v>223</v>
      </c>
      <c r="C141" s="35">
        <v>3829.3825610866293</v>
      </c>
      <c r="D141" s="36">
        <v>0</v>
      </c>
      <c r="E141" s="37">
        <v>2416.4084630666293</v>
      </c>
      <c r="F141" s="36">
        <v>1412.9740980199999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179.13632485715806</v>
      </c>
      <c r="M141" s="35">
        <v>0</v>
      </c>
      <c r="N141" s="38">
        <f t="shared" si="2"/>
        <v>4008.5188859437872</v>
      </c>
      <c r="O141" s="33"/>
    </row>
    <row r="142" spans="1:15" ht="30" x14ac:dyDescent="0.25">
      <c r="A142" s="9" t="s">
        <v>323</v>
      </c>
      <c r="B142" s="10" t="s">
        <v>224</v>
      </c>
      <c r="C142" s="35">
        <v>544.74890158210519</v>
      </c>
      <c r="D142" s="36">
        <v>0</v>
      </c>
      <c r="E142" s="37">
        <v>478.63765570210523</v>
      </c>
      <c r="F142" s="36">
        <v>66.111245879999998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544.74890158210519</v>
      </c>
      <c r="O142" s="33"/>
    </row>
    <row r="143" spans="1:15" x14ac:dyDescent="0.25">
      <c r="A143" s="9" t="s">
        <v>324</v>
      </c>
      <c r="B143" s="10" t="s">
        <v>225</v>
      </c>
      <c r="C143" s="35">
        <v>1843.3013724588145</v>
      </c>
      <c r="D143" s="36">
        <v>0</v>
      </c>
      <c r="E143" s="37">
        <v>1843.3013724588145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923.05837273342274</v>
      </c>
      <c r="M143" s="35">
        <v>0</v>
      </c>
      <c r="N143" s="38">
        <f t="shared" si="2"/>
        <v>2766.3597451922374</v>
      </c>
      <c r="O143" s="33"/>
    </row>
    <row r="144" spans="1:15" x14ac:dyDescent="0.25">
      <c r="A144" s="9" t="s">
        <v>325</v>
      </c>
      <c r="B144" s="10" t="s">
        <v>227</v>
      </c>
      <c r="C144" s="35">
        <v>687.93454630189365</v>
      </c>
      <c r="D144" s="36">
        <v>0</v>
      </c>
      <c r="E144" s="37">
        <v>687.93454630189365</v>
      </c>
      <c r="F144" s="36">
        <v>0</v>
      </c>
      <c r="G144" s="35">
        <v>0</v>
      </c>
      <c r="H144" s="36">
        <v>0</v>
      </c>
      <c r="I144" s="37">
        <v>0</v>
      </c>
      <c r="J144" s="36">
        <v>0</v>
      </c>
      <c r="K144" s="35">
        <v>0</v>
      </c>
      <c r="L144" s="35">
        <v>0</v>
      </c>
      <c r="M144" s="35">
        <v>0</v>
      </c>
      <c r="N144" s="38">
        <f t="shared" si="2"/>
        <v>687.93454630189365</v>
      </c>
      <c r="O144" s="33"/>
    </row>
    <row r="145" spans="1:15" ht="14.25" customHeight="1" x14ac:dyDescent="0.25">
      <c r="A145" s="9" t="s">
        <v>326</v>
      </c>
      <c r="B145" s="10" t="s">
        <v>229</v>
      </c>
      <c r="C145" s="35">
        <v>463.72369003696315</v>
      </c>
      <c r="D145" s="36">
        <v>0</v>
      </c>
      <c r="E145" s="82">
        <v>463.72369003696315</v>
      </c>
      <c r="F145" s="36">
        <v>0</v>
      </c>
      <c r="G145" s="35">
        <v>0</v>
      </c>
      <c r="H145" s="36">
        <v>0</v>
      </c>
      <c r="I145" s="82">
        <v>0</v>
      </c>
      <c r="J145" s="36">
        <v>0</v>
      </c>
      <c r="K145" s="35">
        <v>0</v>
      </c>
      <c r="L145" s="35">
        <v>0</v>
      </c>
      <c r="M145" s="35">
        <v>0</v>
      </c>
      <c r="N145" s="38">
        <f t="shared" si="2"/>
        <v>463.72369003696315</v>
      </c>
      <c r="O145" s="33"/>
    </row>
    <row r="146" spans="1:15" x14ac:dyDescent="0.25">
      <c r="A146" s="9"/>
      <c r="B146" s="10"/>
      <c r="C146" s="35"/>
      <c r="D146" s="44"/>
      <c r="E146" s="82"/>
      <c r="F146" s="36"/>
      <c r="G146" s="35"/>
      <c r="H146" s="44"/>
      <c r="I146" s="82"/>
      <c r="J146" s="36"/>
      <c r="K146" s="35"/>
      <c r="L146" s="35"/>
      <c r="M146" s="35"/>
      <c r="N146" s="38"/>
      <c r="O146" s="33"/>
    </row>
    <row r="147" spans="1:15" x14ac:dyDescent="0.25">
      <c r="A147" s="11"/>
      <c r="B147" s="12" t="s">
        <v>230</v>
      </c>
      <c r="C147" s="45">
        <f t="shared" ref="C147:N147" si="3">SUM(C11:C146)</f>
        <v>1243908.5400583011</v>
      </c>
      <c r="D147" s="45">
        <f t="shared" si="3"/>
        <v>98306.923795905168</v>
      </c>
      <c r="E147" s="83">
        <f t="shared" si="3"/>
        <v>709430.90885574685</v>
      </c>
      <c r="F147" s="45">
        <f t="shared" ref="F147" si="4">SUM(F11:F146)</f>
        <v>436170.70740664907</v>
      </c>
      <c r="G147" s="45">
        <f t="shared" si="3"/>
        <v>156362.87159649524</v>
      </c>
      <c r="H147" s="45">
        <f t="shared" ref="H147:I147" si="5">SUM(H11:H146)</f>
        <v>90233.719825142369</v>
      </c>
      <c r="I147" s="83">
        <f t="shared" si="5"/>
        <v>27866.084721821637</v>
      </c>
      <c r="J147" s="45">
        <f t="shared" ref="J147" si="6">SUM(J11:J146)</f>
        <v>38263.067049531259</v>
      </c>
      <c r="K147" s="45">
        <f t="shared" si="3"/>
        <v>875.6411648611836</v>
      </c>
      <c r="L147" s="45">
        <f t="shared" si="3"/>
        <v>57654.277479492841</v>
      </c>
      <c r="M147" s="45">
        <f t="shared" si="3"/>
        <v>151.72115432965603</v>
      </c>
      <c r="N147" s="45">
        <f t="shared" si="3"/>
        <v>1458953.0514534796</v>
      </c>
      <c r="O147" s="33"/>
    </row>
    <row r="148" spans="1:15" x14ac:dyDescent="0.25">
      <c r="A148" s="13" t="s">
        <v>231</v>
      </c>
      <c r="B148" s="14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33"/>
    </row>
    <row r="149" spans="1:15" x14ac:dyDescent="0.25">
      <c r="A149" s="9" t="s">
        <v>232</v>
      </c>
      <c r="B149" s="15" t="s">
        <v>288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0</v>
      </c>
      <c r="L149" s="35">
        <v>49.099176645819668</v>
      </c>
      <c r="M149" s="35">
        <v>0</v>
      </c>
      <c r="N149" s="38">
        <f t="shared" ref="N149:N155" si="7">+C149+G149+K149+L149+M149</f>
        <v>49.099176645819668</v>
      </c>
      <c r="O149" s="33"/>
    </row>
    <row r="150" spans="1:15" x14ac:dyDescent="0.25">
      <c r="A150" s="9" t="s">
        <v>233</v>
      </c>
      <c r="B150" s="15" t="s">
        <v>289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43.437643505760178</v>
      </c>
      <c r="L150" s="35">
        <v>0</v>
      </c>
      <c r="M150" s="35">
        <v>0</v>
      </c>
      <c r="N150" s="38">
        <f t="shared" si="7"/>
        <v>43.437643505760178</v>
      </c>
      <c r="O150" s="33"/>
    </row>
    <row r="151" spans="1:15" x14ac:dyDescent="0.25">
      <c r="A151" s="9" t="s">
        <v>234</v>
      </c>
      <c r="B151" s="15" t="s">
        <v>157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4908.4034522033235</v>
      </c>
      <c r="L151" s="35">
        <v>0</v>
      </c>
      <c r="M151" s="35">
        <v>0</v>
      </c>
      <c r="N151" s="38">
        <f t="shared" si="7"/>
        <v>4908.4034522033235</v>
      </c>
      <c r="O151" s="33"/>
    </row>
    <row r="152" spans="1:15" x14ac:dyDescent="0.25">
      <c r="A152" s="9" t="s">
        <v>327</v>
      </c>
      <c r="B152" s="16" t="s">
        <v>159</v>
      </c>
      <c r="C152" s="35">
        <v>3768.3164886092618</v>
      </c>
      <c r="D152" s="40">
        <v>3768.3164886092618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1805.351139837248</v>
      </c>
      <c r="L152" s="35">
        <v>0</v>
      </c>
      <c r="M152" s="35">
        <v>0</v>
      </c>
      <c r="N152" s="38">
        <f t="shared" si="7"/>
        <v>5573.6676284465102</v>
      </c>
      <c r="O152" s="33"/>
    </row>
    <row r="153" spans="1:15" x14ac:dyDescent="0.25">
      <c r="A153" s="9" t="s">
        <v>328</v>
      </c>
      <c r="B153" s="15" t="s">
        <v>295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0</v>
      </c>
      <c r="L153" s="35">
        <v>0</v>
      </c>
      <c r="M153" s="35">
        <v>0</v>
      </c>
      <c r="N153" s="38">
        <f t="shared" si="7"/>
        <v>0</v>
      </c>
      <c r="O153" s="33"/>
    </row>
    <row r="154" spans="1:15" x14ac:dyDescent="0.25">
      <c r="A154" s="9" t="s">
        <v>329</v>
      </c>
      <c r="B154" s="17" t="s">
        <v>201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5453.3204673530126</v>
      </c>
      <c r="L154" s="35">
        <v>0</v>
      </c>
      <c r="M154" s="35">
        <v>0</v>
      </c>
      <c r="N154" s="38">
        <f t="shared" si="7"/>
        <v>5453.3204673530126</v>
      </c>
      <c r="O154" s="33"/>
    </row>
    <row r="155" spans="1:15" ht="30" x14ac:dyDescent="0.25">
      <c r="A155" s="9" t="s">
        <v>330</v>
      </c>
      <c r="B155" s="18" t="s">
        <v>236</v>
      </c>
      <c r="C155" s="35">
        <v>0</v>
      </c>
      <c r="D155" s="40">
        <v>0</v>
      </c>
      <c r="E155" s="36">
        <v>0</v>
      </c>
      <c r="F155" s="36">
        <v>0</v>
      </c>
      <c r="G155" s="35">
        <v>0</v>
      </c>
      <c r="H155" s="40">
        <v>0</v>
      </c>
      <c r="I155" s="36">
        <v>0</v>
      </c>
      <c r="J155" s="36">
        <v>0</v>
      </c>
      <c r="K155" s="35">
        <v>0</v>
      </c>
      <c r="L155" s="35">
        <v>9191.834692818371</v>
      </c>
      <c r="M155" s="35">
        <v>0</v>
      </c>
      <c r="N155" s="38">
        <f t="shared" si="7"/>
        <v>9191.834692818371</v>
      </c>
      <c r="O155" s="33"/>
    </row>
    <row r="156" spans="1:15" x14ac:dyDescent="0.25">
      <c r="A156" s="9"/>
      <c r="B156" s="18"/>
      <c r="C156" s="35"/>
      <c r="D156" s="40"/>
      <c r="E156" s="36"/>
      <c r="F156" s="36"/>
      <c r="G156" s="35"/>
      <c r="H156" s="40"/>
      <c r="I156" s="36"/>
      <c r="J156" s="36"/>
      <c r="K156" s="35"/>
      <c r="L156" s="35"/>
      <c r="M156" s="35"/>
      <c r="N156" s="38"/>
      <c r="O156" s="33"/>
    </row>
    <row r="157" spans="1:15" x14ac:dyDescent="0.25">
      <c r="A157" s="11"/>
      <c r="B157" s="12" t="s">
        <v>237</v>
      </c>
      <c r="C157" s="46">
        <f>SUM(C149:C156)</f>
        <v>3768.3164886092618</v>
      </c>
      <c r="D157" s="46">
        <f t="shared" ref="D157:K157" si="8">SUM(D149:D156)</f>
        <v>3768.3164886092618</v>
      </c>
      <c r="E157" s="46">
        <f t="shared" si="8"/>
        <v>0</v>
      </c>
      <c r="F157" s="46">
        <f t="shared" ref="F157" si="9">SUM(F149:F156)</f>
        <v>0</v>
      </c>
      <c r="G157" s="46">
        <f t="shared" si="8"/>
        <v>0</v>
      </c>
      <c r="H157" s="46">
        <f t="shared" ref="H157:I157" si="10">SUM(H149:H156)</f>
        <v>0</v>
      </c>
      <c r="I157" s="46">
        <f t="shared" si="10"/>
        <v>0</v>
      </c>
      <c r="J157" s="46">
        <f t="shared" ref="J157" si="11">SUM(J149:J156)</f>
        <v>0</v>
      </c>
      <c r="K157" s="46">
        <f t="shared" si="8"/>
        <v>12210.512702899345</v>
      </c>
      <c r="L157" s="46">
        <f>SUM(L149:L156)</f>
        <v>9240.9338694641901</v>
      </c>
      <c r="M157" s="46">
        <f t="shared" ref="M157:N157" si="12">SUM(M149:M156)</f>
        <v>0</v>
      </c>
      <c r="N157" s="46">
        <f t="shared" si="12"/>
        <v>25219.763060972797</v>
      </c>
      <c r="O157" s="33"/>
    </row>
    <row r="158" spans="1:15" ht="31.5" customHeight="1" x14ac:dyDescent="0.25">
      <c r="A158" s="13" t="s">
        <v>238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33"/>
    </row>
    <row r="159" spans="1:15" x14ac:dyDescent="0.25">
      <c r="A159" s="9" t="s">
        <v>239</v>
      </c>
      <c r="B159" s="39" t="s">
        <v>288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73.583757466581829</v>
      </c>
      <c r="N159" s="38">
        <f t="shared" ref="N159:N167" si="13">+C159+G159+K159+L159+M159</f>
        <v>73.583757466581829</v>
      </c>
      <c r="O159" s="33"/>
    </row>
    <row r="160" spans="1:15" x14ac:dyDescent="0.25">
      <c r="A160" s="9" t="s">
        <v>331</v>
      </c>
      <c r="B160" s="39" t="s">
        <v>289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8">
        <f t="shared" si="13"/>
        <v>0</v>
      </c>
      <c r="O160" s="33"/>
    </row>
    <row r="161" spans="1:15" x14ac:dyDescent="0.25">
      <c r="A161" s="9" t="s">
        <v>332</v>
      </c>
      <c r="B161" s="39" t="s">
        <v>201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0</v>
      </c>
      <c r="L161" s="35">
        <v>0</v>
      </c>
      <c r="M161" s="35">
        <v>87.776006731556251</v>
      </c>
      <c r="N161" s="38">
        <f t="shared" si="13"/>
        <v>87.776006731556251</v>
      </c>
      <c r="O161" s="33"/>
    </row>
    <row r="162" spans="1:15" ht="30" x14ac:dyDescent="0.25">
      <c r="A162" s="9" t="s">
        <v>220</v>
      </c>
      <c r="B162" s="39" t="s">
        <v>241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104635.45684158437</v>
      </c>
      <c r="L162" s="35">
        <v>0</v>
      </c>
      <c r="M162" s="35">
        <v>0</v>
      </c>
      <c r="N162" s="38">
        <f t="shared" si="13"/>
        <v>104635.45684158437</v>
      </c>
      <c r="O162" s="33"/>
    </row>
    <row r="163" spans="1:15" x14ac:dyDescent="0.25">
      <c r="A163" s="9" t="s">
        <v>333</v>
      </c>
      <c r="B163" s="39" t="s">
        <v>243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126986.86018369632</v>
      </c>
      <c r="L163" s="35">
        <v>0</v>
      </c>
      <c r="M163" s="35">
        <v>0</v>
      </c>
      <c r="N163" s="38">
        <f t="shared" si="13"/>
        <v>126986.86018369632</v>
      </c>
      <c r="O163" s="33"/>
    </row>
    <row r="164" spans="1:15" ht="30" x14ac:dyDescent="0.25">
      <c r="A164" s="9" t="s">
        <v>222</v>
      </c>
      <c r="B164" s="39" t="s">
        <v>245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1965.4508452674017</v>
      </c>
      <c r="L164" s="35">
        <v>0</v>
      </c>
      <c r="M164" s="35">
        <v>0</v>
      </c>
      <c r="N164" s="38">
        <f t="shared" si="13"/>
        <v>1965.4508452674017</v>
      </c>
      <c r="O164" s="33"/>
    </row>
    <row r="165" spans="1:15" x14ac:dyDescent="0.25">
      <c r="A165" s="9" t="s">
        <v>334</v>
      </c>
      <c r="B165" s="39" t="s">
        <v>218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286517.79867827112</v>
      </c>
      <c r="L165" s="35">
        <v>0</v>
      </c>
      <c r="M165" s="35">
        <v>610.8583656747461</v>
      </c>
      <c r="N165" s="38">
        <f t="shared" si="13"/>
        <v>287128.65704394586</v>
      </c>
      <c r="O165" s="33"/>
    </row>
    <row r="166" spans="1:15" ht="30" x14ac:dyDescent="0.25">
      <c r="A166" s="9" t="s">
        <v>335</v>
      </c>
      <c r="B166" s="39" t="s">
        <v>219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227360.43045179755</v>
      </c>
      <c r="L166" s="35">
        <v>0</v>
      </c>
      <c r="M166" s="35">
        <v>4547.0093310561115</v>
      </c>
      <c r="N166" s="38">
        <f t="shared" si="13"/>
        <v>231907.43978285367</v>
      </c>
      <c r="O166" s="33"/>
    </row>
    <row r="167" spans="1:15" x14ac:dyDescent="0.25">
      <c r="A167" s="9" t="s">
        <v>336</v>
      </c>
      <c r="B167" s="18" t="s">
        <v>221</v>
      </c>
      <c r="C167" s="35">
        <v>0</v>
      </c>
      <c r="D167" s="40">
        <v>0</v>
      </c>
      <c r="E167" s="36">
        <v>0</v>
      </c>
      <c r="F167" s="36">
        <v>0</v>
      </c>
      <c r="G167" s="35">
        <v>0</v>
      </c>
      <c r="H167" s="40">
        <v>0</v>
      </c>
      <c r="I167" s="36">
        <v>0</v>
      </c>
      <c r="J167" s="36">
        <v>0</v>
      </c>
      <c r="K167" s="35">
        <v>0</v>
      </c>
      <c r="L167" s="35">
        <v>0</v>
      </c>
      <c r="M167" s="35">
        <v>11075.702212778786</v>
      </c>
      <c r="N167" s="38">
        <f t="shared" si="13"/>
        <v>11075.702212778786</v>
      </c>
      <c r="O167" s="33"/>
    </row>
    <row r="168" spans="1:15" x14ac:dyDescent="0.25">
      <c r="A168" s="9"/>
      <c r="B168" s="18"/>
      <c r="C168" s="35"/>
      <c r="D168" s="40"/>
      <c r="E168" s="36"/>
      <c r="F168" s="36"/>
      <c r="G168" s="35"/>
      <c r="H168" s="40"/>
      <c r="I168" s="36"/>
      <c r="J168" s="36"/>
      <c r="K168" s="35"/>
      <c r="L168" s="35"/>
      <c r="M168" s="35"/>
      <c r="N168" s="38"/>
      <c r="O168" s="33"/>
    </row>
    <row r="169" spans="1:15" x14ac:dyDescent="0.25">
      <c r="A169" s="19"/>
      <c r="B169" s="12" t="s">
        <v>246</v>
      </c>
      <c r="C169" s="45">
        <f>SUM(C159:C168)</f>
        <v>0</v>
      </c>
      <c r="D169" s="45">
        <f t="shared" ref="D169:N169" si="14">SUM(D159:D168)</f>
        <v>0</v>
      </c>
      <c r="E169" s="45">
        <f t="shared" si="14"/>
        <v>0</v>
      </c>
      <c r="F169" s="45">
        <f t="shared" ref="F169" si="15">SUM(F159:F168)</f>
        <v>0</v>
      </c>
      <c r="G169" s="45">
        <f t="shared" si="14"/>
        <v>0</v>
      </c>
      <c r="H169" s="45">
        <f t="shared" ref="H169:I169" si="16">SUM(H159:H168)</f>
        <v>0</v>
      </c>
      <c r="I169" s="45">
        <f t="shared" si="16"/>
        <v>0</v>
      </c>
      <c r="J169" s="45">
        <f t="shared" ref="J169" si="17">SUM(J159:J168)</f>
        <v>0</v>
      </c>
      <c r="K169" s="45">
        <f t="shared" si="14"/>
        <v>747465.99700061674</v>
      </c>
      <c r="L169" s="45">
        <f t="shared" si="14"/>
        <v>0</v>
      </c>
      <c r="M169" s="45">
        <f t="shared" si="14"/>
        <v>16394.929673707782</v>
      </c>
      <c r="N169" s="45">
        <f t="shared" si="14"/>
        <v>763860.92667432444</v>
      </c>
      <c r="O169" s="33"/>
    </row>
    <row r="170" spans="1:15" x14ac:dyDescent="0.25">
      <c r="A170" s="19" t="s">
        <v>343</v>
      </c>
      <c r="B170" s="20" t="s">
        <v>275</v>
      </c>
      <c r="C170" s="45">
        <f>+C157+C169+C147</f>
        <v>1247676.8565469102</v>
      </c>
      <c r="D170" s="45">
        <f t="shared" ref="D170:N170" si="18">+D157+D169+D147</f>
        <v>102075.24028451442</v>
      </c>
      <c r="E170" s="45">
        <f t="shared" si="18"/>
        <v>709430.90885574685</v>
      </c>
      <c r="F170" s="45">
        <f t="shared" ref="F170" si="19">+F157+F169+F147</f>
        <v>436170.70740664907</v>
      </c>
      <c r="G170" s="45">
        <f t="shared" si="18"/>
        <v>156362.87159649524</v>
      </c>
      <c r="H170" s="45">
        <f t="shared" ref="H170:I170" si="20">+H157+H169+H147</f>
        <v>90233.719825142369</v>
      </c>
      <c r="I170" s="45">
        <f t="shared" si="20"/>
        <v>27866.084721821637</v>
      </c>
      <c r="J170" s="45">
        <f t="shared" ref="J170" si="21">+J157+J169+J147</f>
        <v>38263.067049531259</v>
      </c>
      <c r="K170" s="45">
        <f t="shared" si="18"/>
        <v>760552.15086837718</v>
      </c>
      <c r="L170" s="45">
        <f t="shared" si="18"/>
        <v>66895.211348957033</v>
      </c>
      <c r="M170" s="45">
        <f t="shared" si="18"/>
        <v>16546.650828037436</v>
      </c>
      <c r="N170" s="45">
        <f t="shared" si="18"/>
        <v>2248033.7411887767</v>
      </c>
      <c r="O170" s="33"/>
    </row>
    <row r="171" spans="1:15" x14ac:dyDescent="0.25">
      <c r="A171" t="s">
        <v>277</v>
      </c>
    </row>
    <row r="172" spans="1:15" x14ac:dyDescent="0.25">
      <c r="A172" s="28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  <row r="178" spans="3:14" x14ac:dyDescent="0.25"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</row>
  </sheetData>
  <mergeCells count="4">
    <mergeCell ref="B2:N2"/>
    <mergeCell ref="B3:N3"/>
    <mergeCell ref="B4:N4"/>
    <mergeCell ref="B5:N5"/>
  </mergeCells>
  <conditionalFormatting sqref="E158:E168">
    <cfRule type="cellIs" dxfId="37" priority="11" stopIfTrue="1" operator="lessThan">
      <formula>0</formula>
    </cfRule>
  </conditionalFormatting>
  <conditionalFormatting sqref="E148:E156">
    <cfRule type="cellIs" dxfId="36" priority="12" stopIfTrue="1" operator="lessThan">
      <formula>0</formula>
    </cfRule>
  </conditionalFormatting>
  <conditionalFormatting sqref="F158:F168">
    <cfRule type="cellIs" dxfId="35" priority="9" stopIfTrue="1" operator="lessThan">
      <formula>0</formula>
    </cfRule>
  </conditionalFormatting>
  <conditionalFormatting sqref="F148:F156">
    <cfRule type="cellIs" dxfId="34" priority="10" stopIfTrue="1" operator="lessThan">
      <formula>0</formula>
    </cfRule>
  </conditionalFormatting>
  <conditionalFormatting sqref="I158:I168">
    <cfRule type="cellIs" dxfId="33" priority="3" stopIfTrue="1" operator="lessThan">
      <formula>0</formula>
    </cfRule>
  </conditionalFormatting>
  <conditionalFormatting sqref="I148:I156">
    <cfRule type="cellIs" dxfId="32" priority="4" stopIfTrue="1" operator="lessThan">
      <formula>0</formula>
    </cfRule>
  </conditionalFormatting>
  <conditionalFormatting sqref="J158:J168">
    <cfRule type="cellIs" dxfId="31" priority="1" stopIfTrue="1" operator="lessThan">
      <formula>0</formula>
    </cfRule>
  </conditionalFormatting>
  <conditionalFormatting sqref="J148:J156">
    <cfRule type="cellIs" dxfId="30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2:O177"/>
  <sheetViews>
    <sheetView showGridLines="0" zoomScale="85" zoomScaleNormal="85" workbookViewId="0">
      <pane xSplit="2" ySplit="10" topLeftCell="C167" activePane="bottomRight" state="frozen"/>
      <selection pane="topRight" activeCell="C1" sqref="C1"/>
      <selection pane="bottomLeft" activeCell="A11" sqref="A11"/>
      <selection pane="bottomRight" activeCell="L9" sqref="L9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261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8" t="s">
        <v>260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0</v>
      </c>
      <c r="D11" s="43">
        <v>0</v>
      </c>
      <c r="E11" s="37">
        <v>0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0</v>
      </c>
      <c r="M11" s="35">
        <v>0</v>
      </c>
      <c r="N11" s="38">
        <f>+C11+G11+K11+L11+M11</f>
        <v>0</v>
      </c>
      <c r="O11" s="33"/>
    </row>
    <row r="12" spans="1:15" x14ac:dyDescent="0.25">
      <c r="A12" s="9" t="s">
        <v>22</v>
      </c>
      <c r="B12" s="10" t="s">
        <v>23</v>
      </c>
      <c r="C12" s="35">
        <v>0</v>
      </c>
      <c r="D12" s="36">
        <v>0</v>
      </c>
      <c r="E12" s="37">
        <v>0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0</v>
      </c>
      <c r="N12" s="38">
        <f t="shared" ref="N12:N71" si="0">+C12+G12+K12+L12+M12</f>
        <v>0</v>
      </c>
      <c r="O12" s="33"/>
    </row>
    <row r="13" spans="1:15" ht="30" x14ac:dyDescent="0.25">
      <c r="A13" s="9" t="s">
        <v>24</v>
      </c>
      <c r="B13" s="10" t="s">
        <v>25</v>
      </c>
      <c r="C13" s="35">
        <v>0</v>
      </c>
      <c r="D13" s="36">
        <v>0</v>
      </c>
      <c r="E13" s="37">
        <v>0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0</v>
      </c>
      <c r="N13" s="38">
        <f t="shared" si="0"/>
        <v>0</v>
      </c>
      <c r="O13" s="33"/>
    </row>
    <row r="14" spans="1:15" x14ac:dyDescent="0.25">
      <c r="A14" s="9" t="s">
        <v>26</v>
      </c>
      <c r="B14" s="10" t="s">
        <v>27</v>
      </c>
      <c r="C14" s="35">
        <v>111.56405348388371</v>
      </c>
      <c r="D14" s="36">
        <v>0</v>
      </c>
      <c r="E14" s="37">
        <v>111.56405348388371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62.898916788531928</v>
      </c>
      <c r="M14" s="35">
        <v>0</v>
      </c>
      <c r="N14" s="38">
        <f t="shared" si="0"/>
        <v>174.46297027241565</v>
      </c>
      <c r="O14" s="33"/>
    </row>
    <row r="15" spans="1:15" x14ac:dyDescent="0.25">
      <c r="A15" s="9" t="s">
        <v>28</v>
      </c>
      <c r="B15" s="10" t="s">
        <v>30</v>
      </c>
      <c r="C15" s="35">
        <v>110.31851608372884</v>
      </c>
      <c r="D15" s="36">
        <v>0</v>
      </c>
      <c r="E15" s="37">
        <v>73.7200695084003</v>
      </c>
      <c r="F15" s="36">
        <v>36.598446575328545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3.9253629008325364</v>
      </c>
      <c r="M15" s="35">
        <v>0</v>
      </c>
      <c r="N15" s="38">
        <f t="shared" si="0"/>
        <v>114.24387898456138</v>
      </c>
      <c r="O15" s="33"/>
    </row>
    <row r="16" spans="1:15" x14ac:dyDescent="0.25">
      <c r="A16" s="9" t="s">
        <v>29</v>
      </c>
      <c r="B16" s="10" t="s">
        <v>32</v>
      </c>
      <c r="C16" s="35">
        <v>46.908652608803216</v>
      </c>
      <c r="D16" s="36">
        <v>0</v>
      </c>
      <c r="E16" s="37">
        <v>46.908652608803216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0</v>
      </c>
      <c r="N16" s="38">
        <f t="shared" si="0"/>
        <v>46.908652608803216</v>
      </c>
      <c r="O16" s="33"/>
    </row>
    <row r="17" spans="1:15" x14ac:dyDescent="0.25">
      <c r="A17" s="9" t="s">
        <v>31</v>
      </c>
      <c r="B17" s="10" t="s">
        <v>34</v>
      </c>
      <c r="C17" s="35">
        <v>0</v>
      </c>
      <c r="D17" s="36">
        <v>0</v>
      </c>
      <c r="E17" s="37">
        <v>0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0</v>
      </c>
      <c r="N17" s="38">
        <f t="shared" si="0"/>
        <v>0</v>
      </c>
      <c r="O17" s="33"/>
    </row>
    <row r="18" spans="1:15" x14ac:dyDescent="0.25">
      <c r="A18" s="9" t="s">
        <v>33</v>
      </c>
      <c r="B18" s="10" t="s">
        <v>36</v>
      </c>
      <c r="C18" s="35">
        <v>0</v>
      </c>
      <c r="D18" s="36">
        <v>0</v>
      </c>
      <c r="E18" s="37">
        <v>0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0</v>
      </c>
      <c r="N18" s="38">
        <f t="shared" si="0"/>
        <v>0</v>
      </c>
      <c r="O18" s="33"/>
    </row>
    <row r="19" spans="1:15" x14ac:dyDescent="0.25">
      <c r="A19" s="9" t="s">
        <v>35</v>
      </c>
      <c r="B19" s="10" t="s">
        <v>278</v>
      </c>
      <c r="C19" s="35">
        <v>0</v>
      </c>
      <c r="D19" s="36">
        <v>0</v>
      </c>
      <c r="E19" s="37">
        <v>0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0</v>
      </c>
      <c r="N19" s="38">
        <f t="shared" si="0"/>
        <v>0</v>
      </c>
      <c r="O19" s="33"/>
    </row>
    <row r="20" spans="1:15" x14ac:dyDescent="0.25">
      <c r="A20" s="9" t="s">
        <v>37</v>
      </c>
      <c r="B20" s="10" t="s">
        <v>279</v>
      </c>
      <c r="C20" s="35">
        <v>0</v>
      </c>
      <c r="D20" s="36">
        <v>0</v>
      </c>
      <c r="E20" s="37">
        <v>0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0</v>
      </c>
      <c r="N20" s="38">
        <f t="shared" si="0"/>
        <v>0</v>
      </c>
      <c r="O20" s="33"/>
    </row>
    <row r="21" spans="1:15" x14ac:dyDescent="0.25">
      <c r="A21" s="9" t="s">
        <v>38</v>
      </c>
      <c r="B21" s="10" t="s">
        <v>39</v>
      </c>
      <c r="C21" s="35">
        <v>0</v>
      </c>
      <c r="D21" s="36">
        <v>0</v>
      </c>
      <c r="E21" s="37">
        <v>0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0</v>
      </c>
      <c r="N21" s="38">
        <f t="shared" si="0"/>
        <v>0</v>
      </c>
      <c r="O21" s="33"/>
    </row>
    <row r="22" spans="1:15" x14ac:dyDescent="0.25">
      <c r="A22" s="9" t="s">
        <v>40</v>
      </c>
      <c r="B22" s="10" t="s">
        <v>41</v>
      </c>
      <c r="C22" s="35">
        <v>284.84445628292372</v>
      </c>
      <c r="D22" s="36">
        <v>0</v>
      </c>
      <c r="E22" s="37">
        <v>239.78502242874012</v>
      </c>
      <c r="F22" s="36">
        <v>45.059433854183609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0</v>
      </c>
      <c r="N22" s="38">
        <f t="shared" si="0"/>
        <v>284.84445628292372</v>
      </c>
      <c r="O22" s="33"/>
    </row>
    <row r="23" spans="1:15" x14ac:dyDescent="0.25">
      <c r="A23" s="9" t="s">
        <v>42</v>
      </c>
      <c r="B23" s="10" t="s">
        <v>43</v>
      </c>
      <c r="C23" s="35">
        <v>384.43046809187581</v>
      </c>
      <c r="D23" s="36">
        <v>0</v>
      </c>
      <c r="E23" s="37">
        <v>292.92745292204154</v>
      </c>
      <c r="F23" s="36">
        <v>91.503015169834242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159.82328483332697</v>
      </c>
      <c r="M23" s="35">
        <v>0</v>
      </c>
      <c r="N23" s="38">
        <f t="shared" si="0"/>
        <v>544.25375292520278</v>
      </c>
      <c r="O23" s="33"/>
    </row>
    <row r="24" spans="1:15" x14ac:dyDescent="0.25">
      <c r="A24" s="9" t="s">
        <v>44</v>
      </c>
      <c r="B24" s="10" t="s">
        <v>45</v>
      </c>
      <c r="C24" s="35">
        <v>15.492927252603639</v>
      </c>
      <c r="D24" s="36">
        <v>0</v>
      </c>
      <c r="E24" s="37">
        <v>7.1766058645618225</v>
      </c>
      <c r="F24" s="36">
        <v>8.3163213880418176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0</v>
      </c>
      <c r="N24" s="38">
        <f t="shared" si="0"/>
        <v>15.492927252603639</v>
      </c>
      <c r="O24" s="33"/>
    </row>
    <row r="25" spans="1:15" x14ac:dyDescent="0.25">
      <c r="A25" s="9" t="s">
        <v>46</v>
      </c>
      <c r="B25" s="10" t="s">
        <v>47</v>
      </c>
      <c r="C25" s="35">
        <v>0</v>
      </c>
      <c r="D25" s="36">
        <v>0</v>
      </c>
      <c r="E25" s="37">
        <v>0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0</v>
      </c>
      <c r="N25" s="38">
        <f t="shared" si="0"/>
        <v>0</v>
      </c>
      <c r="O25" s="33"/>
    </row>
    <row r="26" spans="1:15" x14ac:dyDescent="0.25">
      <c r="A26" s="9" t="s">
        <v>48</v>
      </c>
      <c r="B26" s="10" t="s">
        <v>49</v>
      </c>
      <c r="C26" s="35">
        <v>0</v>
      </c>
      <c r="D26" s="36">
        <v>0</v>
      </c>
      <c r="E26" s="37">
        <v>0</v>
      </c>
      <c r="F26" s="36">
        <v>0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0</v>
      </c>
      <c r="N26" s="38">
        <f t="shared" si="0"/>
        <v>0</v>
      </c>
      <c r="O26" s="33"/>
    </row>
    <row r="27" spans="1:15" x14ac:dyDescent="0.25">
      <c r="A27" s="9" t="s">
        <v>50</v>
      </c>
      <c r="B27" s="10" t="s">
        <v>51</v>
      </c>
      <c r="C27" s="35">
        <v>714.77423383586597</v>
      </c>
      <c r="D27" s="36">
        <v>0</v>
      </c>
      <c r="E27" s="37">
        <v>714.77423383586597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84.320197636784471</v>
      </c>
      <c r="M27" s="35">
        <v>0</v>
      </c>
      <c r="N27" s="38">
        <f t="shared" si="0"/>
        <v>799.0944314726504</v>
      </c>
      <c r="O27" s="33"/>
    </row>
    <row r="28" spans="1:15" x14ac:dyDescent="0.25">
      <c r="A28" s="9" t="s">
        <v>52</v>
      </c>
      <c r="B28" s="10" t="s">
        <v>53</v>
      </c>
      <c r="C28" s="35">
        <v>333.68497652601599</v>
      </c>
      <c r="D28" s="36">
        <v>0</v>
      </c>
      <c r="E28" s="37">
        <v>333.68497652601599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0</v>
      </c>
      <c r="N28" s="38">
        <f t="shared" si="0"/>
        <v>333.68497652601599</v>
      </c>
      <c r="O28" s="33"/>
    </row>
    <row r="29" spans="1:15" x14ac:dyDescent="0.25">
      <c r="A29" s="9" t="s">
        <v>54</v>
      </c>
      <c r="B29" s="10" t="s">
        <v>55</v>
      </c>
      <c r="C29" s="35">
        <v>100.51960986872359</v>
      </c>
      <c r="D29" s="36">
        <v>0</v>
      </c>
      <c r="E29" s="37">
        <v>100.51960986872359</v>
      </c>
      <c r="F29" s="36">
        <v>0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53.506880230809912</v>
      </c>
      <c r="M29" s="35">
        <v>0</v>
      </c>
      <c r="N29" s="38">
        <f t="shared" si="0"/>
        <v>154.0264900995335</v>
      </c>
      <c r="O29" s="33"/>
    </row>
    <row r="30" spans="1:15" x14ac:dyDescent="0.25">
      <c r="A30" s="9" t="s">
        <v>56</v>
      </c>
      <c r="B30" s="10" t="s">
        <v>57</v>
      </c>
      <c r="C30" s="35">
        <v>28.519765971107645</v>
      </c>
      <c r="D30" s="36">
        <v>0</v>
      </c>
      <c r="E30" s="37">
        <v>28.519765971107645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0</v>
      </c>
      <c r="N30" s="38">
        <f t="shared" si="0"/>
        <v>28.519765971107645</v>
      </c>
      <c r="O30" s="33"/>
    </row>
    <row r="31" spans="1:15" x14ac:dyDescent="0.25">
      <c r="A31" s="9" t="s">
        <v>58</v>
      </c>
      <c r="B31" s="10" t="s">
        <v>59</v>
      </c>
      <c r="C31" s="35">
        <v>402.73580654411558</v>
      </c>
      <c r="D31" s="36">
        <v>0</v>
      </c>
      <c r="E31" s="37">
        <v>267.38328798925852</v>
      </c>
      <c r="F31" s="36">
        <v>135.35251855485703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0</v>
      </c>
      <c r="N31" s="38">
        <f t="shared" si="0"/>
        <v>402.73580654411558</v>
      </c>
      <c r="O31" s="33"/>
    </row>
    <row r="32" spans="1:15" x14ac:dyDescent="0.25">
      <c r="A32" s="9" t="s">
        <v>60</v>
      </c>
      <c r="B32" s="10" t="s">
        <v>61</v>
      </c>
      <c r="C32" s="35">
        <v>0</v>
      </c>
      <c r="D32" s="36">
        <v>0</v>
      </c>
      <c r="E32" s="37">
        <v>0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0</v>
      </c>
      <c r="N32" s="38">
        <f t="shared" si="0"/>
        <v>0</v>
      </c>
      <c r="O32" s="33"/>
    </row>
    <row r="33" spans="1:15" x14ac:dyDescent="0.25">
      <c r="A33" s="9" t="s">
        <v>62</v>
      </c>
      <c r="B33" s="10" t="s">
        <v>63</v>
      </c>
      <c r="C33" s="35">
        <v>86.772455159277413</v>
      </c>
      <c r="D33" s="36">
        <v>0</v>
      </c>
      <c r="E33" s="37">
        <v>86.772455159277413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17.475421801422097</v>
      </c>
      <c r="M33" s="35">
        <v>0</v>
      </c>
      <c r="N33" s="38">
        <f t="shared" si="0"/>
        <v>104.24787696069951</v>
      </c>
      <c r="O33" s="33"/>
    </row>
    <row r="34" spans="1:15" x14ac:dyDescent="0.25">
      <c r="A34" s="9" t="s">
        <v>64</v>
      </c>
      <c r="B34" s="10" t="s">
        <v>65</v>
      </c>
      <c r="C34" s="35">
        <v>0</v>
      </c>
      <c r="D34" s="36">
        <v>0</v>
      </c>
      <c r="E34" s="37">
        <v>0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0</v>
      </c>
      <c r="N34" s="38">
        <f t="shared" si="0"/>
        <v>0</v>
      </c>
      <c r="O34" s="33"/>
    </row>
    <row r="35" spans="1:15" x14ac:dyDescent="0.25">
      <c r="A35" s="9" t="s">
        <v>66</v>
      </c>
      <c r="B35" s="10" t="s">
        <v>67</v>
      </c>
      <c r="C35" s="35">
        <v>28.850103941621995</v>
      </c>
      <c r="D35" s="36">
        <v>0</v>
      </c>
      <c r="E35" s="37">
        <v>28.850103941621995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31.856993702264287</v>
      </c>
      <c r="M35" s="35">
        <v>0</v>
      </c>
      <c r="N35" s="38">
        <f t="shared" si="0"/>
        <v>60.707097643886286</v>
      </c>
      <c r="O35" s="33"/>
    </row>
    <row r="36" spans="1:15" ht="30" x14ac:dyDescent="0.25">
      <c r="A36" s="9" t="s">
        <v>68</v>
      </c>
      <c r="B36" s="10" t="s">
        <v>69</v>
      </c>
      <c r="C36" s="35">
        <v>0</v>
      </c>
      <c r="D36" s="36">
        <v>0</v>
      </c>
      <c r="E36" s="37">
        <v>0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0</v>
      </c>
      <c r="N36" s="38">
        <f t="shared" si="0"/>
        <v>0</v>
      </c>
      <c r="O36" s="33"/>
    </row>
    <row r="37" spans="1:15" x14ac:dyDescent="0.25">
      <c r="A37" s="9" t="s">
        <v>70</v>
      </c>
      <c r="B37" s="10" t="s">
        <v>71</v>
      </c>
      <c r="C37" s="35">
        <v>114.60131216604904</v>
      </c>
      <c r="D37" s="36">
        <v>0</v>
      </c>
      <c r="E37" s="37">
        <v>114.60131216604904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10.839717265251387</v>
      </c>
      <c r="M37" s="35">
        <v>0</v>
      </c>
      <c r="N37" s="38">
        <f t="shared" si="0"/>
        <v>125.44102943130042</v>
      </c>
      <c r="O37" s="33"/>
    </row>
    <row r="38" spans="1:15" x14ac:dyDescent="0.25">
      <c r="A38" s="9" t="s">
        <v>72</v>
      </c>
      <c r="B38" s="10" t="s">
        <v>73</v>
      </c>
      <c r="C38" s="35">
        <v>2.1059069230923386</v>
      </c>
      <c r="D38" s="36">
        <v>0</v>
      </c>
      <c r="E38" s="37">
        <v>2.1059069230923386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0</v>
      </c>
      <c r="N38" s="38">
        <f t="shared" si="0"/>
        <v>2.1059069230923386</v>
      </c>
      <c r="O38" s="33"/>
    </row>
    <row r="39" spans="1:15" x14ac:dyDescent="0.25">
      <c r="A39" s="9" t="s">
        <v>74</v>
      </c>
      <c r="B39" s="10" t="s">
        <v>75</v>
      </c>
      <c r="C39" s="35">
        <v>146.74495850121477</v>
      </c>
      <c r="D39" s="36">
        <v>0</v>
      </c>
      <c r="E39" s="37">
        <v>146.74495850121477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0</v>
      </c>
      <c r="N39" s="38">
        <f t="shared" si="0"/>
        <v>146.74495850121477</v>
      </c>
      <c r="O39" s="33"/>
    </row>
    <row r="40" spans="1:15" x14ac:dyDescent="0.25">
      <c r="A40" s="9" t="s">
        <v>76</v>
      </c>
      <c r="B40" s="10" t="s">
        <v>77</v>
      </c>
      <c r="C40" s="35">
        <v>302.42729585907335</v>
      </c>
      <c r="D40" s="36">
        <v>0</v>
      </c>
      <c r="E40" s="37">
        <v>302.42729585907335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499.69140336696796</v>
      </c>
      <c r="M40" s="35">
        <v>0</v>
      </c>
      <c r="N40" s="38">
        <f t="shared" si="0"/>
        <v>802.11869922604137</v>
      </c>
      <c r="O40" s="33"/>
    </row>
    <row r="41" spans="1:15" x14ac:dyDescent="0.25">
      <c r="A41" s="9" t="s">
        <v>78</v>
      </c>
      <c r="B41" s="10" t="s">
        <v>79</v>
      </c>
      <c r="C41" s="35">
        <v>0</v>
      </c>
      <c r="D41" s="36">
        <v>0</v>
      </c>
      <c r="E41" s="37">
        <v>0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0</v>
      </c>
      <c r="N41" s="38">
        <f t="shared" si="0"/>
        <v>0</v>
      </c>
      <c r="O41" s="33"/>
    </row>
    <row r="42" spans="1:15" x14ac:dyDescent="0.25">
      <c r="A42" s="9" t="s">
        <v>80</v>
      </c>
      <c r="B42" s="10" t="s">
        <v>81</v>
      </c>
      <c r="C42" s="35">
        <v>10.50189867615163</v>
      </c>
      <c r="D42" s="36">
        <v>0</v>
      </c>
      <c r="E42" s="37">
        <v>10.50189867615163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10.50189867615163</v>
      </c>
      <c r="O42" s="33"/>
    </row>
    <row r="43" spans="1:15" ht="45" x14ac:dyDescent="0.25">
      <c r="A43" s="9" t="s">
        <v>351</v>
      </c>
      <c r="B43" s="10" t="s">
        <v>352</v>
      </c>
      <c r="C43" s="35">
        <v>1262.0372346525689</v>
      </c>
      <c r="D43" s="36">
        <v>0</v>
      </c>
      <c r="E43" s="37">
        <v>1082.1506081447619</v>
      </c>
      <c r="F43" s="36">
        <v>179.88662650780688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149.07235663130413</v>
      </c>
      <c r="M43" s="35">
        <v>0</v>
      </c>
      <c r="N43" s="38">
        <f t="shared" si="0"/>
        <v>1411.109591283873</v>
      </c>
      <c r="O43" s="33"/>
    </row>
    <row r="44" spans="1:15" ht="30" x14ac:dyDescent="0.25">
      <c r="A44" s="9" t="s">
        <v>82</v>
      </c>
      <c r="B44" s="10" t="s">
        <v>83</v>
      </c>
      <c r="C44" s="35">
        <v>379.61829428340104</v>
      </c>
      <c r="D44" s="36">
        <v>0</v>
      </c>
      <c r="E44" s="37">
        <v>188.46205356999999</v>
      </c>
      <c r="F44" s="36">
        <v>191.15624071340108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379.61829428340104</v>
      </c>
      <c r="O44" s="33"/>
    </row>
    <row r="45" spans="1:15" x14ac:dyDescent="0.25">
      <c r="A45" s="9" t="s">
        <v>84</v>
      </c>
      <c r="B45" s="10" t="s">
        <v>85</v>
      </c>
      <c r="C45" s="35">
        <v>1904.3116467819</v>
      </c>
      <c r="D45" s="36">
        <v>0</v>
      </c>
      <c r="E45" s="37">
        <v>688.123447523751</v>
      </c>
      <c r="F45" s="36">
        <v>1216.1881992581491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0</v>
      </c>
      <c r="N45" s="38">
        <f t="shared" si="0"/>
        <v>1904.3116467819</v>
      </c>
      <c r="O45" s="33"/>
    </row>
    <row r="46" spans="1:15" x14ac:dyDescent="0.25">
      <c r="A46" s="9" t="s">
        <v>86</v>
      </c>
      <c r="B46" s="10" t="s">
        <v>87</v>
      </c>
      <c r="C46" s="35">
        <v>369.05448048297501</v>
      </c>
      <c r="D46" s="36">
        <v>0</v>
      </c>
      <c r="E46" s="37">
        <v>103.65097796183082</v>
      </c>
      <c r="F46" s="36">
        <v>265.40350252114416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369.05448048297501</v>
      </c>
      <c r="O46" s="33"/>
    </row>
    <row r="47" spans="1:15" x14ac:dyDescent="0.25">
      <c r="A47" s="9" t="s">
        <v>88</v>
      </c>
      <c r="B47" s="10" t="s">
        <v>89</v>
      </c>
      <c r="C47" s="35">
        <v>2707.4658779796264</v>
      </c>
      <c r="D47" s="36">
        <v>0</v>
      </c>
      <c r="E47" s="37">
        <v>2608.3643858096266</v>
      </c>
      <c r="F47" s="36">
        <v>99.10149217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0</v>
      </c>
      <c r="N47" s="38">
        <f t="shared" si="0"/>
        <v>2707.4658779796264</v>
      </c>
      <c r="O47" s="33"/>
    </row>
    <row r="48" spans="1:15" x14ac:dyDescent="0.25">
      <c r="A48" s="9" t="s">
        <v>90</v>
      </c>
      <c r="B48" s="34" t="s">
        <v>91</v>
      </c>
      <c r="C48" s="35">
        <v>496.34727222579096</v>
      </c>
      <c r="D48" s="36">
        <v>0</v>
      </c>
      <c r="E48" s="37">
        <v>388.67799322579094</v>
      </c>
      <c r="F48" s="36">
        <v>107.669279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496.34727222579096</v>
      </c>
      <c r="O48" s="33"/>
    </row>
    <row r="49" spans="1:15" ht="45" x14ac:dyDescent="0.25">
      <c r="A49" s="9" t="s">
        <v>354</v>
      </c>
      <c r="B49" s="10" t="s">
        <v>353</v>
      </c>
      <c r="C49" s="35">
        <v>1362.0347728160025</v>
      </c>
      <c r="D49" s="36">
        <v>0</v>
      </c>
      <c r="E49" s="37">
        <v>917.64487260600254</v>
      </c>
      <c r="F49" s="36">
        <v>444.38990021000001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1362.0347728160025</v>
      </c>
      <c r="O49" s="33"/>
    </row>
    <row r="50" spans="1:15" x14ac:dyDescent="0.25">
      <c r="A50" s="9" t="s">
        <v>92</v>
      </c>
      <c r="B50" s="10" t="s">
        <v>93</v>
      </c>
      <c r="C50" s="35">
        <v>1515.5907720200969</v>
      </c>
      <c r="D50" s="36">
        <v>0</v>
      </c>
      <c r="E50" s="37">
        <v>645.03644376704256</v>
      </c>
      <c r="F50" s="36">
        <v>870.55432825305434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0</v>
      </c>
      <c r="N50" s="38">
        <f t="shared" si="0"/>
        <v>1515.5907720200969</v>
      </c>
      <c r="O50" s="33"/>
    </row>
    <row r="51" spans="1:15" x14ac:dyDescent="0.25">
      <c r="A51" s="9" t="s">
        <v>94</v>
      </c>
      <c r="B51" s="10" t="s">
        <v>95</v>
      </c>
      <c r="C51" s="35">
        <v>1354.9005477423257</v>
      </c>
      <c r="D51" s="36">
        <v>0</v>
      </c>
      <c r="E51" s="37">
        <v>592.87860482884139</v>
      </c>
      <c r="F51" s="36">
        <v>762.02194291348439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0"/>
        <v>1354.9005477423257</v>
      </c>
      <c r="O51" s="33"/>
    </row>
    <row r="52" spans="1:15" x14ac:dyDescent="0.25">
      <c r="A52" s="9" t="s">
        <v>96</v>
      </c>
      <c r="B52" s="10" t="s">
        <v>97</v>
      </c>
      <c r="C52" s="35">
        <v>134.15774323592865</v>
      </c>
      <c r="D52" s="36">
        <v>0</v>
      </c>
      <c r="E52" s="37">
        <v>55.313336845535225</v>
      </c>
      <c r="F52" s="36">
        <v>78.844406390393431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0</v>
      </c>
      <c r="N52" s="38">
        <f t="shared" si="0"/>
        <v>134.15774323592865</v>
      </c>
      <c r="O52" s="33"/>
    </row>
    <row r="53" spans="1:15" x14ac:dyDescent="0.25">
      <c r="A53" s="9" t="s">
        <v>98</v>
      </c>
      <c r="B53" s="10" t="s">
        <v>99</v>
      </c>
      <c r="C53" s="35">
        <v>614.7852052254882</v>
      </c>
      <c r="D53" s="36">
        <v>0</v>
      </c>
      <c r="E53" s="37">
        <v>569.29059397096989</v>
      </c>
      <c r="F53" s="36">
        <v>45.494611254518354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614.7852052254882</v>
      </c>
      <c r="O53" s="33"/>
    </row>
    <row r="54" spans="1:15" x14ac:dyDescent="0.25">
      <c r="A54" s="9" t="s">
        <v>100</v>
      </c>
      <c r="B54" s="10" t="s">
        <v>101</v>
      </c>
      <c r="C54" s="35">
        <v>367.05676541914011</v>
      </c>
      <c r="D54" s="36">
        <v>0</v>
      </c>
      <c r="E54" s="37">
        <v>206.22132984804963</v>
      </c>
      <c r="F54" s="36">
        <v>160.8354355710905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367.05676541914011</v>
      </c>
      <c r="O54" s="33"/>
    </row>
    <row r="55" spans="1:15" ht="30" x14ac:dyDescent="0.25">
      <c r="A55" s="9" t="s">
        <v>102</v>
      </c>
      <c r="B55" s="34" t="s">
        <v>103</v>
      </c>
      <c r="C55" s="35">
        <v>2171.9292424199734</v>
      </c>
      <c r="D55" s="36">
        <v>0</v>
      </c>
      <c r="E55" s="37">
        <v>1069.6167891351024</v>
      </c>
      <c r="F55" s="36">
        <v>1102.312453284871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0</v>
      </c>
      <c r="N55" s="38">
        <f t="shared" si="0"/>
        <v>2171.9292424199734</v>
      </c>
      <c r="O55" s="33"/>
    </row>
    <row r="56" spans="1:15" x14ac:dyDescent="0.25">
      <c r="A56" s="9" t="s">
        <v>104</v>
      </c>
      <c r="B56" s="10" t="s">
        <v>105</v>
      </c>
      <c r="C56" s="35">
        <v>789.62207037274834</v>
      </c>
      <c r="D56" s="36">
        <v>0</v>
      </c>
      <c r="E56" s="37">
        <v>710.70273494274829</v>
      </c>
      <c r="F56" s="36">
        <v>78.919335430000004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0"/>
        <v>789.62207037274834</v>
      </c>
      <c r="O56" s="33"/>
    </row>
    <row r="57" spans="1:15" ht="60" x14ac:dyDescent="0.25">
      <c r="A57" s="9" t="s">
        <v>355</v>
      </c>
      <c r="B57" s="10" t="s">
        <v>356</v>
      </c>
      <c r="C57" s="35">
        <v>1728.3965282953288</v>
      </c>
      <c r="D57" s="36">
        <v>221.66145699999998</v>
      </c>
      <c r="E57" s="37">
        <v>522.15662453701793</v>
      </c>
      <c r="F57" s="36">
        <v>984.57844675831109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1728.3965282953288</v>
      </c>
      <c r="O57" s="33"/>
    </row>
    <row r="58" spans="1:15" x14ac:dyDescent="0.25">
      <c r="A58" s="9" t="s">
        <v>106</v>
      </c>
      <c r="B58" s="10" t="s">
        <v>107</v>
      </c>
      <c r="C58" s="35">
        <v>472.83749337255426</v>
      </c>
      <c r="D58" s="36">
        <v>0</v>
      </c>
      <c r="E58" s="37">
        <v>299.14499410255428</v>
      </c>
      <c r="F58" s="36">
        <v>173.69249927000001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0</v>
      </c>
      <c r="N58" s="38">
        <f t="shared" si="0"/>
        <v>472.83749337255426</v>
      </c>
      <c r="O58" s="33"/>
    </row>
    <row r="59" spans="1:15" x14ac:dyDescent="0.25">
      <c r="A59" s="9" t="s">
        <v>108</v>
      </c>
      <c r="B59" s="10" t="s">
        <v>109</v>
      </c>
      <c r="C59" s="35">
        <v>744.86224419777295</v>
      </c>
      <c r="D59" s="36">
        <v>0</v>
      </c>
      <c r="E59" s="37">
        <v>654.08308406777292</v>
      </c>
      <c r="F59" s="36">
        <v>90.779160129999994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0</v>
      </c>
      <c r="N59" s="38">
        <f t="shared" si="0"/>
        <v>744.86224419777295</v>
      </c>
      <c r="O59" s="33"/>
    </row>
    <row r="60" spans="1:15" x14ac:dyDescent="0.25">
      <c r="A60" s="9" t="s">
        <v>110</v>
      </c>
      <c r="B60" s="10" t="s">
        <v>111</v>
      </c>
      <c r="C60" s="35">
        <v>40.070225559301662</v>
      </c>
      <c r="D60" s="36">
        <v>0</v>
      </c>
      <c r="E60" s="37">
        <v>3.9250862614021784</v>
      </c>
      <c r="F60" s="36">
        <v>36.145139297899483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0</v>
      </c>
      <c r="N60" s="38">
        <f t="shared" si="0"/>
        <v>40.070225559301662</v>
      </c>
      <c r="O60" s="33"/>
    </row>
    <row r="61" spans="1:15" x14ac:dyDescent="0.25">
      <c r="A61" s="9" t="s">
        <v>112</v>
      </c>
      <c r="B61" s="34" t="s">
        <v>113</v>
      </c>
      <c r="C61" s="35">
        <v>24.438131906862395</v>
      </c>
      <c r="D61" s="36">
        <v>0</v>
      </c>
      <c r="E61" s="37">
        <v>24.438131906862395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0</v>
      </c>
      <c r="N61" s="38">
        <f t="shared" si="0"/>
        <v>24.438131906862395</v>
      </c>
      <c r="O61" s="33"/>
    </row>
    <row r="62" spans="1:15" ht="45" x14ac:dyDescent="0.25">
      <c r="A62" s="9" t="s">
        <v>114</v>
      </c>
      <c r="B62" s="34" t="s">
        <v>115</v>
      </c>
      <c r="C62" s="35">
        <v>590.21220223682928</v>
      </c>
      <c r="D62" s="36">
        <v>0</v>
      </c>
      <c r="E62" s="37">
        <v>518.8211261096003</v>
      </c>
      <c r="F62" s="36">
        <v>71.391076127229027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0</v>
      </c>
      <c r="N62" s="38">
        <f t="shared" si="0"/>
        <v>590.21220223682928</v>
      </c>
      <c r="O62" s="33"/>
    </row>
    <row r="63" spans="1:15" x14ac:dyDescent="0.25">
      <c r="A63" s="9" t="s">
        <v>116</v>
      </c>
      <c r="B63" s="10" t="s">
        <v>117</v>
      </c>
      <c r="C63" s="35">
        <v>1773.3415196024966</v>
      </c>
      <c r="D63" s="36">
        <v>0</v>
      </c>
      <c r="E63" s="37">
        <v>788.04325701928497</v>
      </c>
      <c r="F63" s="36">
        <v>985.29826258321168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0</v>
      </c>
      <c r="N63" s="38">
        <f t="shared" si="0"/>
        <v>1773.3415196024966</v>
      </c>
      <c r="O63" s="33"/>
    </row>
    <row r="64" spans="1:15" ht="30" x14ac:dyDescent="0.25">
      <c r="A64" s="9" t="s">
        <v>118</v>
      </c>
      <c r="B64" s="10" t="s">
        <v>119</v>
      </c>
      <c r="C64" s="35">
        <v>370.79095317802216</v>
      </c>
      <c r="D64" s="36">
        <v>0</v>
      </c>
      <c r="E64" s="37">
        <v>354.9787574132252</v>
      </c>
      <c r="F64" s="36">
        <v>15.812195764796993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0</v>
      </c>
      <c r="N64" s="38">
        <f t="shared" si="0"/>
        <v>370.79095317802216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2636.4295682495731</v>
      </c>
      <c r="D66" s="36">
        <v>0</v>
      </c>
      <c r="E66" s="37">
        <v>1965.2540547670487</v>
      </c>
      <c r="F66" s="36">
        <v>671.17551348252414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2636.4295682495731</v>
      </c>
      <c r="O66" s="33"/>
    </row>
    <row r="67" spans="1:15" ht="30" x14ac:dyDescent="0.25">
      <c r="A67" s="9" t="s">
        <v>357</v>
      </c>
      <c r="B67" s="10" t="s">
        <v>358</v>
      </c>
      <c r="C67" s="35">
        <v>2433.806507769762</v>
      </c>
      <c r="D67" s="36">
        <v>0</v>
      </c>
      <c r="E67" s="37">
        <v>1193.6632067808093</v>
      </c>
      <c r="F67" s="36">
        <v>1240.1433009889524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2433.806507769762</v>
      </c>
      <c r="O67" s="33"/>
    </row>
    <row r="68" spans="1:15" ht="30" x14ac:dyDescent="0.25">
      <c r="A68" s="9" t="s">
        <v>120</v>
      </c>
      <c r="B68" s="10" t="s">
        <v>122</v>
      </c>
      <c r="C68" s="35">
        <v>1483.176460962457</v>
      </c>
      <c r="D68" s="36">
        <v>0</v>
      </c>
      <c r="E68" s="37">
        <v>1335.8906118796087</v>
      </c>
      <c r="F68" s="36">
        <v>147.28584908284827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1483.176460962457</v>
      </c>
      <c r="O68" s="33"/>
    </row>
    <row r="69" spans="1:15" ht="30" x14ac:dyDescent="0.25">
      <c r="A69" s="9" t="s">
        <v>121</v>
      </c>
      <c r="B69" s="10" t="s">
        <v>124</v>
      </c>
      <c r="C69" s="35">
        <v>836.65184423590631</v>
      </c>
      <c r="D69" s="36">
        <v>0</v>
      </c>
      <c r="E69" s="37">
        <v>613.7932358772556</v>
      </c>
      <c r="F69" s="36">
        <v>222.85860835865071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0</v>
      </c>
      <c r="N69" s="38">
        <f t="shared" si="0"/>
        <v>836.65184423590631</v>
      </c>
      <c r="O69" s="33"/>
    </row>
    <row r="70" spans="1:15" ht="30" x14ac:dyDescent="0.25">
      <c r="A70" s="9" t="s">
        <v>123</v>
      </c>
      <c r="B70" s="10" t="s">
        <v>283</v>
      </c>
      <c r="C70" s="35">
        <v>25.652149573886618</v>
      </c>
      <c r="D70" s="36">
        <v>0</v>
      </c>
      <c r="E70" s="37">
        <v>14.19961053388662</v>
      </c>
      <c r="F70" s="36">
        <v>11.45253904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25.652149573886618</v>
      </c>
      <c r="O70" s="33"/>
    </row>
    <row r="71" spans="1:15" ht="30" x14ac:dyDescent="0.25">
      <c r="A71" s="9" t="s">
        <v>307</v>
      </c>
      <c r="B71" s="10" t="s">
        <v>126</v>
      </c>
      <c r="C71" s="35">
        <v>1028.0635360110764</v>
      </c>
      <c r="D71" s="36">
        <v>0</v>
      </c>
      <c r="E71" s="37">
        <v>956.178716295713</v>
      </c>
      <c r="F71" s="36">
        <v>71.884819715363335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1028.0635360110764</v>
      </c>
      <c r="O71" s="33"/>
    </row>
    <row r="72" spans="1:15" x14ac:dyDescent="0.25">
      <c r="A72" s="9" t="s">
        <v>125</v>
      </c>
      <c r="B72" s="10" t="s">
        <v>127</v>
      </c>
      <c r="C72" s="35">
        <v>429.45351978762244</v>
      </c>
      <c r="D72" s="36">
        <v>0</v>
      </c>
      <c r="E72" s="37">
        <v>34.857825867622459</v>
      </c>
      <c r="F72" s="36">
        <v>394.59569391999997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0</v>
      </c>
      <c r="N72" s="38">
        <f t="shared" ref="N72:N133" si="1">+C72+G72+K72+L72+M72</f>
        <v>429.45351978762244</v>
      </c>
      <c r="O72" s="33"/>
    </row>
    <row r="73" spans="1:15" x14ac:dyDescent="0.25">
      <c r="A73" s="9" t="s">
        <v>308</v>
      </c>
      <c r="B73" s="10" t="s">
        <v>129</v>
      </c>
      <c r="C73" s="35">
        <v>595.22334224923202</v>
      </c>
      <c r="D73" s="36">
        <v>0</v>
      </c>
      <c r="E73" s="37">
        <v>0.1470583032569632</v>
      </c>
      <c r="F73" s="36">
        <v>595.07628394597509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595.22334224923202</v>
      </c>
      <c r="O73" s="33"/>
    </row>
    <row r="74" spans="1:15" ht="45" x14ac:dyDescent="0.25">
      <c r="A74" s="9" t="s">
        <v>128</v>
      </c>
      <c r="B74" s="10" t="s">
        <v>131</v>
      </c>
      <c r="C74" s="35">
        <v>169.82244572179604</v>
      </c>
      <c r="D74" s="36">
        <v>0</v>
      </c>
      <c r="E74" s="37">
        <v>169.82244572179604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0</v>
      </c>
      <c r="N74" s="38">
        <f t="shared" si="1"/>
        <v>169.82244572179604</v>
      </c>
      <c r="O74" s="33"/>
    </row>
    <row r="75" spans="1:15" ht="30" x14ac:dyDescent="0.25">
      <c r="A75" s="9" t="s">
        <v>130</v>
      </c>
      <c r="B75" s="10" t="s">
        <v>133</v>
      </c>
      <c r="C75" s="35">
        <v>1746.2986996494797</v>
      </c>
      <c r="D75" s="36">
        <v>0</v>
      </c>
      <c r="E75" s="37">
        <v>685.30643581910488</v>
      </c>
      <c r="F75" s="36">
        <v>1060.9922638303747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0</v>
      </c>
      <c r="N75" s="38">
        <f t="shared" si="1"/>
        <v>1746.2986996494797</v>
      </c>
      <c r="O75" s="33"/>
    </row>
    <row r="76" spans="1:15" x14ac:dyDescent="0.25">
      <c r="A76" s="9" t="s">
        <v>132</v>
      </c>
      <c r="B76" s="10" t="s">
        <v>135</v>
      </c>
      <c r="C76" s="35">
        <v>1949.6470320969345</v>
      </c>
      <c r="D76" s="36">
        <v>0</v>
      </c>
      <c r="E76" s="37">
        <v>627.31214016693434</v>
      </c>
      <c r="F76" s="36">
        <v>1322.3348919300001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0</v>
      </c>
      <c r="N76" s="38">
        <f t="shared" si="1"/>
        <v>1949.6470320969345</v>
      </c>
      <c r="O76" s="33"/>
    </row>
    <row r="77" spans="1:15" ht="30" x14ac:dyDescent="0.25">
      <c r="A77" s="9" t="s">
        <v>134</v>
      </c>
      <c r="B77" s="10" t="s">
        <v>137</v>
      </c>
      <c r="C77" s="35">
        <v>1289.8404500884965</v>
      </c>
      <c r="D77" s="36">
        <v>0</v>
      </c>
      <c r="E77" s="37">
        <v>993.14536519540684</v>
      </c>
      <c r="F77" s="36">
        <v>296.6950848930897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0</v>
      </c>
      <c r="N77" s="38">
        <f t="shared" si="1"/>
        <v>1289.8404500884965</v>
      </c>
      <c r="O77" s="33"/>
    </row>
    <row r="78" spans="1:15" ht="30" x14ac:dyDescent="0.25">
      <c r="A78" s="9" t="s">
        <v>136</v>
      </c>
      <c r="B78" s="10" t="s">
        <v>139</v>
      </c>
      <c r="C78" s="35">
        <v>162.76626919</v>
      </c>
      <c r="D78" s="36">
        <v>0</v>
      </c>
      <c r="E78" s="37">
        <v>23.887905369999999</v>
      </c>
      <c r="F78" s="36">
        <v>138.87836382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162.76626919</v>
      </c>
      <c r="O78" s="33"/>
    </row>
    <row r="79" spans="1:15" x14ac:dyDescent="0.25">
      <c r="A79" s="9" t="s">
        <v>138</v>
      </c>
      <c r="B79" s="10" t="s">
        <v>141</v>
      </c>
      <c r="C79" s="35">
        <v>466.74198191898745</v>
      </c>
      <c r="D79" s="36">
        <v>0</v>
      </c>
      <c r="E79" s="37">
        <v>44.222255622646301</v>
      </c>
      <c r="F79" s="36">
        <v>422.51972629634116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466.74198191898745</v>
      </c>
      <c r="O79" s="33"/>
    </row>
    <row r="80" spans="1:15" x14ac:dyDescent="0.25">
      <c r="A80" s="9" t="s">
        <v>140</v>
      </c>
      <c r="B80" s="10" t="s">
        <v>142</v>
      </c>
      <c r="C80" s="35">
        <v>2284.3700305436059</v>
      </c>
      <c r="D80" s="36">
        <v>0</v>
      </c>
      <c r="E80" s="37">
        <v>308.69634458085619</v>
      </c>
      <c r="F80" s="36">
        <v>1975.6736859627497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2284.3700305436059</v>
      </c>
      <c r="O80" s="33"/>
    </row>
    <row r="81" spans="1:15" ht="45" x14ac:dyDescent="0.25">
      <c r="A81" s="9" t="s">
        <v>359</v>
      </c>
      <c r="B81" s="10" t="s">
        <v>360</v>
      </c>
      <c r="C81" s="35">
        <v>322.47274976287412</v>
      </c>
      <c r="D81" s="36">
        <v>0</v>
      </c>
      <c r="E81" s="37">
        <v>109.8883642786132</v>
      </c>
      <c r="F81" s="36">
        <v>212.58438548426091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322.47274976287412</v>
      </c>
      <c r="O81" s="33"/>
    </row>
    <row r="82" spans="1:15" x14ac:dyDescent="0.25">
      <c r="A82" s="9" t="s">
        <v>310</v>
      </c>
      <c r="B82" s="10" t="s">
        <v>144</v>
      </c>
      <c r="C82" s="35">
        <v>331.07721200000469</v>
      </c>
      <c r="D82" s="36">
        <v>0</v>
      </c>
      <c r="E82" s="37">
        <v>330.64553049000472</v>
      </c>
      <c r="F82" s="36">
        <v>0.43168150999999999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8">
        <f t="shared" si="1"/>
        <v>331.07721200000469</v>
      </c>
      <c r="O82" s="33"/>
    </row>
    <row r="83" spans="1:15" ht="30" x14ac:dyDescent="0.25">
      <c r="A83" s="9" t="s">
        <v>143</v>
      </c>
      <c r="B83" s="10" t="s">
        <v>146</v>
      </c>
      <c r="C83" s="35">
        <v>3906.6818948341693</v>
      </c>
      <c r="D83" s="36">
        <v>0</v>
      </c>
      <c r="E83" s="37">
        <v>97.199041580488014</v>
      </c>
      <c r="F83" s="36">
        <v>3809.4828532536812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3906.6818948341693</v>
      </c>
      <c r="O83" s="33"/>
    </row>
    <row r="84" spans="1:15" x14ac:dyDescent="0.25">
      <c r="A84" s="9" t="s">
        <v>145</v>
      </c>
      <c r="B84" s="10" t="s">
        <v>148</v>
      </c>
      <c r="C84" s="35">
        <v>601.00700612247408</v>
      </c>
      <c r="D84" s="36">
        <v>0</v>
      </c>
      <c r="E84" s="37">
        <v>519.13373819247408</v>
      </c>
      <c r="F84" s="36">
        <v>81.873267929999997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8">
        <f t="shared" si="1"/>
        <v>601.00700612247408</v>
      </c>
      <c r="O84" s="33"/>
    </row>
    <row r="85" spans="1:15" x14ac:dyDescent="0.25">
      <c r="A85" s="9" t="s">
        <v>147</v>
      </c>
      <c r="B85" s="10" t="s">
        <v>150</v>
      </c>
      <c r="C85" s="35">
        <v>1118.0333990866266</v>
      </c>
      <c r="D85" s="36">
        <v>0</v>
      </c>
      <c r="E85" s="37">
        <v>1095.9328177766265</v>
      </c>
      <c r="F85" s="36">
        <v>22.100581309999999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0</v>
      </c>
      <c r="N85" s="38">
        <f t="shared" si="1"/>
        <v>1118.0333990866266</v>
      </c>
      <c r="O85" s="33"/>
    </row>
    <row r="86" spans="1:15" ht="30" x14ac:dyDescent="0.25">
      <c r="A86" s="9" t="s">
        <v>149</v>
      </c>
      <c r="B86" s="10" t="s">
        <v>152</v>
      </c>
      <c r="C86" s="35">
        <v>1997.2904538403898</v>
      </c>
      <c r="D86" s="36">
        <v>316.42295773235901</v>
      </c>
      <c r="E86" s="37">
        <v>1659.5346933680307</v>
      </c>
      <c r="F86" s="36">
        <v>21.332802739999998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"/>
        <v>1997.2904538403898</v>
      </c>
      <c r="O86" s="33"/>
    </row>
    <row r="87" spans="1:15" x14ac:dyDescent="0.25">
      <c r="A87" s="9" t="s">
        <v>151</v>
      </c>
      <c r="B87" s="10" t="s">
        <v>285</v>
      </c>
      <c r="C87" s="35">
        <v>1049.4916848331989</v>
      </c>
      <c r="D87" s="36">
        <v>397.61882803999998</v>
      </c>
      <c r="E87" s="37">
        <v>651.87285679319882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4.9902590215070521</v>
      </c>
      <c r="L87" s="35">
        <v>0</v>
      </c>
      <c r="M87" s="35">
        <v>0</v>
      </c>
      <c r="N87" s="38">
        <f t="shared" si="1"/>
        <v>1054.4819438547058</v>
      </c>
      <c r="O87" s="33"/>
    </row>
    <row r="88" spans="1:15" x14ac:dyDescent="0.25">
      <c r="A88" s="9" t="s">
        <v>153</v>
      </c>
      <c r="B88" s="10" t="s">
        <v>286</v>
      </c>
      <c r="C88" s="35">
        <v>0.1242022</v>
      </c>
      <c r="D88" s="36">
        <v>0</v>
      </c>
      <c r="E88" s="37">
        <v>0.1242022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0</v>
      </c>
      <c r="N88" s="38">
        <f t="shared" si="1"/>
        <v>0.1242022</v>
      </c>
      <c r="O88" s="33"/>
    </row>
    <row r="89" spans="1:15" x14ac:dyDescent="0.25">
      <c r="A89" s="9" t="s">
        <v>154</v>
      </c>
      <c r="B89" s="10" t="s">
        <v>287</v>
      </c>
      <c r="C89" s="35">
        <v>1517.0269022450732</v>
      </c>
      <c r="D89" s="36">
        <v>0</v>
      </c>
      <c r="E89" s="37">
        <v>1517.0269022450732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"/>
        <v>1517.0269022450732</v>
      </c>
      <c r="O89" s="33"/>
    </row>
    <row r="90" spans="1:15" x14ac:dyDescent="0.25">
      <c r="A90" s="9" t="s">
        <v>155</v>
      </c>
      <c r="B90" s="10" t="s">
        <v>288</v>
      </c>
      <c r="C90" s="35">
        <v>0</v>
      </c>
      <c r="D90" s="36">
        <v>0</v>
      </c>
      <c r="E90" s="37">
        <v>0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0</v>
      </c>
      <c r="N90" s="38">
        <f t="shared" si="1"/>
        <v>0</v>
      </c>
      <c r="O90" s="33"/>
    </row>
    <row r="91" spans="1:15" x14ac:dyDescent="0.25">
      <c r="A91" s="9" t="s">
        <v>156</v>
      </c>
      <c r="B91" s="10" t="s">
        <v>289</v>
      </c>
      <c r="C91" s="35">
        <v>0</v>
      </c>
      <c r="D91" s="36">
        <v>0</v>
      </c>
      <c r="E91" s="37">
        <v>0</v>
      </c>
      <c r="F91" s="36">
        <v>0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"/>
        <v>0</v>
      </c>
      <c r="O91" s="33"/>
    </row>
    <row r="92" spans="1:15" x14ac:dyDescent="0.25">
      <c r="A92" s="9" t="s">
        <v>158</v>
      </c>
      <c r="B92" s="10" t="s">
        <v>157</v>
      </c>
      <c r="C92" s="35">
        <v>0</v>
      </c>
      <c r="D92" s="36">
        <v>0</v>
      </c>
      <c r="E92" s="37">
        <v>0</v>
      </c>
      <c r="F92" s="36">
        <v>0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0</v>
      </c>
      <c r="O92" s="33"/>
    </row>
    <row r="93" spans="1:15" ht="30" x14ac:dyDescent="0.25">
      <c r="A93" s="9" t="s">
        <v>311</v>
      </c>
      <c r="B93" s="10" t="s">
        <v>159</v>
      </c>
      <c r="C93" s="35">
        <v>175.82397559</v>
      </c>
      <c r="D93" s="36">
        <v>0</v>
      </c>
      <c r="E93" s="37">
        <v>0</v>
      </c>
      <c r="F93" s="36">
        <v>175.82397559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175.82397559</v>
      </c>
      <c r="O93" s="33"/>
    </row>
    <row r="94" spans="1:15" x14ac:dyDescent="0.25">
      <c r="A94" s="9" t="s">
        <v>161</v>
      </c>
      <c r="B94" s="10" t="s">
        <v>160</v>
      </c>
      <c r="C94" s="35">
        <v>22.188918900000001</v>
      </c>
      <c r="D94" s="36">
        <v>0</v>
      </c>
      <c r="E94" s="37">
        <v>0</v>
      </c>
      <c r="F94" s="36">
        <v>22.188918900000001</v>
      </c>
      <c r="G94" s="35">
        <v>0</v>
      </c>
      <c r="H94" s="36">
        <v>0</v>
      </c>
      <c r="I94" s="37">
        <v>0</v>
      </c>
      <c r="J94" s="36">
        <v>0</v>
      </c>
      <c r="K94" s="35">
        <v>166.7438095</v>
      </c>
      <c r="L94" s="35">
        <v>0</v>
      </c>
      <c r="M94" s="35">
        <v>0</v>
      </c>
      <c r="N94" s="38">
        <f t="shared" si="1"/>
        <v>188.9327284</v>
      </c>
      <c r="O94" s="33"/>
    </row>
    <row r="95" spans="1:15" x14ac:dyDescent="0.25">
      <c r="A95" s="9" t="s">
        <v>163</v>
      </c>
      <c r="B95" s="10" t="s">
        <v>162</v>
      </c>
      <c r="C95" s="35">
        <v>49280.668160963563</v>
      </c>
      <c r="D95" s="36">
        <v>2479.3896264199998</v>
      </c>
      <c r="E95" s="37">
        <v>23746.982596944261</v>
      </c>
      <c r="F95" s="36">
        <v>23054.295937599301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0</v>
      </c>
      <c r="N95" s="38">
        <f t="shared" si="1"/>
        <v>49280.668160963563</v>
      </c>
      <c r="O95" s="33"/>
    </row>
    <row r="96" spans="1:15" x14ac:dyDescent="0.25">
      <c r="A96" s="9" t="s">
        <v>165</v>
      </c>
      <c r="B96" s="10" t="s">
        <v>164</v>
      </c>
      <c r="C96" s="35">
        <v>420.13132382100122</v>
      </c>
      <c r="D96" s="36">
        <v>0</v>
      </c>
      <c r="E96" s="37">
        <v>420.13132382100122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0</v>
      </c>
      <c r="N96" s="38">
        <f t="shared" si="1"/>
        <v>420.13132382100122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3.5742557383396899E-2</v>
      </c>
      <c r="L97" s="35">
        <v>0</v>
      </c>
      <c r="M97" s="35">
        <v>0</v>
      </c>
      <c r="N97" s="38">
        <f t="shared" si="1"/>
        <v>3.5742557383396899E-2</v>
      </c>
      <c r="O97" s="33"/>
    </row>
    <row r="98" spans="1:15" x14ac:dyDescent="0.25">
      <c r="A98" s="9" t="s">
        <v>169</v>
      </c>
      <c r="B98" s="10" t="s">
        <v>168</v>
      </c>
      <c r="C98" s="35">
        <v>1859.6378564261736</v>
      </c>
      <c r="D98" s="36">
        <v>0</v>
      </c>
      <c r="E98" s="37">
        <v>1859.6378564261736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0</v>
      </c>
      <c r="N98" s="38">
        <f t="shared" si="1"/>
        <v>1859.6378564261736</v>
      </c>
      <c r="O98" s="33"/>
    </row>
    <row r="99" spans="1:15" x14ac:dyDescent="0.25">
      <c r="A99" s="9" t="s">
        <v>171</v>
      </c>
      <c r="B99" s="10" t="s">
        <v>170</v>
      </c>
      <c r="C99" s="35">
        <v>0</v>
      </c>
      <c r="D99" s="36">
        <v>0</v>
      </c>
      <c r="E99" s="37">
        <v>0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0</v>
      </c>
      <c r="N99" s="38">
        <f t="shared" si="1"/>
        <v>0</v>
      </c>
      <c r="O99" s="33"/>
    </row>
    <row r="100" spans="1:15" x14ac:dyDescent="0.25">
      <c r="A100" s="9" t="s">
        <v>172</v>
      </c>
      <c r="B100" s="10" t="s">
        <v>290</v>
      </c>
      <c r="C100" s="35">
        <v>4146.8165186875685</v>
      </c>
      <c r="D100" s="36">
        <v>0</v>
      </c>
      <c r="E100" s="37">
        <v>3980.9231396556802</v>
      </c>
      <c r="F100" s="36">
        <v>165.89337903188795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0</v>
      </c>
      <c r="M100" s="35">
        <v>0</v>
      </c>
      <c r="N100" s="38">
        <f t="shared" si="1"/>
        <v>4146.8165186875685</v>
      </c>
      <c r="O100" s="33"/>
    </row>
    <row r="101" spans="1:15" x14ac:dyDescent="0.25">
      <c r="A101" s="9" t="s">
        <v>174</v>
      </c>
      <c r="B101" s="10" t="s">
        <v>291</v>
      </c>
      <c r="C101" s="35">
        <v>346.22514980388473</v>
      </c>
      <c r="D101" s="36">
        <v>0</v>
      </c>
      <c r="E101" s="37">
        <v>236.07173435439702</v>
      </c>
      <c r="F101" s="36">
        <v>110.15341544948771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16.480985829754793</v>
      </c>
      <c r="M101" s="35">
        <v>0</v>
      </c>
      <c r="N101" s="38">
        <f t="shared" si="1"/>
        <v>362.70613563363952</v>
      </c>
      <c r="O101" s="33"/>
    </row>
    <row r="102" spans="1:15" x14ac:dyDescent="0.25">
      <c r="A102" s="9" t="s">
        <v>175</v>
      </c>
      <c r="B102" s="10" t="s">
        <v>173</v>
      </c>
      <c r="C102" s="35">
        <v>531.62194924284506</v>
      </c>
      <c r="D102" s="36">
        <v>0</v>
      </c>
      <c r="E102" s="37">
        <v>352.99341321115133</v>
      </c>
      <c r="F102" s="36">
        <v>178.6285360316937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"/>
        <v>531.62194924284506</v>
      </c>
      <c r="O102" s="33"/>
    </row>
    <row r="103" spans="1:15" x14ac:dyDescent="0.25">
      <c r="A103" s="9" t="s">
        <v>176</v>
      </c>
      <c r="B103" s="10" t="s">
        <v>292</v>
      </c>
      <c r="C103" s="35">
        <v>5082.9425533309904</v>
      </c>
      <c r="D103" s="36">
        <v>2811.4982358899997</v>
      </c>
      <c r="E103" s="37">
        <v>1000.7787179892565</v>
      </c>
      <c r="F103" s="36">
        <v>1270.6655994517344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8">
        <f t="shared" si="1"/>
        <v>5082.9425533309904</v>
      </c>
      <c r="O103" s="33"/>
    </row>
    <row r="104" spans="1:15" x14ac:dyDescent="0.25">
      <c r="A104" s="9" t="s">
        <v>178</v>
      </c>
      <c r="B104" s="10" t="s">
        <v>177</v>
      </c>
      <c r="C104" s="35">
        <v>1527.8021947574671</v>
      </c>
      <c r="D104" s="36">
        <v>669.98926399999993</v>
      </c>
      <c r="E104" s="37">
        <v>744.59819303746735</v>
      </c>
      <c r="F104" s="36">
        <v>113.21473771999993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0</v>
      </c>
      <c r="N104" s="38">
        <f t="shared" si="1"/>
        <v>1527.8021947574671</v>
      </c>
      <c r="O104" s="33"/>
    </row>
    <row r="105" spans="1:15" x14ac:dyDescent="0.25">
      <c r="A105" s="9" t="s">
        <v>180</v>
      </c>
      <c r="B105" s="10" t="s">
        <v>179</v>
      </c>
      <c r="C105" s="35">
        <v>5892.8864081212541</v>
      </c>
      <c r="D105" s="36">
        <v>0</v>
      </c>
      <c r="E105" s="37">
        <v>5009.8503054126722</v>
      </c>
      <c r="F105" s="36">
        <v>883.03610270858235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0</v>
      </c>
      <c r="N105" s="38">
        <f t="shared" si="1"/>
        <v>5892.8864081212541</v>
      </c>
      <c r="O105" s="33"/>
    </row>
    <row r="106" spans="1:15" x14ac:dyDescent="0.25">
      <c r="A106" s="9" t="s">
        <v>182</v>
      </c>
      <c r="B106" s="10" t="s">
        <v>181</v>
      </c>
      <c r="C106" s="35">
        <v>3632.572065039777</v>
      </c>
      <c r="D106" s="36">
        <v>0</v>
      </c>
      <c r="E106" s="37">
        <v>3441.8954193176946</v>
      </c>
      <c r="F106" s="36">
        <v>190.67664572208224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0</v>
      </c>
      <c r="N106" s="38">
        <f t="shared" si="1"/>
        <v>3632.572065039777</v>
      </c>
      <c r="O106" s="33"/>
    </row>
    <row r="107" spans="1:15" ht="45" x14ac:dyDescent="0.25">
      <c r="A107" s="9" t="s">
        <v>184</v>
      </c>
      <c r="B107" s="10" t="s">
        <v>183</v>
      </c>
      <c r="C107" s="35">
        <v>589.12140358686224</v>
      </c>
      <c r="D107" s="36">
        <v>0</v>
      </c>
      <c r="E107" s="37">
        <v>181.48413760824417</v>
      </c>
      <c r="F107" s="36">
        <v>407.63726597861802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0</v>
      </c>
      <c r="N107" s="38">
        <f t="shared" si="1"/>
        <v>589.12140358686224</v>
      </c>
      <c r="O107" s="33"/>
    </row>
    <row r="108" spans="1:15" x14ac:dyDescent="0.25">
      <c r="A108" s="9" t="s">
        <v>186</v>
      </c>
      <c r="B108" s="10" t="s">
        <v>185</v>
      </c>
      <c r="C108" s="35">
        <v>1642.9268863715715</v>
      </c>
      <c r="D108" s="36">
        <v>144.5824801504163</v>
      </c>
      <c r="E108" s="37">
        <v>1230.9078690654471</v>
      </c>
      <c r="F108" s="36">
        <v>267.43653715570792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1642.9268863715715</v>
      </c>
      <c r="O108" s="33"/>
    </row>
    <row r="109" spans="1:15" ht="30" x14ac:dyDescent="0.25">
      <c r="A109" s="9" t="s">
        <v>188</v>
      </c>
      <c r="B109" s="10" t="s">
        <v>187</v>
      </c>
      <c r="C109" s="35">
        <v>5869.8845265336058</v>
      </c>
      <c r="D109" s="36">
        <v>0</v>
      </c>
      <c r="E109" s="37">
        <v>2510.2906217933719</v>
      </c>
      <c r="F109" s="36">
        <v>3359.5939047402335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8">
        <f t="shared" si="1"/>
        <v>5869.8845265336058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449.33066036792997</v>
      </c>
      <c r="H110" s="36">
        <v>449.33066036792997</v>
      </c>
      <c r="I110" s="37">
        <v>0</v>
      </c>
      <c r="J110" s="36">
        <v>0</v>
      </c>
      <c r="K110" s="35">
        <v>0</v>
      </c>
      <c r="L110" s="35">
        <v>0</v>
      </c>
      <c r="M110" s="35">
        <v>0</v>
      </c>
      <c r="N110" s="38">
        <f t="shared" si="1"/>
        <v>449.33066036792997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2066.5033529131515</v>
      </c>
      <c r="H111" s="36">
        <v>307.68095538</v>
      </c>
      <c r="I111" s="37">
        <v>1663.4335037931517</v>
      </c>
      <c r="J111" s="36">
        <v>95.38889374</v>
      </c>
      <c r="K111" s="35">
        <v>0</v>
      </c>
      <c r="L111" s="35">
        <v>0</v>
      </c>
      <c r="M111" s="35">
        <v>0</v>
      </c>
      <c r="N111" s="38">
        <f t="shared" si="1"/>
        <v>2066.5033529131515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1097.4088891475933</v>
      </c>
      <c r="H112" s="36">
        <v>0</v>
      </c>
      <c r="I112" s="37">
        <v>54.860093384235661</v>
      </c>
      <c r="J112" s="36">
        <v>1042.5487957633577</v>
      </c>
      <c r="K112" s="35">
        <v>0</v>
      </c>
      <c r="L112" s="35">
        <v>0</v>
      </c>
      <c r="M112" s="35">
        <v>0</v>
      </c>
      <c r="N112" s="38">
        <f t="shared" si="1"/>
        <v>1097.4088891475933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456.08355984999997</v>
      </c>
      <c r="H113" s="36">
        <v>371.33691310999995</v>
      </c>
      <c r="I113" s="37">
        <v>3.6407724100000003</v>
      </c>
      <c r="J113" s="36">
        <v>81.105874330000006</v>
      </c>
      <c r="K113" s="35">
        <v>0</v>
      </c>
      <c r="L113" s="35">
        <v>0</v>
      </c>
      <c r="M113" s="35">
        <v>0</v>
      </c>
      <c r="N113" s="38">
        <f t="shared" si="1"/>
        <v>456.08355984999997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100.40964161617009</v>
      </c>
      <c r="H114" s="36">
        <v>93.82137461617009</v>
      </c>
      <c r="I114" s="37">
        <v>0.54342000000000001</v>
      </c>
      <c r="J114" s="36">
        <v>6.0448469999999999</v>
      </c>
      <c r="K114" s="35">
        <v>0</v>
      </c>
      <c r="L114" s="35">
        <v>0</v>
      </c>
      <c r="M114" s="35">
        <v>0</v>
      </c>
      <c r="N114" s="38">
        <f t="shared" si="1"/>
        <v>100.40964161617009</v>
      </c>
      <c r="O114" s="33"/>
    </row>
    <row r="115" spans="1:15" ht="30" x14ac:dyDescent="0.25">
      <c r="A115" s="9" t="s">
        <v>313</v>
      </c>
      <c r="B115" s="10" t="s">
        <v>295</v>
      </c>
      <c r="C115" s="35">
        <v>1707.7882307674674</v>
      </c>
      <c r="D115" s="36">
        <v>0</v>
      </c>
      <c r="E115" s="37">
        <v>1295.7623771940459</v>
      </c>
      <c r="F115" s="36">
        <v>412.0258535734215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0</v>
      </c>
      <c r="M115" s="35">
        <v>0</v>
      </c>
      <c r="N115" s="38">
        <f t="shared" si="1"/>
        <v>1707.7882307674674</v>
      </c>
      <c r="O115" s="33"/>
    </row>
    <row r="116" spans="1:15" x14ac:dyDescent="0.25">
      <c r="A116" s="9" t="s">
        <v>198</v>
      </c>
      <c r="B116" s="10" t="s">
        <v>196</v>
      </c>
      <c r="C116" s="35">
        <v>342.55301068896586</v>
      </c>
      <c r="D116" s="36">
        <v>0</v>
      </c>
      <c r="E116" s="37">
        <v>342.55301068896586</v>
      </c>
      <c r="F116" s="36">
        <v>0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0</v>
      </c>
      <c r="N116" s="38">
        <f t="shared" si="1"/>
        <v>342.55301068896586</v>
      </c>
      <c r="O116" s="33"/>
    </row>
    <row r="117" spans="1:15" ht="30" x14ac:dyDescent="0.25">
      <c r="A117" s="9" t="s">
        <v>199</v>
      </c>
      <c r="B117" s="10" t="s">
        <v>197</v>
      </c>
      <c r="C117" s="35">
        <v>2910.8701502887889</v>
      </c>
      <c r="D117" s="36">
        <v>0</v>
      </c>
      <c r="E117" s="37">
        <v>2824.1153950564631</v>
      </c>
      <c r="F117" s="36">
        <v>86.754755232325664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0</v>
      </c>
      <c r="N117" s="38">
        <f t="shared" si="1"/>
        <v>2910.8701502887889</v>
      </c>
      <c r="O117" s="33"/>
    </row>
    <row r="118" spans="1:15" ht="30" x14ac:dyDescent="0.25">
      <c r="A118" s="9" t="s">
        <v>314</v>
      </c>
      <c r="B118" s="10" t="s">
        <v>296</v>
      </c>
      <c r="C118" s="35">
        <v>17712.815345360759</v>
      </c>
      <c r="D118" s="36">
        <v>0</v>
      </c>
      <c r="E118" s="37">
        <v>3122.2991137051959</v>
      </c>
      <c r="F118" s="36">
        <v>14590.516231655565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0</v>
      </c>
      <c r="N118" s="38">
        <f t="shared" si="1"/>
        <v>17712.815345360759</v>
      </c>
      <c r="O118" s="33"/>
    </row>
    <row r="119" spans="1:15" ht="30" x14ac:dyDescent="0.25">
      <c r="A119" s="9" t="s">
        <v>202</v>
      </c>
      <c r="B119" s="10" t="s">
        <v>200</v>
      </c>
      <c r="C119" s="35">
        <v>3027.5026827048882</v>
      </c>
      <c r="D119" s="36">
        <v>0</v>
      </c>
      <c r="E119" s="37">
        <v>2551.3798114896008</v>
      </c>
      <c r="F119" s="36">
        <v>476.12287121528743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0</v>
      </c>
      <c r="N119" s="38">
        <f t="shared" si="1"/>
        <v>3027.5026827048882</v>
      </c>
      <c r="O119" s="33"/>
    </row>
    <row r="120" spans="1:15" x14ac:dyDescent="0.25">
      <c r="A120" s="9" t="s">
        <v>315</v>
      </c>
      <c r="B120" s="10" t="s">
        <v>201</v>
      </c>
      <c r="C120" s="35">
        <v>834.19778160419753</v>
      </c>
      <c r="D120" s="36">
        <v>0</v>
      </c>
      <c r="E120" s="37">
        <v>515.161252880799</v>
      </c>
      <c r="F120" s="36">
        <v>319.03652872339853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0</v>
      </c>
      <c r="N120" s="38">
        <f t="shared" si="1"/>
        <v>834.19778160419753</v>
      </c>
      <c r="O120" s="33"/>
    </row>
    <row r="121" spans="1:15" x14ac:dyDescent="0.25">
      <c r="A121" s="9" t="s">
        <v>205</v>
      </c>
      <c r="B121" s="10" t="s">
        <v>203</v>
      </c>
      <c r="C121" s="35">
        <v>1862.4316266722826</v>
      </c>
      <c r="D121" s="36">
        <v>0</v>
      </c>
      <c r="E121" s="37">
        <v>885.59703338640566</v>
      </c>
      <c r="F121" s="36">
        <v>976.83459328587708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0</v>
      </c>
      <c r="N121" s="38">
        <f t="shared" si="1"/>
        <v>1862.4316266722826</v>
      </c>
      <c r="O121" s="33"/>
    </row>
    <row r="122" spans="1:15" x14ac:dyDescent="0.25">
      <c r="A122" s="9" t="s">
        <v>207</v>
      </c>
      <c r="B122" s="10" t="s">
        <v>204</v>
      </c>
      <c r="C122" s="35">
        <v>534.66249334370184</v>
      </c>
      <c r="D122" s="36">
        <v>0</v>
      </c>
      <c r="E122" s="37">
        <v>306.48973303370184</v>
      </c>
      <c r="F122" s="36">
        <v>228.17276031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0</v>
      </c>
      <c r="N122" s="38">
        <f t="shared" si="1"/>
        <v>534.66249334370184</v>
      </c>
      <c r="O122" s="33"/>
    </row>
    <row r="123" spans="1:15" x14ac:dyDescent="0.25">
      <c r="A123" s="9" t="s">
        <v>208</v>
      </c>
      <c r="B123" s="10" t="s">
        <v>206</v>
      </c>
      <c r="C123" s="35">
        <v>489.82267442110862</v>
      </c>
      <c r="D123" s="36">
        <v>0</v>
      </c>
      <c r="E123" s="37">
        <v>489.82267442110862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0</v>
      </c>
      <c r="N123" s="38">
        <f t="shared" si="1"/>
        <v>489.82267442110862</v>
      </c>
      <c r="O123" s="33"/>
    </row>
    <row r="124" spans="1:15" ht="30" x14ac:dyDescent="0.25">
      <c r="A124" s="9" t="s">
        <v>210</v>
      </c>
      <c r="B124" s="10" t="s">
        <v>297</v>
      </c>
      <c r="C124" s="35">
        <v>1185.7935784038266</v>
      </c>
      <c r="D124" s="36">
        <v>0</v>
      </c>
      <c r="E124" s="37">
        <v>1083.1432139707899</v>
      </c>
      <c r="F124" s="36">
        <v>102.65036443303671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0</v>
      </c>
      <c r="N124" s="38">
        <f t="shared" si="1"/>
        <v>1185.7935784038266</v>
      </c>
      <c r="O124" s="33"/>
    </row>
    <row r="125" spans="1:15" ht="30" x14ac:dyDescent="0.25">
      <c r="A125" s="9" t="s">
        <v>212</v>
      </c>
      <c r="B125" s="10" t="s">
        <v>298</v>
      </c>
      <c r="C125" s="35">
        <v>347.72821970285031</v>
      </c>
      <c r="D125" s="36">
        <v>0</v>
      </c>
      <c r="E125" s="37">
        <v>347.72821970285031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0</v>
      </c>
      <c r="N125" s="38">
        <f t="shared" si="1"/>
        <v>347.72821970285031</v>
      </c>
      <c r="O125" s="33"/>
    </row>
    <row r="126" spans="1:15" ht="30" x14ac:dyDescent="0.25">
      <c r="A126" s="9" t="s">
        <v>214</v>
      </c>
      <c r="B126" s="10" t="s">
        <v>299</v>
      </c>
      <c r="C126" s="35">
        <v>1702.0047785194681</v>
      </c>
      <c r="D126" s="36">
        <v>0</v>
      </c>
      <c r="E126" s="37">
        <v>1607.7744707905774</v>
      </c>
      <c r="F126" s="36">
        <v>94.230307728890665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0</v>
      </c>
      <c r="N126" s="38">
        <f t="shared" si="1"/>
        <v>1702.0047785194681</v>
      </c>
      <c r="O126" s="33"/>
    </row>
    <row r="127" spans="1:15" ht="45" x14ac:dyDescent="0.25">
      <c r="A127" s="9" t="s">
        <v>216</v>
      </c>
      <c r="B127" s="10" t="s">
        <v>300</v>
      </c>
      <c r="C127" s="35">
        <v>10.290158048393108</v>
      </c>
      <c r="D127" s="36">
        <v>0</v>
      </c>
      <c r="E127" s="37">
        <v>10.290158048393108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10.290158048393108</v>
      </c>
      <c r="O127" s="33"/>
    </row>
    <row r="128" spans="1:15" x14ac:dyDescent="0.25">
      <c r="A128" s="9" t="s">
        <v>240</v>
      </c>
      <c r="B128" s="10" t="s">
        <v>209</v>
      </c>
      <c r="C128" s="35">
        <v>3393.4253371637833</v>
      </c>
      <c r="D128" s="36">
        <v>0</v>
      </c>
      <c r="E128" s="37">
        <v>2520.2435285785227</v>
      </c>
      <c r="F128" s="36">
        <v>873.18180858526057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3393.4253371637833</v>
      </c>
      <c r="O128" s="33"/>
    </row>
    <row r="129" spans="1:15" ht="30" x14ac:dyDescent="0.25">
      <c r="A129" s="9" t="s">
        <v>242</v>
      </c>
      <c r="B129" s="10" t="s">
        <v>211</v>
      </c>
      <c r="C129" s="35">
        <v>1988.4012051503462</v>
      </c>
      <c r="D129" s="36">
        <v>0</v>
      </c>
      <c r="E129" s="37">
        <v>1588.1468522538607</v>
      </c>
      <c r="F129" s="36">
        <v>400.2543528964855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8">
        <f t="shared" si="1"/>
        <v>1988.4012051503462</v>
      </c>
      <c r="O129" s="33"/>
    </row>
    <row r="130" spans="1:15" x14ac:dyDescent="0.25">
      <c r="A130" s="9" t="s">
        <v>244</v>
      </c>
      <c r="B130" s="10" t="s">
        <v>213</v>
      </c>
      <c r="C130" s="35">
        <v>9999.4567988267336</v>
      </c>
      <c r="D130" s="36">
        <v>0</v>
      </c>
      <c r="E130" s="37">
        <v>8506.9258047197654</v>
      </c>
      <c r="F130" s="36">
        <v>1492.5309941069672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0</v>
      </c>
      <c r="N130" s="38">
        <f t="shared" si="1"/>
        <v>9999.4567988267336</v>
      </c>
      <c r="O130" s="33"/>
    </row>
    <row r="131" spans="1:15" x14ac:dyDescent="0.25">
      <c r="A131" s="9" t="s">
        <v>316</v>
      </c>
      <c r="B131" s="10" t="s">
        <v>215</v>
      </c>
      <c r="C131" s="35">
        <v>2256.8661278973236</v>
      </c>
      <c r="D131" s="36">
        <v>0</v>
      </c>
      <c r="E131" s="37">
        <v>2201.3082256611196</v>
      </c>
      <c r="F131" s="36">
        <v>55.557902236203951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0</v>
      </c>
      <c r="N131" s="38">
        <f t="shared" si="1"/>
        <v>2256.8661278973236</v>
      </c>
      <c r="O131" s="33"/>
    </row>
    <row r="132" spans="1:15" ht="30" x14ac:dyDescent="0.25">
      <c r="A132" s="9" t="s">
        <v>317</v>
      </c>
      <c r="B132" s="10" t="s">
        <v>217</v>
      </c>
      <c r="C132" s="35">
        <v>11730.81967000763</v>
      </c>
      <c r="D132" s="36">
        <v>0</v>
      </c>
      <c r="E132" s="37">
        <v>7558.7303391368741</v>
      </c>
      <c r="F132" s="36">
        <v>4172.0893308707564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0</v>
      </c>
      <c r="N132" s="38">
        <f t="shared" si="1"/>
        <v>11730.81967000763</v>
      </c>
      <c r="O132" s="33"/>
    </row>
    <row r="133" spans="1:15" x14ac:dyDescent="0.25">
      <c r="A133" s="9" t="s">
        <v>318</v>
      </c>
      <c r="B133" s="10" t="s">
        <v>218</v>
      </c>
      <c r="C133" s="35">
        <v>18576.818641919381</v>
      </c>
      <c r="D133" s="36">
        <v>0</v>
      </c>
      <c r="E133" s="37">
        <v>17284.113177535935</v>
      </c>
      <c r="F133" s="36">
        <v>1292.7054643834458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0</v>
      </c>
      <c r="N133" s="38">
        <f t="shared" si="1"/>
        <v>18576.818641919381</v>
      </c>
      <c r="O133" s="33"/>
    </row>
    <row r="134" spans="1:15" ht="30" x14ac:dyDescent="0.25">
      <c r="A134" s="9" t="s">
        <v>319</v>
      </c>
      <c r="B134" s="10" t="s">
        <v>219</v>
      </c>
      <c r="C134" s="35">
        <v>7812.702841926689</v>
      </c>
      <c r="D134" s="36">
        <v>3637.8241679719877</v>
      </c>
      <c r="E134" s="37">
        <v>3684.332718153029</v>
      </c>
      <c r="F134" s="36">
        <v>490.54595580167194</v>
      </c>
      <c r="G134" s="35">
        <v>0</v>
      </c>
      <c r="H134" s="36">
        <v>0</v>
      </c>
      <c r="I134" s="37">
        <v>0</v>
      </c>
      <c r="J134" s="36">
        <v>0</v>
      </c>
      <c r="K134" s="35">
        <v>0</v>
      </c>
      <c r="L134" s="35">
        <v>0</v>
      </c>
      <c r="M134" s="35">
        <v>0</v>
      </c>
      <c r="N134" s="38">
        <f t="shared" ref="N134:N144" si="2">+C134+G134+K134+L134+M134</f>
        <v>7812.702841926689</v>
      </c>
      <c r="O134" s="33"/>
    </row>
    <row r="135" spans="1:15" x14ac:dyDescent="0.25">
      <c r="A135" s="9" t="s">
        <v>226</v>
      </c>
      <c r="B135" s="10" t="s">
        <v>301</v>
      </c>
      <c r="C135" s="35">
        <v>0</v>
      </c>
      <c r="D135" s="36">
        <v>0</v>
      </c>
      <c r="E135" s="37">
        <v>0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72.058282330151314</v>
      </c>
      <c r="M135" s="35">
        <v>0</v>
      </c>
      <c r="N135" s="38">
        <f t="shared" si="2"/>
        <v>72.058282330151314</v>
      </c>
      <c r="O135" s="33"/>
    </row>
    <row r="136" spans="1:15" ht="30" x14ac:dyDescent="0.25">
      <c r="A136" s="9" t="s">
        <v>228</v>
      </c>
      <c r="B136" s="10" t="s">
        <v>302</v>
      </c>
      <c r="C136" s="35">
        <v>0</v>
      </c>
      <c r="D136" s="36">
        <v>0</v>
      </c>
      <c r="E136" s="37">
        <v>0</v>
      </c>
      <c r="F136" s="36">
        <v>0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2"/>
        <v>0</v>
      </c>
      <c r="O136" s="33"/>
    </row>
    <row r="137" spans="1:15" x14ac:dyDescent="0.25">
      <c r="A137" s="9" t="s">
        <v>235</v>
      </c>
      <c r="B137" s="10" t="s">
        <v>303</v>
      </c>
      <c r="C137" s="35">
        <v>504.18782294905111</v>
      </c>
      <c r="D137" s="36">
        <v>0</v>
      </c>
      <c r="E137" s="37">
        <v>476.72890369684063</v>
      </c>
      <c r="F137" s="36">
        <v>27.45891925221045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61.764241997272563</v>
      </c>
      <c r="M137" s="35">
        <v>0</v>
      </c>
      <c r="N137" s="38">
        <f t="shared" si="2"/>
        <v>565.95206494632362</v>
      </c>
      <c r="O137" s="33"/>
    </row>
    <row r="138" spans="1:15" x14ac:dyDescent="0.25">
      <c r="A138" s="9" t="s">
        <v>320</v>
      </c>
      <c r="B138" s="10" t="s">
        <v>304</v>
      </c>
      <c r="C138" s="35">
        <v>1635.3995488843898</v>
      </c>
      <c r="D138" s="36">
        <v>0</v>
      </c>
      <c r="E138" s="37">
        <v>1349.3500405688344</v>
      </c>
      <c r="F138" s="36">
        <v>286.04950831555544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0</v>
      </c>
      <c r="M138" s="35">
        <v>0</v>
      </c>
      <c r="N138" s="38">
        <f t="shared" si="2"/>
        <v>1635.3995488843898</v>
      </c>
      <c r="O138" s="33"/>
    </row>
    <row r="139" spans="1:15" x14ac:dyDescent="0.25">
      <c r="A139" s="9" t="s">
        <v>321</v>
      </c>
      <c r="B139" s="10" t="s">
        <v>221</v>
      </c>
      <c r="C139" s="35">
        <v>627.70493215361432</v>
      </c>
      <c r="D139" s="36">
        <v>0</v>
      </c>
      <c r="E139" s="37">
        <v>627.70493215361432</v>
      </c>
      <c r="F139" s="36">
        <v>0</v>
      </c>
      <c r="G139" s="35">
        <v>2.86204394</v>
      </c>
      <c r="H139" s="36">
        <v>0</v>
      </c>
      <c r="I139" s="37">
        <v>2.86204394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2"/>
        <v>630.56697609361436</v>
      </c>
      <c r="O139" s="33"/>
    </row>
    <row r="140" spans="1:15" ht="30" x14ac:dyDescent="0.25">
      <c r="A140" s="9" t="s">
        <v>322</v>
      </c>
      <c r="B140" s="10" t="s">
        <v>223</v>
      </c>
      <c r="C140" s="35">
        <v>755.5786096517113</v>
      </c>
      <c r="D140" s="36">
        <v>0</v>
      </c>
      <c r="E140" s="37">
        <v>373.94135634171124</v>
      </c>
      <c r="F140" s="36">
        <v>381.63725331000001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0</v>
      </c>
      <c r="M140" s="35">
        <v>0</v>
      </c>
      <c r="N140" s="38">
        <f t="shared" si="2"/>
        <v>755.5786096517113</v>
      </c>
      <c r="O140" s="33"/>
    </row>
    <row r="141" spans="1:15" ht="30" x14ac:dyDescent="0.25">
      <c r="A141" s="9" t="s">
        <v>323</v>
      </c>
      <c r="B141" s="10" t="s">
        <v>224</v>
      </c>
      <c r="C141" s="35">
        <v>191.71691944852586</v>
      </c>
      <c r="D141" s="36">
        <v>0</v>
      </c>
      <c r="E141" s="37">
        <v>169.29432087852587</v>
      </c>
      <c r="F141" s="36">
        <v>22.422598570000002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2"/>
        <v>191.71691944852586</v>
      </c>
      <c r="O141" s="33"/>
    </row>
    <row r="142" spans="1:15" x14ac:dyDescent="0.25">
      <c r="A142" s="9" t="s">
        <v>324</v>
      </c>
      <c r="B142" s="10" t="s">
        <v>225</v>
      </c>
      <c r="C142" s="35">
        <v>522.51707721030243</v>
      </c>
      <c r="D142" s="36">
        <v>0</v>
      </c>
      <c r="E142" s="37">
        <v>522.51707721030243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8">
        <f t="shared" si="2"/>
        <v>522.51707721030243</v>
      </c>
      <c r="O142" s="33"/>
    </row>
    <row r="143" spans="1:15" x14ac:dyDescent="0.25">
      <c r="A143" s="9" t="s">
        <v>325</v>
      </c>
      <c r="B143" s="10" t="s">
        <v>227</v>
      </c>
      <c r="C143" s="35">
        <v>205.73797388495765</v>
      </c>
      <c r="D143" s="36">
        <v>0</v>
      </c>
      <c r="E143" s="37">
        <v>205.73797388495765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2"/>
        <v>205.73797388495765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164.79012563480805</v>
      </c>
      <c r="D144" s="36">
        <v>0</v>
      </c>
      <c r="E144" s="82">
        <v>164.79012563480805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0</v>
      </c>
      <c r="M144" s="35">
        <v>0</v>
      </c>
      <c r="N144" s="38">
        <f t="shared" si="2"/>
        <v>164.79012563480805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3">SUM(C11:C145)</f>
        <v>226836.64221916936</v>
      </c>
      <c r="D146" s="45">
        <f t="shared" si="3"/>
        <v>10678.987017204761</v>
      </c>
      <c r="E146" s="83">
        <f t="shared" si="3"/>
        <v>138180.95542495252</v>
      </c>
      <c r="F146" s="45">
        <f t="shared" ref="F146" si="4">SUM(F11:F145)</f>
        <v>77976.699777012123</v>
      </c>
      <c r="G146" s="45">
        <f t="shared" si="3"/>
        <v>4172.5981478348449</v>
      </c>
      <c r="H146" s="45">
        <f t="shared" ref="H146:I146" si="5">SUM(H11:H145)</f>
        <v>1222.1699034741</v>
      </c>
      <c r="I146" s="83">
        <f t="shared" si="5"/>
        <v>1725.3398335273871</v>
      </c>
      <c r="J146" s="45">
        <f t="shared" ref="J146" si="6">SUM(J11:J145)</f>
        <v>1225.0884108333576</v>
      </c>
      <c r="K146" s="45">
        <f t="shared" si="3"/>
        <v>171.76981107889046</v>
      </c>
      <c r="L146" s="45">
        <f t="shared" si="3"/>
        <v>1223.7140453146744</v>
      </c>
      <c r="M146" s="45">
        <f t="shared" si="3"/>
        <v>0</v>
      </c>
      <c r="N146" s="45">
        <f t="shared" si="3"/>
        <v>232404.72422339773</v>
      </c>
      <c r="O146" s="33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ref="N148:N154" si="7">+C148+G148+K148+L148+M148</f>
        <v>0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3.8700803400000003</v>
      </c>
      <c r="L149" s="35">
        <v>0</v>
      </c>
      <c r="M149" s="35">
        <v>0</v>
      </c>
      <c r="N149" s="38">
        <f t="shared" si="7"/>
        <v>3.8700803400000003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668.65141233999987</v>
      </c>
      <c r="L150" s="35">
        <v>0</v>
      </c>
      <c r="M150" s="35">
        <v>0</v>
      </c>
      <c r="N150" s="38">
        <f t="shared" si="7"/>
        <v>668.65141233999987</v>
      </c>
      <c r="O150" s="33"/>
    </row>
    <row r="151" spans="1:15" x14ac:dyDescent="0.25">
      <c r="A151" s="9" t="s">
        <v>327</v>
      </c>
      <c r="B151" s="16" t="s">
        <v>159</v>
      </c>
      <c r="C151" s="35">
        <v>0</v>
      </c>
      <c r="D151" s="40">
        <v>0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210.58246311999997</v>
      </c>
      <c r="L151" s="35">
        <v>0</v>
      </c>
      <c r="M151" s="35">
        <v>0</v>
      </c>
      <c r="N151" s="38">
        <f t="shared" si="7"/>
        <v>210.58246311999997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0</v>
      </c>
      <c r="M152" s="35">
        <v>0</v>
      </c>
      <c r="N152" s="38">
        <f t="shared" si="7"/>
        <v>0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1073.7426351050435</v>
      </c>
      <c r="L153" s="35">
        <v>0</v>
      </c>
      <c r="M153" s="35">
        <v>0</v>
      </c>
      <c r="N153" s="38">
        <f t="shared" si="7"/>
        <v>1073.7426351050435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0</v>
      </c>
      <c r="M154" s="35">
        <v>0</v>
      </c>
      <c r="N154" s="38">
        <f t="shared" si="7"/>
        <v>0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0</v>
      </c>
      <c r="D156" s="46">
        <f t="shared" ref="D156:K156" si="8">SUM(D148:D155)</f>
        <v>0</v>
      </c>
      <c r="E156" s="46">
        <f t="shared" si="8"/>
        <v>0</v>
      </c>
      <c r="F156" s="46">
        <f t="shared" ref="F156" si="9">SUM(F148:F155)</f>
        <v>0</v>
      </c>
      <c r="G156" s="46">
        <f t="shared" si="8"/>
        <v>0</v>
      </c>
      <c r="H156" s="46">
        <f t="shared" ref="H156:I156" si="10">SUM(H148:H155)</f>
        <v>0</v>
      </c>
      <c r="I156" s="46">
        <f t="shared" si="10"/>
        <v>0</v>
      </c>
      <c r="J156" s="46">
        <f t="shared" ref="J156" si="11">SUM(J148:J155)</f>
        <v>0</v>
      </c>
      <c r="K156" s="46">
        <f t="shared" si="8"/>
        <v>1956.8465909050433</v>
      </c>
      <c r="L156" s="46">
        <f>SUM(L148:L155)</f>
        <v>0</v>
      </c>
      <c r="M156" s="46">
        <f t="shared" ref="M156:N156" si="12">SUM(M148:M155)</f>
        <v>0</v>
      </c>
      <c r="N156" s="46">
        <f t="shared" si="12"/>
        <v>1956.8465909050433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32.298177456690873</v>
      </c>
      <c r="N158" s="38">
        <f t="shared" ref="N158:N166" si="13">+C158+G158+K158+L158+M158</f>
        <v>32.298177456690873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3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27.71163863090603</v>
      </c>
      <c r="N160" s="38">
        <f t="shared" si="13"/>
        <v>27.71163863090603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27746.741717183755</v>
      </c>
      <c r="L161" s="35">
        <v>0</v>
      </c>
      <c r="M161" s="35">
        <v>0</v>
      </c>
      <c r="N161" s="38">
        <f t="shared" si="13"/>
        <v>27746.741717183755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6857.0566948300011</v>
      </c>
      <c r="L162" s="35">
        <v>0</v>
      </c>
      <c r="M162" s="35">
        <v>0</v>
      </c>
      <c r="N162" s="38">
        <f t="shared" si="13"/>
        <v>6857.0566948300011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323.18786856999998</v>
      </c>
      <c r="L163" s="35">
        <v>0</v>
      </c>
      <c r="M163" s="35">
        <v>0</v>
      </c>
      <c r="N163" s="38">
        <f t="shared" si="13"/>
        <v>323.18786856999998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10052.525584800587</v>
      </c>
      <c r="L164" s="35">
        <v>0</v>
      </c>
      <c r="M164" s="35">
        <v>123.90605264111556</v>
      </c>
      <c r="N164" s="38">
        <f t="shared" si="13"/>
        <v>10176.431637441703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82.654459529999997</v>
      </c>
      <c r="L165" s="35">
        <v>0</v>
      </c>
      <c r="M165" s="35">
        <v>268.77547835326249</v>
      </c>
      <c r="N165" s="38">
        <f t="shared" si="13"/>
        <v>351.42993788326248</v>
      </c>
      <c r="O165" s="33"/>
    </row>
    <row r="166" spans="1:15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4745.3911985847544</v>
      </c>
      <c r="N166" s="38">
        <f t="shared" si="13"/>
        <v>4745.3911985847544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4">SUM(D158:D167)</f>
        <v>0</v>
      </c>
      <c r="E168" s="45">
        <f t="shared" si="14"/>
        <v>0</v>
      </c>
      <c r="F168" s="45">
        <f t="shared" ref="F168" si="15">SUM(F158:F167)</f>
        <v>0</v>
      </c>
      <c r="G168" s="45">
        <f t="shared" si="14"/>
        <v>0</v>
      </c>
      <c r="H168" s="45">
        <f t="shared" ref="H168:I168" si="16">SUM(H158:H167)</f>
        <v>0</v>
      </c>
      <c r="I168" s="45">
        <f t="shared" si="16"/>
        <v>0</v>
      </c>
      <c r="J168" s="45">
        <f t="shared" ref="J168" si="17">SUM(J158:J167)</f>
        <v>0</v>
      </c>
      <c r="K168" s="45">
        <f t="shared" si="14"/>
        <v>45062.166324914338</v>
      </c>
      <c r="L168" s="45">
        <f t="shared" si="14"/>
        <v>0</v>
      </c>
      <c r="M168" s="45">
        <f t="shared" si="14"/>
        <v>5198.0825456667299</v>
      </c>
      <c r="N168" s="45">
        <f t="shared" si="14"/>
        <v>50260.248870581076</v>
      </c>
      <c r="O168" s="33"/>
    </row>
    <row r="169" spans="1:15" x14ac:dyDescent="0.25">
      <c r="A169" s="19" t="s">
        <v>344</v>
      </c>
      <c r="B169" s="20" t="s">
        <v>276</v>
      </c>
      <c r="C169" s="45">
        <f>+C156+C168+C146</f>
        <v>226836.64221916936</v>
      </c>
      <c r="D169" s="45">
        <f t="shared" ref="D169:N169" si="18">+D156+D168+D146</f>
        <v>10678.987017204761</v>
      </c>
      <c r="E169" s="45">
        <f t="shared" si="18"/>
        <v>138180.95542495252</v>
      </c>
      <c r="F169" s="45">
        <f t="shared" ref="F169" si="19">+F156+F168+F146</f>
        <v>77976.699777012123</v>
      </c>
      <c r="G169" s="45">
        <f t="shared" si="18"/>
        <v>4172.5981478348449</v>
      </c>
      <c r="H169" s="45">
        <f t="shared" ref="H169:I169" si="20">+H156+H168+H146</f>
        <v>1222.1699034741</v>
      </c>
      <c r="I169" s="45">
        <f t="shared" si="20"/>
        <v>1725.3398335273871</v>
      </c>
      <c r="J169" s="45">
        <f t="shared" ref="J169" si="21">+J156+J168+J146</f>
        <v>1225.0884108333576</v>
      </c>
      <c r="K169" s="45">
        <f t="shared" si="18"/>
        <v>47190.782726898273</v>
      </c>
      <c r="L169" s="45">
        <f t="shared" si="18"/>
        <v>1223.7140453146744</v>
      </c>
      <c r="M169" s="45">
        <f t="shared" si="18"/>
        <v>5198.0825456667299</v>
      </c>
      <c r="N169" s="45">
        <f t="shared" si="18"/>
        <v>284621.81968488387</v>
      </c>
      <c r="O169" s="33"/>
    </row>
    <row r="170" spans="1:15" x14ac:dyDescent="0.25">
      <c r="A170" t="s">
        <v>277</v>
      </c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29" priority="7" stopIfTrue="1" operator="lessThan">
      <formula>0</formula>
    </cfRule>
  </conditionalFormatting>
  <conditionalFormatting sqref="E148:E155">
    <cfRule type="cellIs" dxfId="28" priority="8" stopIfTrue="1" operator="lessThan">
      <formula>0</formula>
    </cfRule>
  </conditionalFormatting>
  <conditionalFormatting sqref="F158:F167">
    <cfRule type="cellIs" dxfId="27" priority="5" stopIfTrue="1" operator="lessThan">
      <formula>0</formula>
    </cfRule>
  </conditionalFormatting>
  <conditionalFormatting sqref="F148:F155">
    <cfRule type="cellIs" dxfId="26" priority="6" stopIfTrue="1" operator="lessThan">
      <formula>0</formula>
    </cfRule>
  </conditionalFormatting>
  <conditionalFormatting sqref="I158:I167">
    <cfRule type="cellIs" dxfId="25" priority="3" stopIfTrue="1" operator="lessThan">
      <formula>0</formula>
    </cfRule>
  </conditionalFormatting>
  <conditionalFormatting sqref="I148:I155">
    <cfRule type="cellIs" dxfId="24" priority="4" stopIfTrue="1" operator="lessThan">
      <formula>0</formula>
    </cfRule>
  </conditionalFormatting>
  <conditionalFormatting sqref="J158:J167">
    <cfRule type="cellIs" dxfId="23" priority="1" stopIfTrue="1" operator="lessThan">
      <formula>0</formula>
    </cfRule>
  </conditionalFormatting>
  <conditionalFormatting sqref="J148:J155">
    <cfRule type="cellIs" dxfId="22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79998168889431442"/>
  </sheetPr>
  <dimension ref="A2:O177"/>
  <sheetViews>
    <sheetView showGridLines="0" zoomScale="70" zoomScaleNormal="70" workbookViewId="0">
      <pane xSplit="2" ySplit="10" topLeftCell="C165" activePane="bottomRight" state="frozen"/>
      <selection pane="topRight" activeCell="C1" sqref="C1"/>
      <selection pane="bottomLeft" activeCell="A11" sqref="A11"/>
      <selection pane="bottomRight" activeCell="B4" sqref="B4:N4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4" width="15.7109375" customWidth="1"/>
    <col min="16" max="16" width="12.7109375" bestFit="1" customWidth="1"/>
  </cols>
  <sheetData>
    <row r="2" spans="1:15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18.75" x14ac:dyDescent="0.3">
      <c r="B3" s="102" t="s">
        <v>263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5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5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5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5" x14ac:dyDescent="0.25">
      <c r="A7" s="29" t="s">
        <v>262</v>
      </c>
      <c r="E7" s="27"/>
      <c r="F7" s="27"/>
    </row>
    <row r="8" spans="1:15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5" t="s">
        <v>6</v>
      </c>
      <c r="M8" s="5" t="s">
        <v>7</v>
      </c>
      <c r="N8" s="5" t="s">
        <v>18</v>
      </c>
    </row>
    <row r="9" spans="1:15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8" t="s">
        <v>14</v>
      </c>
      <c r="M9" s="6" t="s">
        <v>15</v>
      </c>
      <c r="N9" s="6" t="s">
        <v>19</v>
      </c>
    </row>
    <row r="10" spans="1:15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x14ac:dyDescent="0.25">
      <c r="A11" s="9" t="s">
        <v>20</v>
      </c>
      <c r="B11" s="10" t="s">
        <v>21</v>
      </c>
      <c r="C11" s="35">
        <v>0.6933848943657277</v>
      </c>
      <c r="D11" s="43">
        <v>0</v>
      </c>
      <c r="E11" s="37">
        <v>0.6933848943657277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138.08013031410479</v>
      </c>
      <c r="M11" s="35">
        <v>0</v>
      </c>
      <c r="N11" s="38">
        <f>+C11+G11+K11+L11+M11</f>
        <v>138.77351520847051</v>
      </c>
      <c r="O11" s="33"/>
    </row>
    <row r="12" spans="1:15" x14ac:dyDescent="0.25">
      <c r="A12" s="9" t="s">
        <v>22</v>
      </c>
      <c r="B12" s="10" t="s">
        <v>23</v>
      </c>
      <c r="C12" s="35">
        <v>1.8690353307043202</v>
      </c>
      <c r="D12" s="36">
        <v>0</v>
      </c>
      <c r="E12" s="37">
        <v>1.8690353307043202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14.097584589546694</v>
      </c>
      <c r="M12" s="35">
        <v>0</v>
      </c>
      <c r="N12" s="38">
        <f t="shared" ref="N12:N71" si="0">+C12+G12+K12+L12+M12</f>
        <v>15.966619920251013</v>
      </c>
      <c r="O12" s="33"/>
    </row>
    <row r="13" spans="1:15" ht="30" x14ac:dyDescent="0.25">
      <c r="A13" s="9" t="s">
        <v>24</v>
      </c>
      <c r="B13" s="10" t="s">
        <v>25</v>
      </c>
      <c r="C13" s="35">
        <v>14.21603262856442</v>
      </c>
      <c r="D13" s="36">
        <v>0</v>
      </c>
      <c r="E13" s="37">
        <v>14.21603262856442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1.1832698736272897</v>
      </c>
      <c r="M13" s="35">
        <v>0</v>
      </c>
      <c r="N13" s="38">
        <f t="shared" si="0"/>
        <v>15.399302502191709</v>
      </c>
      <c r="O13" s="33"/>
    </row>
    <row r="14" spans="1:15" x14ac:dyDescent="0.25">
      <c r="A14" s="9" t="s">
        <v>26</v>
      </c>
      <c r="B14" s="10" t="s">
        <v>27</v>
      </c>
      <c r="C14" s="35">
        <v>206.64141077127704</v>
      </c>
      <c r="D14" s="36">
        <v>0</v>
      </c>
      <c r="E14" s="37">
        <v>206.64141077127704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110.43083410350764</v>
      </c>
      <c r="M14" s="35">
        <v>0</v>
      </c>
      <c r="N14" s="38">
        <f t="shared" si="0"/>
        <v>317.0722448747847</v>
      </c>
      <c r="O14" s="33"/>
    </row>
    <row r="15" spans="1:15" x14ac:dyDescent="0.25">
      <c r="A15" s="9" t="s">
        <v>28</v>
      </c>
      <c r="B15" s="10" t="s">
        <v>30</v>
      </c>
      <c r="C15" s="35">
        <v>346.43310652916153</v>
      </c>
      <c r="D15" s="36">
        <v>0</v>
      </c>
      <c r="E15" s="37">
        <v>231.50304772008855</v>
      </c>
      <c r="F15" s="36">
        <v>114.93005880907299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3.8897197289125396</v>
      </c>
      <c r="M15" s="35">
        <v>0</v>
      </c>
      <c r="N15" s="38">
        <f t="shared" si="0"/>
        <v>350.32282625807409</v>
      </c>
      <c r="O15" s="33"/>
    </row>
    <row r="16" spans="1:15" x14ac:dyDescent="0.25">
      <c r="A16" s="9" t="s">
        <v>29</v>
      </c>
      <c r="B16" s="10" t="s">
        <v>32</v>
      </c>
      <c r="C16" s="35">
        <v>27.736547751025391</v>
      </c>
      <c r="D16" s="36">
        <v>0</v>
      </c>
      <c r="E16" s="37">
        <v>27.736547751025391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226.30381666380924</v>
      </c>
      <c r="M16" s="35">
        <v>0</v>
      </c>
      <c r="N16" s="38">
        <f t="shared" si="0"/>
        <v>254.04036441483464</v>
      </c>
      <c r="O16" s="33"/>
    </row>
    <row r="17" spans="1:15" x14ac:dyDescent="0.25">
      <c r="A17" s="9" t="s">
        <v>31</v>
      </c>
      <c r="B17" s="10" t="s">
        <v>34</v>
      </c>
      <c r="C17" s="35">
        <v>193.4615321818531</v>
      </c>
      <c r="D17" s="36">
        <v>0</v>
      </c>
      <c r="E17" s="37">
        <v>193.4615321818531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60.029311312355965</v>
      </c>
      <c r="M17" s="35">
        <v>0</v>
      </c>
      <c r="N17" s="38">
        <f t="shared" si="0"/>
        <v>253.49084349420906</v>
      </c>
      <c r="O17" s="33"/>
    </row>
    <row r="18" spans="1:15" x14ac:dyDescent="0.25">
      <c r="A18" s="9" t="s">
        <v>33</v>
      </c>
      <c r="B18" s="10" t="s">
        <v>36</v>
      </c>
      <c r="C18" s="35">
        <v>61.4652895938478</v>
      </c>
      <c r="D18" s="36">
        <v>0</v>
      </c>
      <c r="E18" s="37">
        <v>61.4652895938478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296.19374817148832</v>
      </c>
      <c r="M18" s="35">
        <v>0</v>
      </c>
      <c r="N18" s="38">
        <f t="shared" si="0"/>
        <v>357.65903776533611</v>
      </c>
      <c r="O18" s="33"/>
    </row>
    <row r="19" spans="1:15" x14ac:dyDescent="0.25">
      <c r="A19" s="9" t="s">
        <v>35</v>
      </c>
      <c r="B19" s="10" t="s">
        <v>278</v>
      </c>
      <c r="C19" s="35">
        <v>74.218414256174796</v>
      </c>
      <c r="D19" s="36">
        <v>0</v>
      </c>
      <c r="E19" s="37">
        <v>74.218414256174796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496.20074880867486</v>
      </c>
      <c r="M19" s="35">
        <v>0</v>
      </c>
      <c r="N19" s="38">
        <f t="shared" si="0"/>
        <v>570.41916306484961</v>
      </c>
      <c r="O19" s="33"/>
    </row>
    <row r="20" spans="1:15" x14ac:dyDescent="0.25">
      <c r="A20" s="9" t="s">
        <v>37</v>
      </c>
      <c r="B20" s="10" t="s">
        <v>279</v>
      </c>
      <c r="C20" s="35">
        <v>218.07943850795704</v>
      </c>
      <c r="D20" s="36">
        <v>0</v>
      </c>
      <c r="E20" s="37">
        <v>218.07943850795704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259.78209748048812</v>
      </c>
      <c r="M20" s="35">
        <v>0</v>
      </c>
      <c r="N20" s="38">
        <f t="shared" si="0"/>
        <v>477.86153598844515</v>
      </c>
      <c r="O20" s="33"/>
    </row>
    <row r="21" spans="1:15" x14ac:dyDescent="0.25">
      <c r="A21" s="9" t="s">
        <v>38</v>
      </c>
      <c r="B21" s="10" t="s">
        <v>39</v>
      </c>
      <c r="C21" s="35">
        <v>2214.9585996472524</v>
      </c>
      <c r="D21" s="36">
        <v>0</v>
      </c>
      <c r="E21" s="37">
        <v>2214.9585996472524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479.2400450778789</v>
      </c>
      <c r="M21" s="35">
        <v>0</v>
      </c>
      <c r="N21" s="38">
        <f t="shared" si="0"/>
        <v>2694.1986447251311</v>
      </c>
      <c r="O21" s="33"/>
    </row>
    <row r="22" spans="1:15" x14ac:dyDescent="0.25">
      <c r="A22" s="9" t="s">
        <v>40</v>
      </c>
      <c r="B22" s="10" t="s">
        <v>41</v>
      </c>
      <c r="C22" s="35">
        <v>477.29007339018057</v>
      </c>
      <c r="D22" s="36">
        <v>0</v>
      </c>
      <c r="E22" s="37">
        <v>401.78774214655658</v>
      </c>
      <c r="F22" s="36">
        <v>75.502331243623999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142.26806010552107</v>
      </c>
      <c r="M22" s="35">
        <v>0</v>
      </c>
      <c r="N22" s="38">
        <f t="shared" si="0"/>
        <v>619.55813349570167</v>
      </c>
      <c r="O22" s="33"/>
    </row>
    <row r="23" spans="1:15" x14ac:dyDescent="0.25">
      <c r="A23" s="9" t="s">
        <v>42</v>
      </c>
      <c r="B23" s="10" t="s">
        <v>43</v>
      </c>
      <c r="C23" s="35">
        <v>518.76531892274897</v>
      </c>
      <c r="D23" s="36">
        <v>0</v>
      </c>
      <c r="E23" s="37">
        <v>402.65413565962001</v>
      </c>
      <c r="F23" s="36">
        <v>116.11118326312894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215.14446645749553</v>
      </c>
      <c r="M23" s="35">
        <v>0</v>
      </c>
      <c r="N23" s="38">
        <f t="shared" si="0"/>
        <v>733.90978538024456</v>
      </c>
      <c r="O23" s="33"/>
    </row>
    <row r="24" spans="1:15" x14ac:dyDescent="0.25">
      <c r="A24" s="9" t="s">
        <v>44</v>
      </c>
      <c r="B24" s="10" t="s">
        <v>45</v>
      </c>
      <c r="C24" s="35">
        <v>13471.329643287139</v>
      </c>
      <c r="D24" s="36">
        <v>0</v>
      </c>
      <c r="E24" s="37">
        <v>6240.1650601704641</v>
      </c>
      <c r="F24" s="36">
        <v>7231.1645831166752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214.73265879832078</v>
      </c>
      <c r="M24" s="35">
        <v>0</v>
      </c>
      <c r="N24" s="38">
        <f t="shared" si="0"/>
        <v>13686.06230208546</v>
      </c>
      <c r="O24" s="33"/>
    </row>
    <row r="25" spans="1:15" x14ac:dyDescent="0.25">
      <c r="A25" s="9" t="s">
        <v>46</v>
      </c>
      <c r="B25" s="10" t="s">
        <v>47</v>
      </c>
      <c r="C25" s="35">
        <v>24.605275915936861</v>
      </c>
      <c r="D25" s="36">
        <v>0</v>
      </c>
      <c r="E25" s="37">
        <v>24.605275915936861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124.07236927215475</v>
      </c>
      <c r="M25" s="35">
        <v>0</v>
      </c>
      <c r="N25" s="38">
        <f t="shared" si="0"/>
        <v>148.67764518809162</v>
      </c>
      <c r="O25" s="33"/>
    </row>
    <row r="26" spans="1:15" x14ac:dyDescent="0.25">
      <c r="A26" s="9" t="s">
        <v>48</v>
      </c>
      <c r="B26" s="10" t="s">
        <v>49</v>
      </c>
      <c r="C26" s="35">
        <v>7324.9701428046446</v>
      </c>
      <c r="D26" s="36">
        <v>0</v>
      </c>
      <c r="E26" s="37">
        <v>3811.7682015605051</v>
      </c>
      <c r="F26" s="36">
        <v>3513.20194124414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949.51995060900344</v>
      </c>
      <c r="M26" s="35">
        <v>0</v>
      </c>
      <c r="N26" s="38">
        <f t="shared" si="0"/>
        <v>8274.4900934136476</v>
      </c>
      <c r="O26" s="33"/>
    </row>
    <row r="27" spans="1:15" x14ac:dyDescent="0.25">
      <c r="A27" s="9" t="s">
        <v>50</v>
      </c>
      <c r="B27" s="10" t="s">
        <v>51</v>
      </c>
      <c r="C27" s="35">
        <v>922.18789245044923</v>
      </c>
      <c r="D27" s="36">
        <v>0</v>
      </c>
      <c r="E27" s="37">
        <v>922.18789245044923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596.19202169528</v>
      </c>
      <c r="M27" s="35">
        <v>0</v>
      </c>
      <c r="N27" s="38">
        <f t="shared" si="0"/>
        <v>1518.3799141457293</v>
      </c>
      <c r="O27" s="33"/>
    </row>
    <row r="28" spans="1:15" x14ac:dyDescent="0.25">
      <c r="A28" s="9" t="s">
        <v>52</v>
      </c>
      <c r="B28" s="10" t="s">
        <v>53</v>
      </c>
      <c r="C28" s="35">
        <v>904.13838333712761</v>
      </c>
      <c r="D28" s="36">
        <v>0</v>
      </c>
      <c r="E28" s="37">
        <v>904.13838333712761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1428.4573484446914</v>
      </c>
      <c r="M28" s="35">
        <v>0</v>
      </c>
      <c r="N28" s="38">
        <f t="shared" si="0"/>
        <v>2332.5957317818193</v>
      </c>
      <c r="O28" s="33"/>
    </row>
    <row r="29" spans="1:15" x14ac:dyDescent="0.25">
      <c r="A29" s="9" t="s">
        <v>54</v>
      </c>
      <c r="B29" s="10" t="s">
        <v>55</v>
      </c>
      <c r="C29" s="35">
        <v>621.63134153023009</v>
      </c>
      <c r="D29" s="36">
        <v>0</v>
      </c>
      <c r="E29" s="37">
        <v>565.73605239774622</v>
      </c>
      <c r="F29" s="36">
        <v>55.895289132483853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820.94250666127652</v>
      </c>
      <c r="M29" s="35">
        <v>0</v>
      </c>
      <c r="N29" s="38">
        <f t="shared" si="0"/>
        <v>1442.5738481915066</v>
      </c>
      <c r="O29" s="33"/>
    </row>
    <row r="30" spans="1:15" x14ac:dyDescent="0.25">
      <c r="A30" s="9" t="s">
        <v>56</v>
      </c>
      <c r="B30" s="10" t="s">
        <v>57</v>
      </c>
      <c r="C30" s="35">
        <v>38.948709083134148</v>
      </c>
      <c r="D30" s="36">
        <v>0</v>
      </c>
      <c r="E30" s="37">
        <v>38.948709083134148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104.63003774603978</v>
      </c>
      <c r="M30" s="35">
        <v>0</v>
      </c>
      <c r="N30" s="38">
        <f t="shared" si="0"/>
        <v>143.57874682917392</v>
      </c>
      <c r="O30" s="33"/>
    </row>
    <row r="31" spans="1:15" x14ac:dyDescent="0.25">
      <c r="A31" s="9" t="s">
        <v>58</v>
      </c>
      <c r="B31" s="10" t="s">
        <v>59</v>
      </c>
      <c r="C31" s="35">
        <v>800.83460402540686</v>
      </c>
      <c r="D31" s="36">
        <v>0</v>
      </c>
      <c r="E31" s="37">
        <v>531.68798522619932</v>
      </c>
      <c r="F31" s="36">
        <v>269.14661879920754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345.93811577323123</v>
      </c>
      <c r="M31" s="35">
        <v>0</v>
      </c>
      <c r="N31" s="38">
        <f t="shared" si="0"/>
        <v>1146.772719798638</v>
      </c>
      <c r="O31" s="33"/>
    </row>
    <row r="32" spans="1:15" x14ac:dyDescent="0.25">
      <c r="A32" s="9" t="s">
        <v>60</v>
      </c>
      <c r="B32" s="10" t="s">
        <v>61</v>
      </c>
      <c r="C32" s="35">
        <v>4124.890605827095</v>
      </c>
      <c r="D32" s="36">
        <v>0</v>
      </c>
      <c r="E32" s="37">
        <v>4124.890605827095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1808.500258005763</v>
      </c>
      <c r="M32" s="35">
        <v>0</v>
      </c>
      <c r="N32" s="38">
        <f t="shared" si="0"/>
        <v>5933.3908638328576</v>
      </c>
      <c r="O32" s="33"/>
    </row>
    <row r="33" spans="1:15" x14ac:dyDescent="0.25">
      <c r="A33" s="9" t="s">
        <v>62</v>
      </c>
      <c r="B33" s="10" t="s">
        <v>63</v>
      </c>
      <c r="C33" s="35">
        <v>184.43115682025734</v>
      </c>
      <c r="D33" s="36">
        <v>0</v>
      </c>
      <c r="E33" s="37">
        <v>184.43115682025734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195.11700800924433</v>
      </c>
      <c r="M33" s="35">
        <v>0</v>
      </c>
      <c r="N33" s="38">
        <f t="shared" si="0"/>
        <v>379.54816482950167</v>
      </c>
      <c r="O33" s="33"/>
    </row>
    <row r="34" spans="1:15" x14ac:dyDescent="0.25">
      <c r="A34" s="9" t="s">
        <v>64</v>
      </c>
      <c r="B34" s="10" t="s">
        <v>65</v>
      </c>
      <c r="C34" s="35">
        <v>612.46423992205507</v>
      </c>
      <c r="D34" s="36">
        <v>0</v>
      </c>
      <c r="E34" s="37">
        <v>612.46423992205507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469.1131266291344</v>
      </c>
      <c r="M34" s="35">
        <v>0</v>
      </c>
      <c r="N34" s="38">
        <f t="shared" si="0"/>
        <v>1081.5773665511895</v>
      </c>
      <c r="O34" s="33"/>
    </row>
    <row r="35" spans="1:15" x14ac:dyDescent="0.25">
      <c r="A35" s="9" t="s">
        <v>66</v>
      </c>
      <c r="B35" s="10" t="s">
        <v>67</v>
      </c>
      <c r="C35" s="35">
        <v>164.65876174166939</v>
      </c>
      <c r="D35" s="36">
        <v>0</v>
      </c>
      <c r="E35" s="37">
        <v>164.65876174166939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252.12426603348803</v>
      </c>
      <c r="M35" s="35">
        <v>0</v>
      </c>
      <c r="N35" s="38">
        <f t="shared" si="0"/>
        <v>416.78302777515739</v>
      </c>
      <c r="O35" s="33"/>
    </row>
    <row r="36" spans="1:15" ht="30" x14ac:dyDescent="0.25">
      <c r="A36" s="9" t="s">
        <v>68</v>
      </c>
      <c r="B36" s="10" t="s">
        <v>69</v>
      </c>
      <c r="C36" s="35">
        <v>1418.2379172033345</v>
      </c>
      <c r="D36" s="36">
        <v>0</v>
      </c>
      <c r="E36" s="37">
        <v>1418.2379172033345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236.51330500060084</v>
      </c>
      <c r="M36" s="35">
        <v>0</v>
      </c>
      <c r="N36" s="38">
        <f t="shared" si="0"/>
        <v>1654.7512222039354</v>
      </c>
      <c r="O36" s="33"/>
    </row>
    <row r="37" spans="1:15" x14ac:dyDescent="0.25">
      <c r="A37" s="9" t="s">
        <v>70</v>
      </c>
      <c r="B37" s="10" t="s">
        <v>71</v>
      </c>
      <c r="C37" s="35">
        <v>614.31079260708782</v>
      </c>
      <c r="D37" s="36">
        <v>0</v>
      </c>
      <c r="E37" s="37">
        <v>614.31079260708782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722.87642423854254</v>
      </c>
      <c r="M37" s="35">
        <v>0</v>
      </c>
      <c r="N37" s="38">
        <f t="shared" si="0"/>
        <v>1337.1872168456302</v>
      </c>
      <c r="O37" s="33"/>
    </row>
    <row r="38" spans="1:15" x14ac:dyDescent="0.25">
      <c r="A38" s="9" t="s">
        <v>72</v>
      </c>
      <c r="B38" s="10" t="s">
        <v>73</v>
      </c>
      <c r="C38" s="35">
        <v>85.086191374050998</v>
      </c>
      <c r="D38" s="36">
        <v>0</v>
      </c>
      <c r="E38" s="37">
        <v>85.086191374050998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144.93014541193426</v>
      </c>
      <c r="M38" s="35">
        <v>0</v>
      </c>
      <c r="N38" s="38">
        <f t="shared" si="0"/>
        <v>230.01633678598526</v>
      </c>
      <c r="O38" s="33"/>
    </row>
    <row r="39" spans="1:15" x14ac:dyDescent="0.25">
      <c r="A39" s="9" t="s">
        <v>74</v>
      </c>
      <c r="B39" s="10" t="s">
        <v>75</v>
      </c>
      <c r="C39" s="35">
        <v>275.38765169537186</v>
      </c>
      <c r="D39" s="36">
        <v>0</v>
      </c>
      <c r="E39" s="37">
        <v>275.38765169537186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220.22528878230546</v>
      </c>
      <c r="M39" s="35">
        <v>0</v>
      </c>
      <c r="N39" s="38">
        <f t="shared" si="0"/>
        <v>495.61294047767728</v>
      </c>
      <c r="O39" s="33"/>
    </row>
    <row r="40" spans="1:15" x14ac:dyDescent="0.25">
      <c r="A40" s="9" t="s">
        <v>76</v>
      </c>
      <c r="B40" s="10" t="s">
        <v>77</v>
      </c>
      <c r="C40" s="35">
        <v>1309.2391116349224</v>
      </c>
      <c r="D40" s="36">
        <v>0</v>
      </c>
      <c r="E40" s="37">
        <v>1309.2391116349224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890.98512415864275</v>
      </c>
      <c r="M40" s="35">
        <v>0</v>
      </c>
      <c r="N40" s="38">
        <f t="shared" si="0"/>
        <v>2200.2242357935652</v>
      </c>
      <c r="O40" s="33"/>
    </row>
    <row r="41" spans="1:15" x14ac:dyDescent="0.25">
      <c r="A41" s="9" t="s">
        <v>78</v>
      </c>
      <c r="B41" s="10" t="s">
        <v>79</v>
      </c>
      <c r="C41" s="35">
        <v>6.8423800008645586</v>
      </c>
      <c r="D41" s="36">
        <v>0</v>
      </c>
      <c r="E41" s="37">
        <v>6.8423800008645586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3.3042206664190363</v>
      </c>
      <c r="M41" s="35">
        <v>0</v>
      </c>
      <c r="N41" s="38">
        <f t="shared" si="0"/>
        <v>10.146600667283595</v>
      </c>
      <c r="O41" s="33"/>
    </row>
    <row r="42" spans="1:15" x14ac:dyDescent="0.25">
      <c r="A42" s="9" t="s">
        <v>80</v>
      </c>
      <c r="B42" s="10" t="s">
        <v>81</v>
      </c>
      <c r="C42" s="35">
        <v>33.368079777976234</v>
      </c>
      <c r="D42" s="36">
        <v>0</v>
      </c>
      <c r="E42" s="37">
        <v>33.368079777976234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0</v>
      </c>
      <c r="N42" s="38">
        <f t="shared" si="0"/>
        <v>33.368079777976234</v>
      </c>
      <c r="O42" s="33"/>
    </row>
    <row r="43" spans="1:15" ht="45" x14ac:dyDescent="0.25">
      <c r="A43" s="9" t="s">
        <v>351</v>
      </c>
      <c r="B43" s="10" t="s">
        <v>352</v>
      </c>
      <c r="C43" s="35">
        <v>8363.9777044328166</v>
      </c>
      <c r="D43" s="36">
        <v>0</v>
      </c>
      <c r="E43" s="37">
        <v>4386.8199841487794</v>
      </c>
      <c r="F43" s="36">
        <v>3977.1577202840363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230.39138716793286</v>
      </c>
      <c r="M43" s="35">
        <v>0</v>
      </c>
      <c r="N43" s="38">
        <f t="shared" si="0"/>
        <v>8594.369091600749</v>
      </c>
      <c r="O43" s="33"/>
    </row>
    <row r="44" spans="1:15" ht="30" x14ac:dyDescent="0.25">
      <c r="A44" s="9" t="s">
        <v>82</v>
      </c>
      <c r="B44" s="10" t="s">
        <v>83</v>
      </c>
      <c r="C44" s="35">
        <v>1223.4762593692808</v>
      </c>
      <c r="D44" s="36">
        <v>0</v>
      </c>
      <c r="E44" s="37">
        <v>752.51790570928074</v>
      </c>
      <c r="F44" s="36">
        <v>470.95835366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8">
        <f t="shared" si="0"/>
        <v>1223.4762593692808</v>
      </c>
      <c r="O44" s="33"/>
    </row>
    <row r="45" spans="1:15" x14ac:dyDescent="0.25">
      <c r="A45" s="9" t="s">
        <v>84</v>
      </c>
      <c r="B45" s="10" t="s">
        <v>85</v>
      </c>
      <c r="C45" s="35">
        <v>4293.0283870911335</v>
      </c>
      <c r="D45" s="36">
        <v>0</v>
      </c>
      <c r="E45" s="37">
        <v>1562.0869575622232</v>
      </c>
      <c r="F45" s="36">
        <v>2730.9414295289098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140.45911477681872</v>
      </c>
      <c r="M45" s="35">
        <v>0</v>
      </c>
      <c r="N45" s="38">
        <f t="shared" si="0"/>
        <v>4433.4875018679522</v>
      </c>
      <c r="O45" s="33"/>
    </row>
    <row r="46" spans="1:15" x14ac:dyDescent="0.25">
      <c r="A46" s="9" t="s">
        <v>86</v>
      </c>
      <c r="B46" s="10" t="s">
        <v>87</v>
      </c>
      <c r="C46" s="35">
        <v>1610.129621562899</v>
      </c>
      <c r="D46" s="36">
        <v>0</v>
      </c>
      <c r="E46" s="37">
        <v>519.21645615022737</v>
      </c>
      <c r="F46" s="36">
        <v>1090.9131654126718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0</v>
      </c>
      <c r="N46" s="38">
        <f t="shared" si="0"/>
        <v>1610.129621562899</v>
      </c>
      <c r="O46" s="33"/>
    </row>
    <row r="47" spans="1:15" x14ac:dyDescent="0.25">
      <c r="A47" s="9" t="s">
        <v>88</v>
      </c>
      <c r="B47" s="10" t="s">
        <v>89</v>
      </c>
      <c r="C47" s="35">
        <v>2992.2907904519529</v>
      </c>
      <c r="D47" s="36">
        <v>0</v>
      </c>
      <c r="E47" s="37">
        <v>2289.8331434156653</v>
      </c>
      <c r="F47" s="36">
        <v>702.45764703628765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65.830718592213103</v>
      </c>
      <c r="M47" s="35">
        <v>0</v>
      </c>
      <c r="N47" s="38">
        <f t="shared" si="0"/>
        <v>3058.121509044166</v>
      </c>
      <c r="O47" s="33"/>
    </row>
    <row r="48" spans="1:15" x14ac:dyDescent="0.25">
      <c r="A48" s="9" t="s">
        <v>90</v>
      </c>
      <c r="B48" s="34" t="s">
        <v>91</v>
      </c>
      <c r="C48" s="35">
        <v>772.9594249216583</v>
      </c>
      <c r="D48" s="36">
        <v>0</v>
      </c>
      <c r="E48" s="37">
        <v>727.47965763541367</v>
      </c>
      <c r="F48" s="36">
        <v>45.479767286244623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8">
        <f t="shared" si="0"/>
        <v>772.9594249216583</v>
      </c>
      <c r="O48" s="33"/>
    </row>
    <row r="49" spans="1:15" ht="45" x14ac:dyDescent="0.25">
      <c r="A49" s="9" t="s">
        <v>354</v>
      </c>
      <c r="B49" s="10" t="s">
        <v>353</v>
      </c>
      <c r="C49" s="35">
        <v>3152.8423448927192</v>
      </c>
      <c r="D49" s="36">
        <v>0</v>
      </c>
      <c r="E49" s="37">
        <v>2556.7896812216081</v>
      </c>
      <c r="F49" s="36">
        <v>596.05266367111096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0</v>
      </c>
      <c r="N49" s="38">
        <f t="shared" si="0"/>
        <v>3152.8423448927192</v>
      </c>
      <c r="O49" s="33"/>
    </row>
    <row r="50" spans="1:15" x14ac:dyDescent="0.25">
      <c r="A50" s="9" t="s">
        <v>92</v>
      </c>
      <c r="B50" s="10" t="s">
        <v>93</v>
      </c>
      <c r="C50" s="35">
        <v>4848.1856426783424</v>
      </c>
      <c r="D50" s="36">
        <v>0</v>
      </c>
      <c r="E50" s="37">
        <v>2283.5495741056839</v>
      </c>
      <c r="F50" s="36">
        <v>2564.6360685726586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222.12803451363553</v>
      </c>
      <c r="M50" s="35">
        <v>0</v>
      </c>
      <c r="N50" s="38">
        <f t="shared" si="0"/>
        <v>5070.3136771919781</v>
      </c>
      <c r="O50" s="33"/>
    </row>
    <row r="51" spans="1:15" x14ac:dyDescent="0.25">
      <c r="A51" s="9" t="s">
        <v>94</v>
      </c>
      <c r="B51" s="10" t="s">
        <v>95</v>
      </c>
      <c r="C51" s="35">
        <v>3466.6310204663928</v>
      </c>
      <c r="D51" s="36">
        <v>0</v>
      </c>
      <c r="E51" s="37">
        <v>2124.911577774888</v>
      </c>
      <c r="F51" s="36">
        <v>1341.7194426915048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0</v>
      </c>
      <c r="N51" s="38">
        <f t="shared" si="0"/>
        <v>3466.6310204663928</v>
      </c>
      <c r="O51" s="33"/>
    </row>
    <row r="52" spans="1:15" x14ac:dyDescent="0.25">
      <c r="A52" s="9" t="s">
        <v>96</v>
      </c>
      <c r="B52" s="10" t="s">
        <v>97</v>
      </c>
      <c r="C52" s="35">
        <v>388.25775189338992</v>
      </c>
      <c r="D52" s="36">
        <v>0</v>
      </c>
      <c r="E52" s="37">
        <v>64.53334361337923</v>
      </c>
      <c r="F52" s="36">
        <v>323.72440828001072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21.494923806804273</v>
      </c>
      <c r="M52" s="35">
        <v>0</v>
      </c>
      <c r="N52" s="38">
        <f t="shared" si="0"/>
        <v>409.75267570019417</v>
      </c>
      <c r="O52" s="33"/>
    </row>
    <row r="53" spans="1:15" x14ac:dyDescent="0.25">
      <c r="A53" s="9" t="s">
        <v>98</v>
      </c>
      <c r="B53" s="10" t="s">
        <v>99</v>
      </c>
      <c r="C53" s="35">
        <v>1592.6546798839581</v>
      </c>
      <c r="D53" s="36">
        <v>0</v>
      </c>
      <c r="E53" s="37">
        <v>1289.1083565732438</v>
      </c>
      <c r="F53" s="36">
        <v>303.54632331071434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8">
        <f t="shared" si="0"/>
        <v>1592.6546798839581</v>
      </c>
      <c r="O53" s="33"/>
    </row>
    <row r="54" spans="1:15" x14ac:dyDescent="0.25">
      <c r="A54" s="9" t="s">
        <v>100</v>
      </c>
      <c r="B54" s="10" t="s">
        <v>101</v>
      </c>
      <c r="C54" s="35">
        <v>424.94336435089031</v>
      </c>
      <c r="D54" s="36">
        <v>0</v>
      </c>
      <c r="E54" s="37">
        <v>164.62483142469989</v>
      </c>
      <c r="F54" s="36">
        <v>260.31853292619041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8">
        <f t="shared" si="0"/>
        <v>424.94336435089031</v>
      </c>
      <c r="O54" s="33"/>
    </row>
    <row r="55" spans="1:15" ht="30" x14ac:dyDescent="0.25">
      <c r="A55" s="9" t="s">
        <v>102</v>
      </c>
      <c r="B55" s="34" t="s">
        <v>103</v>
      </c>
      <c r="C55" s="35">
        <v>3029.7541281638596</v>
      </c>
      <c r="D55" s="36">
        <v>0</v>
      </c>
      <c r="E55" s="37">
        <v>1381.4621942942242</v>
      </c>
      <c r="F55" s="36">
        <v>1648.2919338696354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8.8131494208521239</v>
      </c>
      <c r="M55" s="35">
        <v>0</v>
      </c>
      <c r="N55" s="38">
        <f t="shared" si="0"/>
        <v>3038.5672775847115</v>
      </c>
      <c r="O55" s="33"/>
    </row>
    <row r="56" spans="1:15" x14ac:dyDescent="0.25">
      <c r="A56" s="9" t="s">
        <v>104</v>
      </c>
      <c r="B56" s="10" t="s">
        <v>105</v>
      </c>
      <c r="C56" s="35">
        <v>1581.0666177736234</v>
      </c>
      <c r="D56" s="36">
        <v>0</v>
      </c>
      <c r="E56" s="37">
        <v>1511.4832952136235</v>
      </c>
      <c r="F56" s="36">
        <v>69.583322559999999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0</v>
      </c>
      <c r="N56" s="38">
        <f t="shared" si="0"/>
        <v>1581.0666177736234</v>
      </c>
      <c r="O56" s="33"/>
    </row>
    <row r="57" spans="1:15" ht="60" x14ac:dyDescent="0.25">
      <c r="A57" s="9" t="s">
        <v>355</v>
      </c>
      <c r="B57" s="10" t="s">
        <v>356</v>
      </c>
      <c r="C57" s="35">
        <v>4061.2910277764386</v>
      </c>
      <c r="D57" s="36">
        <v>69.609821000000011</v>
      </c>
      <c r="E57" s="37">
        <v>1115.0208366009642</v>
      </c>
      <c r="F57" s="36">
        <v>2876.6603701754743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0</v>
      </c>
      <c r="N57" s="38">
        <f t="shared" si="0"/>
        <v>4061.2910277764386</v>
      </c>
      <c r="O57" s="33"/>
    </row>
    <row r="58" spans="1:15" x14ac:dyDescent="0.25">
      <c r="A58" s="9" t="s">
        <v>106</v>
      </c>
      <c r="B58" s="10" t="s">
        <v>107</v>
      </c>
      <c r="C58" s="35">
        <v>786.42616614343251</v>
      </c>
      <c r="D58" s="36">
        <v>0</v>
      </c>
      <c r="E58" s="37">
        <v>544.65615773343245</v>
      </c>
      <c r="F58" s="36">
        <v>241.77000841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304.56135947473513</v>
      </c>
      <c r="M58" s="35">
        <v>0</v>
      </c>
      <c r="N58" s="38">
        <f t="shared" si="0"/>
        <v>1090.9875256181676</v>
      </c>
      <c r="O58" s="33"/>
    </row>
    <row r="59" spans="1:15" x14ac:dyDescent="0.25">
      <c r="A59" s="9" t="s">
        <v>108</v>
      </c>
      <c r="B59" s="10" t="s">
        <v>109</v>
      </c>
      <c r="C59" s="35">
        <v>1248.2706812014135</v>
      </c>
      <c r="D59" s="36">
        <v>0</v>
      </c>
      <c r="E59" s="37">
        <v>1071.1731370214134</v>
      </c>
      <c r="F59" s="36">
        <v>177.09754418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269.70959438066177</v>
      </c>
      <c r="M59" s="35">
        <v>0</v>
      </c>
      <c r="N59" s="38">
        <f t="shared" si="0"/>
        <v>1517.9802755820751</v>
      </c>
      <c r="O59" s="33"/>
    </row>
    <row r="60" spans="1:15" x14ac:dyDescent="0.25">
      <c r="A60" s="9" t="s">
        <v>110</v>
      </c>
      <c r="B60" s="10" t="s">
        <v>111</v>
      </c>
      <c r="C60" s="35">
        <v>112.23940187830115</v>
      </c>
      <c r="D60" s="36">
        <v>0</v>
      </c>
      <c r="E60" s="37">
        <v>39.959956674879791</v>
      </c>
      <c r="F60" s="36">
        <v>72.279445203421361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4.3400358028820865</v>
      </c>
      <c r="M60" s="35">
        <v>0</v>
      </c>
      <c r="N60" s="38">
        <f t="shared" si="0"/>
        <v>116.57943768118324</v>
      </c>
      <c r="O60" s="33"/>
    </row>
    <row r="61" spans="1:15" x14ac:dyDescent="0.25">
      <c r="A61" s="9" t="s">
        <v>112</v>
      </c>
      <c r="B61" s="34" t="s">
        <v>113</v>
      </c>
      <c r="C61" s="35">
        <v>61.031557452833049</v>
      </c>
      <c r="D61" s="36">
        <v>0</v>
      </c>
      <c r="E61" s="37">
        <v>61.031557452833049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8.6535116493445248</v>
      </c>
      <c r="M61" s="35">
        <v>0</v>
      </c>
      <c r="N61" s="38">
        <f t="shared" si="0"/>
        <v>69.685069102177579</v>
      </c>
      <c r="O61" s="33"/>
    </row>
    <row r="62" spans="1:15" ht="45" x14ac:dyDescent="0.25">
      <c r="A62" s="9" t="s">
        <v>114</v>
      </c>
      <c r="B62" s="34" t="s">
        <v>115</v>
      </c>
      <c r="C62" s="35">
        <v>1686.3387754002244</v>
      </c>
      <c r="D62" s="36">
        <v>0</v>
      </c>
      <c r="E62" s="37">
        <v>1489.7593839061033</v>
      </c>
      <c r="F62" s="36">
        <v>196.57939149412127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10.174033775044389</v>
      </c>
      <c r="M62" s="35">
        <v>0</v>
      </c>
      <c r="N62" s="38">
        <f t="shared" si="0"/>
        <v>1696.5128091752688</v>
      </c>
      <c r="O62" s="33"/>
    </row>
    <row r="63" spans="1:15" x14ac:dyDescent="0.25">
      <c r="A63" s="9" t="s">
        <v>116</v>
      </c>
      <c r="B63" s="10" t="s">
        <v>117</v>
      </c>
      <c r="C63" s="35">
        <v>3529.785803832644</v>
      </c>
      <c r="D63" s="36">
        <v>0</v>
      </c>
      <c r="E63" s="37">
        <v>2438.4243515880707</v>
      </c>
      <c r="F63" s="36">
        <v>1091.3614522445732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10.939936316744962</v>
      </c>
      <c r="M63" s="35">
        <v>0</v>
      </c>
      <c r="N63" s="38">
        <f t="shared" si="0"/>
        <v>3540.7257401493889</v>
      </c>
      <c r="O63" s="33"/>
    </row>
    <row r="64" spans="1:15" ht="30" x14ac:dyDescent="0.25">
      <c r="A64" s="9" t="s">
        <v>118</v>
      </c>
      <c r="B64" s="10" t="s">
        <v>119</v>
      </c>
      <c r="C64" s="35">
        <v>2214.2176149651018</v>
      </c>
      <c r="D64" s="36">
        <v>0</v>
      </c>
      <c r="E64" s="37">
        <v>2085.5486021061888</v>
      </c>
      <c r="F64" s="36">
        <v>128.66901285891282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413.00475075310533</v>
      </c>
      <c r="M64" s="35">
        <v>0</v>
      </c>
      <c r="N64" s="38">
        <f t="shared" si="0"/>
        <v>2627.2223657182071</v>
      </c>
      <c r="O64" s="33"/>
    </row>
    <row r="65" spans="1:15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8">
        <f t="shared" si="0"/>
        <v>0</v>
      </c>
      <c r="O65" s="33"/>
    </row>
    <row r="66" spans="1:15" ht="45" x14ac:dyDescent="0.25">
      <c r="A66" s="9" t="s">
        <v>306</v>
      </c>
      <c r="B66" s="10" t="s">
        <v>282</v>
      </c>
      <c r="C66" s="35">
        <v>1945.0301611215534</v>
      </c>
      <c r="D66" s="36">
        <v>0</v>
      </c>
      <c r="E66" s="37">
        <v>846.55697116874944</v>
      </c>
      <c r="F66" s="36">
        <v>1098.473189952804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8">
        <f t="shared" si="0"/>
        <v>1945.0301611215534</v>
      </c>
      <c r="O66" s="33"/>
    </row>
    <row r="67" spans="1:15" ht="30" x14ac:dyDescent="0.25">
      <c r="A67" s="9" t="s">
        <v>357</v>
      </c>
      <c r="B67" s="10" t="s">
        <v>358</v>
      </c>
      <c r="C67" s="35">
        <v>4830.0110699449069</v>
      </c>
      <c r="D67" s="36">
        <v>0</v>
      </c>
      <c r="E67" s="37">
        <v>2001.5898908629192</v>
      </c>
      <c r="F67" s="36">
        <v>2828.4211790819877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0</v>
      </c>
      <c r="N67" s="38">
        <f t="shared" si="0"/>
        <v>4830.0110699449069</v>
      </c>
      <c r="O67" s="33"/>
    </row>
    <row r="68" spans="1:15" ht="30" x14ac:dyDescent="0.25">
      <c r="A68" s="9" t="s">
        <v>120</v>
      </c>
      <c r="B68" s="10" t="s">
        <v>122</v>
      </c>
      <c r="C68" s="35">
        <v>2553.1861710373146</v>
      </c>
      <c r="D68" s="36">
        <v>0</v>
      </c>
      <c r="E68" s="37">
        <v>1789.7728819772649</v>
      </c>
      <c r="F68" s="36">
        <v>763.41328906004969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8">
        <f t="shared" si="0"/>
        <v>2553.1861710373146</v>
      </c>
      <c r="O68" s="33"/>
    </row>
    <row r="69" spans="1:15" ht="30" x14ac:dyDescent="0.25">
      <c r="A69" s="9" t="s">
        <v>121</v>
      </c>
      <c r="B69" s="10" t="s">
        <v>124</v>
      </c>
      <c r="C69" s="35">
        <v>2576.2211072068853</v>
      </c>
      <c r="D69" s="36">
        <v>0</v>
      </c>
      <c r="E69" s="37">
        <v>2295.1150982557629</v>
      </c>
      <c r="F69" s="36">
        <v>281.10600895112259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43.699942779835958</v>
      </c>
      <c r="M69" s="35">
        <v>0</v>
      </c>
      <c r="N69" s="38">
        <f t="shared" si="0"/>
        <v>2619.9210499867213</v>
      </c>
      <c r="O69" s="33"/>
    </row>
    <row r="70" spans="1:15" ht="30" x14ac:dyDescent="0.25">
      <c r="A70" s="9" t="s">
        <v>123</v>
      </c>
      <c r="B70" s="10" t="s">
        <v>283</v>
      </c>
      <c r="C70" s="35">
        <v>132.678549376945</v>
      </c>
      <c r="D70" s="36">
        <v>0</v>
      </c>
      <c r="E70" s="37">
        <v>117.100517846945</v>
      </c>
      <c r="F70" s="36">
        <v>15.578031529999999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8">
        <f t="shared" si="0"/>
        <v>132.678549376945</v>
      </c>
      <c r="O70" s="33"/>
    </row>
    <row r="71" spans="1:15" ht="30" x14ac:dyDescent="0.25">
      <c r="A71" s="9" t="s">
        <v>307</v>
      </c>
      <c r="B71" s="10" t="s">
        <v>126</v>
      </c>
      <c r="C71" s="35">
        <v>1536.5023029210902</v>
      </c>
      <c r="D71" s="36">
        <v>0</v>
      </c>
      <c r="E71" s="37">
        <v>1345.3925986729648</v>
      </c>
      <c r="F71" s="36">
        <v>191.10970424812541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8">
        <f t="shared" si="0"/>
        <v>1536.5023029210902</v>
      </c>
      <c r="O71" s="33"/>
    </row>
    <row r="72" spans="1:15" x14ac:dyDescent="0.25">
      <c r="A72" s="9" t="s">
        <v>125</v>
      </c>
      <c r="B72" s="10" t="s">
        <v>127</v>
      </c>
      <c r="C72" s="35">
        <v>1890.9853099208165</v>
      </c>
      <c r="D72" s="36">
        <v>0</v>
      </c>
      <c r="E72" s="37">
        <v>228.30725142159821</v>
      </c>
      <c r="F72" s="36">
        <v>1662.6780584992182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6.2455900121016175</v>
      </c>
      <c r="M72" s="35">
        <v>0</v>
      </c>
      <c r="N72" s="38">
        <f t="shared" ref="N72:N133" si="1">+C72+G72+K72+L72+M72</f>
        <v>1897.2308999329182</v>
      </c>
      <c r="O72" s="33"/>
    </row>
    <row r="73" spans="1:15" x14ac:dyDescent="0.25">
      <c r="A73" s="9" t="s">
        <v>308</v>
      </c>
      <c r="B73" s="10" t="s">
        <v>129</v>
      </c>
      <c r="C73" s="35">
        <v>644.12420037432878</v>
      </c>
      <c r="D73" s="36">
        <v>0</v>
      </c>
      <c r="E73" s="37">
        <v>16.31720766050978</v>
      </c>
      <c r="F73" s="36">
        <v>627.806992713819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8">
        <f t="shared" si="1"/>
        <v>644.12420037432878</v>
      </c>
      <c r="O73" s="33"/>
    </row>
    <row r="74" spans="1:15" ht="45" x14ac:dyDescent="0.25">
      <c r="A74" s="9" t="s">
        <v>128</v>
      </c>
      <c r="B74" s="10" t="s">
        <v>131</v>
      </c>
      <c r="C74" s="35">
        <v>274.51190842984727</v>
      </c>
      <c r="D74" s="36">
        <v>0</v>
      </c>
      <c r="E74" s="37">
        <v>274.51190842984727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8.1717464215960938</v>
      </c>
      <c r="M74" s="35">
        <v>0</v>
      </c>
      <c r="N74" s="38">
        <f t="shared" si="1"/>
        <v>282.68365485144335</v>
      </c>
      <c r="O74" s="33"/>
    </row>
    <row r="75" spans="1:15" ht="30" x14ac:dyDescent="0.25">
      <c r="A75" s="9" t="s">
        <v>130</v>
      </c>
      <c r="B75" s="10" t="s">
        <v>133</v>
      </c>
      <c r="C75" s="35">
        <v>3172.2574963883726</v>
      </c>
      <c r="D75" s="36">
        <v>0</v>
      </c>
      <c r="E75" s="37">
        <v>1633.7114291945813</v>
      </c>
      <c r="F75" s="36">
        <v>1538.5460671937913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1.6704072042044746</v>
      </c>
      <c r="M75" s="35">
        <v>0</v>
      </c>
      <c r="N75" s="38">
        <f t="shared" si="1"/>
        <v>3173.927903592577</v>
      </c>
      <c r="O75" s="33"/>
    </row>
    <row r="76" spans="1:15" x14ac:dyDescent="0.25">
      <c r="A76" s="9" t="s">
        <v>132</v>
      </c>
      <c r="B76" s="10" t="s">
        <v>135</v>
      </c>
      <c r="C76" s="35">
        <v>2325.1608162052071</v>
      </c>
      <c r="D76" s="36">
        <v>0</v>
      </c>
      <c r="E76" s="37">
        <v>1050.9282216837603</v>
      </c>
      <c r="F76" s="36">
        <v>1274.232594521447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6.4474777502568639</v>
      </c>
      <c r="M76" s="35">
        <v>0</v>
      </c>
      <c r="N76" s="38">
        <f t="shared" si="1"/>
        <v>2331.608293955464</v>
      </c>
      <c r="O76" s="33"/>
    </row>
    <row r="77" spans="1:15" ht="30" x14ac:dyDescent="0.25">
      <c r="A77" s="9" t="s">
        <v>134</v>
      </c>
      <c r="B77" s="10" t="s">
        <v>137</v>
      </c>
      <c r="C77" s="35">
        <v>3444.8433672712513</v>
      </c>
      <c r="D77" s="36">
        <v>0</v>
      </c>
      <c r="E77" s="37">
        <v>2196.3880521350738</v>
      </c>
      <c r="F77" s="36">
        <v>1248.4553151361774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629.77422429651619</v>
      </c>
      <c r="M77" s="35">
        <v>0</v>
      </c>
      <c r="N77" s="38">
        <f t="shared" si="1"/>
        <v>4074.6175915677677</v>
      </c>
      <c r="O77" s="33"/>
    </row>
    <row r="78" spans="1:15" ht="30" x14ac:dyDescent="0.25">
      <c r="A78" s="9" t="s">
        <v>136</v>
      </c>
      <c r="B78" s="10" t="s">
        <v>139</v>
      </c>
      <c r="C78" s="35">
        <v>283.70890614217285</v>
      </c>
      <c r="D78" s="36">
        <v>0</v>
      </c>
      <c r="E78" s="37">
        <v>82.254934532172882</v>
      </c>
      <c r="F78" s="36">
        <v>201.45397160999997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8">
        <f t="shared" si="1"/>
        <v>283.70890614217285</v>
      </c>
      <c r="O78" s="33"/>
    </row>
    <row r="79" spans="1:15" x14ac:dyDescent="0.25">
      <c r="A79" s="9" t="s">
        <v>138</v>
      </c>
      <c r="B79" s="10" t="s">
        <v>141</v>
      </c>
      <c r="C79" s="35">
        <v>848.93832292018249</v>
      </c>
      <c r="D79" s="36">
        <v>0</v>
      </c>
      <c r="E79" s="37">
        <v>86.357224550182394</v>
      </c>
      <c r="F79" s="36">
        <v>762.58109837000006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8">
        <f t="shared" si="1"/>
        <v>848.93832292018249</v>
      </c>
      <c r="O79" s="33"/>
    </row>
    <row r="80" spans="1:15" x14ac:dyDescent="0.25">
      <c r="A80" s="9" t="s">
        <v>140</v>
      </c>
      <c r="B80" s="10" t="s">
        <v>142</v>
      </c>
      <c r="C80" s="35">
        <v>4276.9431601571605</v>
      </c>
      <c r="D80" s="36">
        <v>0</v>
      </c>
      <c r="E80" s="37">
        <v>844.75796369638385</v>
      </c>
      <c r="F80" s="36">
        <v>3432.1851964607768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8">
        <f t="shared" si="1"/>
        <v>4276.9431601571605</v>
      </c>
      <c r="O80" s="33"/>
    </row>
    <row r="81" spans="1:15" ht="45" x14ac:dyDescent="0.25">
      <c r="A81" s="9" t="s">
        <v>359</v>
      </c>
      <c r="B81" s="10" t="s">
        <v>360</v>
      </c>
      <c r="C81" s="35">
        <v>793.93287795633444</v>
      </c>
      <c r="D81" s="36">
        <v>0</v>
      </c>
      <c r="E81" s="37">
        <v>278.51269241119093</v>
      </c>
      <c r="F81" s="36">
        <v>515.42018554514357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8">
        <f t="shared" si="1"/>
        <v>793.93287795633444</v>
      </c>
      <c r="O81" s="33"/>
    </row>
    <row r="82" spans="1:15" x14ac:dyDescent="0.25">
      <c r="A82" s="9" t="s">
        <v>310</v>
      </c>
      <c r="B82" s="10" t="s">
        <v>144</v>
      </c>
      <c r="C82" s="35">
        <v>1434.3405309696407</v>
      </c>
      <c r="D82" s="36">
        <v>0</v>
      </c>
      <c r="E82" s="37">
        <v>1283.0539607876676</v>
      </c>
      <c r="F82" s="36">
        <v>151.28657018197296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739.77946766820673</v>
      </c>
      <c r="M82" s="35">
        <v>0</v>
      </c>
      <c r="N82" s="38">
        <f t="shared" si="1"/>
        <v>2174.1199986378474</v>
      </c>
      <c r="O82" s="33"/>
    </row>
    <row r="83" spans="1:15" ht="30" x14ac:dyDescent="0.25">
      <c r="A83" s="9" t="s">
        <v>143</v>
      </c>
      <c r="B83" s="10" t="s">
        <v>146</v>
      </c>
      <c r="C83" s="35">
        <v>13132.079872677743</v>
      </c>
      <c r="D83" s="36">
        <v>0</v>
      </c>
      <c r="E83" s="37">
        <v>1194.7419686237304</v>
      </c>
      <c r="F83" s="36">
        <v>11937.337904054013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0</v>
      </c>
      <c r="N83" s="38">
        <f t="shared" si="1"/>
        <v>13132.079872677743</v>
      </c>
      <c r="O83" s="33"/>
    </row>
    <row r="84" spans="1:15" x14ac:dyDescent="0.25">
      <c r="A84" s="9" t="s">
        <v>145</v>
      </c>
      <c r="B84" s="10" t="s">
        <v>148</v>
      </c>
      <c r="C84" s="35">
        <v>1511.4907276507215</v>
      </c>
      <c r="D84" s="36">
        <v>0</v>
      </c>
      <c r="E84" s="37">
        <v>1187.1224220007216</v>
      </c>
      <c r="F84" s="36">
        <v>324.36830565000002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1164.939841128805</v>
      </c>
      <c r="M84" s="35">
        <v>0</v>
      </c>
      <c r="N84" s="38">
        <f t="shared" si="1"/>
        <v>2676.4305687795268</v>
      </c>
      <c r="O84" s="33"/>
    </row>
    <row r="85" spans="1:15" x14ac:dyDescent="0.25">
      <c r="A85" s="9" t="s">
        <v>147</v>
      </c>
      <c r="B85" s="10" t="s">
        <v>150</v>
      </c>
      <c r="C85" s="35">
        <v>3397.3491062499711</v>
      </c>
      <c r="D85" s="36">
        <v>0</v>
      </c>
      <c r="E85" s="37">
        <v>3374.0206814799712</v>
      </c>
      <c r="F85" s="36">
        <v>23.328424770000002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113.33687253396624</v>
      </c>
      <c r="M85" s="35">
        <v>0</v>
      </c>
      <c r="N85" s="38">
        <f t="shared" si="1"/>
        <v>3510.6859787839376</v>
      </c>
      <c r="O85" s="33"/>
    </row>
    <row r="86" spans="1:15" ht="30" x14ac:dyDescent="0.25">
      <c r="A86" s="9" t="s">
        <v>149</v>
      </c>
      <c r="B86" s="10" t="s">
        <v>152</v>
      </c>
      <c r="C86" s="35">
        <v>23873.306662995259</v>
      </c>
      <c r="D86" s="36">
        <v>17837.487898450887</v>
      </c>
      <c r="E86" s="37">
        <v>3972.1044006626857</v>
      </c>
      <c r="F86" s="36">
        <v>2063.7143638816883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0</v>
      </c>
      <c r="N86" s="38">
        <f t="shared" si="1"/>
        <v>23873.306662995259</v>
      </c>
      <c r="O86" s="33"/>
    </row>
    <row r="87" spans="1:15" x14ac:dyDescent="0.25">
      <c r="A87" s="9" t="s">
        <v>151</v>
      </c>
      <c r="B87" s="10" t="s">
        <v>285</v>
      </c>
      <c r="C87" s="35">
        <v>6461.2091759364021</v>
      </c>
      <c r="D87" s="36">
        <v>5934.7892488942052</v>
      </c>
      <c r="E87" s="37">
        <v>526.41992704219649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134.32944035899959</v>
      </c>
      <c r="L87" s="35">
        <v>0</v>
      </c>
      <c r="M87" s="35">
        <v>0</v>
      </c>
      <c r="N87" s="38">
        <f t="shared" si="1"/>
        <v>6595.5386162954019</v>
      </c>
      <c r="O87" s="33"/>
    </row>
    <row r="88" spans="1:15" x14ac:dyDescent="0.25">
      <c r="A88" s="9" t="s">
        <v>153</v>
      </c>
      <c r="B88" s="10" t="s">
        <v>286</v>
      </c>
      <c r="C88" s="35">
        <v>884.71813388348448</v>
      </c>
      <c r="D88" s="36">
        <v>877.45493199348448</v>
      </c>
      <c r="E88" s="37">
        <v>7.2632018899999995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69.474872995092795</v>
      </c>
      <c r="M88" s="35">
        <v>0</v>
      </c>
      <c r="N88" s="38">
        <f t="shared" si="1"/>
        <v>954.19300687857731</v>
      </c>
      <c r="O88" s="33"/>
    </row>
    <row r="89" spans="1:15" x14ac:dyDescent="0.25">
      <c r="A89" s="9" t="s">
        <v>154</v>
      </c>
      <c r="B89" s="10" t="s">
        <v>287</v>
      </c>
      <c r="C89" s="35">
        <v>1007.2334253710025</v>
      </c>
      <c r="D89" s="36">
        <v>4.7872966285680185</v>
      </c>
      <c r="E89" s="37">
        <v>1002.4461287424344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0</v>
      </c>
      <c r="N89" s="38">
        <f t="shared" si="1"/>
        <v>1007.2334253710025</v>
      </c>
      <c r="O89" s="33"/>
    </row>
    <row r="90" spans="1:15" x14ac:dyDescent="0.25">
      <c r="A90" s="9" t="s">
        <v>155</v>
      </c>
      <c r="B90" s="10" t="s">
        <v>288</v>
      </c>
      <c r="C90" s="35">
        <v>18613.90800627038</v>
      </c>
      <c r="D90" s="36">
        <v>0</v>
      </c>
      <c r="E90" s="37">
        <v>18613.90800627038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4243.3378546542044</v>
      </c>
      <c r="M90" s="35">
        <v>0</v>
      </c>
      <c r="N90" s="38">
        <f t="shared" si="1"/>
        <v>22857.245860924584</v>
      </c>
      <c r="O90" s="33"/>
    </row>
    <row r="91" spans="1:15" x14ac:dyDescent="0.25">
      <c r="A91" s="9" t="s">
        <v>156</v>
      </c>
      <c r="B91" s="10" t="s">
        <v>289</v>
      </c>
      <c r="C91" s="35">
        <v>13082.294327906104</v>
      </c>
      <c r="D91" s="36">
        <v>0</v>
      </c>
      <c r="E91" s="37">
        <v>13046.195051006674</v>
      </c>
      <c r="F91" s="36">
        <v>36.099276899428517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0</v>
      </c>
      <c r="N91" s="38">
        <f t="shared" si="1"/>
        <v>13082.294327906104</v>
      </c>
      <c r="O91" s="33"/>
    </row>
    <row r="92" spans="1:15" x14ac:dyDescent="0.25">
      <c r="A92" s="9" t="s">
        <v>158</v>
      </c>
      <c r="B92" s="10" t="s">
        <v>157</v>
      </c>
      <c r="C92" s="35">
        <v>1848.3023768167909</v>
      </c>
      <c r="D92" s="36">
        <v>0</v>
      </c>
      <c r="E92" s="37">
        <v>1732.9575112183036</v>
      </c>
      <c r="F92" s="36">
        <v>115.3448655984873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0</v>
      </c>
      <c r="N92" s="38">
        <f t="shared" si="1"/>
        <v>1848.3023768167909</v>
      </c>
      <c r="O92" s="33"/>
    </row>
    <row r="93" spans="1:15" ht="30" x14ac:dyDescent="0.25">
      <c r="A93" s="9" t="s">
        <v>311</v>
      </c>
      <c r="B93" s="10" t="s">
        <v>159</v>
      </c>
      <c r="C93" s="35">
        <v>8946.1396896909027</v>
      </c>
      <c r="D93" s="36">
        <v>0</v>
      </c>
      <c r="E93" s="37">
        <v>4951.6312004924775</v>
      </c>
      <c r="F93" s="36">
        <v>3994.5084891984247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8">
        <f t="shared" si="1"/>
        <v>8946.1396896909027</v>
      </c>
      <c r="O93" s="33"/>
    </row>
    <row r="94" spans="1:15" x14ac:dyDescent="0.25">
      <c r="A94" s="9" t="s">
        <v>161</v>
      </c>
      <c r="B94" s="10" t="s">
        <v>160</v>
      </c>
      <c r="C94" s="35">
        <v>23926.560014560495</v>
      </c>
      <c r="D94" s="36">
        <v>0</v>
      </c>
      <c r="E94" s="37">
        <v>23868.869744053438</v>
      </c>
      <c r="F94" s="36">
        <v>57.690270507057825</v>
      </c>
      <c r="G94" s="35">
        <v>0</v>
      </c>
      <c r="H94" s="36">
        <v>0</v>
      </c>
      <c r="I94" s="37">
        <v>0</v>
      </c>
      <c r="J94" s="36">
        <v>0</v>
      </c>
      <c r="K94" s="35">
        <v>5.8908753100000011</v>
      </c>
      <c r="L94" s="35">
        <v>700.71876387996519</v>
      </c>
      <c r="M94" s="35">
        <v>0</v>
      </c>
      <c r="N94" s="38">
        <f t="shared" si="1"/>
        <v>24633.169653750461</v>
      </c>
      <c r="O94" s="33"/>
    </row>
    <row r="95" spans="1:15" x14ac:dyDescent="0.25">
      <c r="A95" s="9" t="s">
        <v>163</v>
      </c>
      <c r="B95" s="10" t="s">
        <v>162</v>
      </c>
      <c r="C95" s="35">
        <v>97772.291839033598</v>
      </c>
      <c r="D95" s="36">
        <v>6694.4224291105811</v>
      </c>
      <c r="E95" s="37">
        <v>52627.361904467281</v>
      </c>
      <c r="F95" s="36">
        <v>38450.507505455738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8657.4054690302873</v>
      </c>
      <c r="M95" s="35">
        <v>0</v>
      </c>
      <c r="N95" s="38">
        <f t="shared" si="1"/>
        <v>106429.69730806389</v>
      </c>
      <c r="O95" s="33"/>
    </row>
    <row r="96" spans="1:15" x14ac:dyDescent="0.25">
      <c r="A96" s="9" t="s">
        <v>165</v>
      </c>
      <c r="B96" s="10" t="s">
        <v>164</v>
      </c>
      <c r="C96" s="35">
        <v>3613.9336602342851</v>
      </c>
      <c r="D96" s="36">
        <v>0</v>
      </c>
      <c r="E96" s="37">
        <v>3613.9336602342851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2849.5162478385196</v>
      </c>
      <c r="M96" s="35">
        <v>0</v>
      </c>
      <c r="N96" s="38">
        <f t="shared" si="1"/>
        <v>6463.4499080728046</v>
      </c>
      <c r="O96" s="33"/>
    </row>
    <row r="97" spans="1:15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41.113054115842303</v>
      </c>
      <c r="L97" s="35">
        <v>0</v>
      </c>
      <c r="M97" s="35">
        <v>0</v>
      </c>
      <c r="N97" s="38">
        <f t="shared" si="1"/>
        <v>41.113054115842303</v>
      </c>
      <c r="O97" s="33"/>
    </row>
    <row r="98" spans="1:15" x14ac:dyDescent="0.25">
      <c r="A98" s="9" t="s">
        <v>169</v>
      </c>
      <c r="B98" s="10" t="s">
        <v>168</v>
      </c>
      <c r="C98" s="35">
        <v>9720.3247208540834</v>
      </c>
      <c r="D98" s="36">
        <v>0</v>
      </c>
      <c r="E98" s="37">
        <v>9720.3247208540834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2364.7651041603813</v>
      </c>
      <c r="M98" s="35">
        <v>0</v>
      </c>
      <c r="N98" s="38">
        <f t="shared" si="1"/>
        <v>12085.089825014464</v>
      </c>
      <c r="O98" s="33"/>
    </row>
    <row r="99" spans="1:15" x14ac:dyDescent="0.25">
      <c r="A99" s="9" t="s">
        <v>171</v>
      </c>
      <c r="B99" s="10" t="s">
        <v>170</v>
      </c>
      <c r="C99" s="35">
        <v>12.76887526</v>
      </c>
      <c r="D99" s="36">
        <v>0</v>
      </c>
      <c r="E99" s="37">
        <v>12.76887526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5520.7892675396824</v>
      </c>
      <c r="M99" s="35">
        <v>0</v>
      </c>
      <c r="N99" s="38">
        <f t="shared" si="1"/>
        <v>5533.5581427996822</v>
      </c>
      <c r="O99" s="33"/>
    </row>
    <row r="100" spans="1:15" x14ac:dyDescent="0.25">
      <c r="A100" s="9" t="s">
        <v>172</v>
      </c>
      <c r="B100" s="10" t="s">
        <v>290</v>
      </c>
      <c r="C100" s="35">
        <v>4682.7143938181443</v>
      </c>
      <c r="D100" s="36">
        <v>0</v>
      </c>
      <c r="E100" s="37">
        <v>4509.0594535668424</v>
      </c>
      <c r="F100" s="36">
        <v>173.65494025130226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1353.9607261855658</v>
      </c>
      <c r="M100" s="35">
        <v>0</v>
      </c>
      <c r="N100" s="38">
        <f t="shared" si="1"/>
        <v>6036.6751200037106</v>
      </c>
      <c r="O100" s="33"/>
    </row>
    <row r="101" spans="1:15" x14ac:dyDescent="0.25">
      <c r="A101" s="9" t="s">
        <v>174</v>
      </c>
      <c r="B101" s="10" t="s">
        <v>291</v>
      </c>
      <c r="C101" s="35">
        <v>987.09096102068395</v>
      </c>
      <c r="D101" s="36">
        <v>0</v>
      </c>
      <c r="E101" s="37">
        <v>367.00231150994171</v>
      </c>
      <c r="F101" s="36">
        <v>620.08864951074224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25.621703131991005</v>
      </c>
      <c r="M101" s="35">
        <v>0</v>
      </c>
      <c r="N101" s="38">
        <f t="shared" si="1"/>
        <v>1012.712664152675</v>
      </c>
      <c r="O101" s="33"/>
    </row>
    <row r="102" spans="1:15" x14ac:dyDescent="0.25">
      <c r="A102" s="9" t="s">
        <v>175</v>
      </c>
      <c r="B102" s="10" t="s">
        <v>173</v>
      </c>
      <c r="C102" s="35">
        <v>1612.1615934865158</v>
      </c>
      <c r="D102" s="36">
        <v>0</v>
      </c>
      <c r="E102" s="37">
        <v>1171.5820482800154</v>
      </c>
      <c r="F102" s="36">
        <v>440.57954520650026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0</v>
      </c>
      <c r="N102" s="38">
        <f t="shared" si="1"/>
        <v>1612.1615934865158</v>
      </c>
      <c r="O102" s="33"/>
    </row>
    <row r="103" spans="1:15" x14ac:dyDescent="0.25">
      <c r="A103" s="9" t="s">
        <v>176</v>
      </c>
      <c r="B103" s="10" t="s">
        <v>292</v>
      </c>
      <c r="C103" s="35">
        <v>20625.544294210798</v>
      </c>
      <c r="D103" s="36">
        <v>2001.44798756</v>
      </c>
      <c r="E103" s="37">
        <v>6513.1310584891307</v>
      </c>
      <c r="F103" s="36">
        <v>12110.965248161667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14.684971561321545</v>
      </c>
      <c r="M103" s="35">
        <v>0</v>
      </c>
      <c r="N103" s="38">
        <f t="shared" si="1"/>
        <v>20640.229265772119</v>
      </c>
      <c r="O103" s="33"/>
    </row>
    <row r="104" spans="1:15" x14ac:dyDescent="0.25">
      <c r="A104" s="9" t="s">
        <v>178</v>
      </c>
      <c r="B104" s="10" t="s">
        <v>177</v>
      </c>
      <c r="C104" s="35">
        <v>3328.7207836515208</v>
      </c>
      <c r="D104" s="36">
        <v>894.64451657216864</v>
      </c>
      <c r="E104" s="37">
        <v>1657.5340639704909</v>
      </c>
      <c r="F104" s="36">
        <v>776.54220310886114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307.49040491648071</v>
      </c>
      <c r="M104" s="35">
        <v>0</v>
      </c>
      <c r="N104" s="38">
        <f t="shared" si="1"/>
        <v>3636.2111885680015</v>
      </c>
      <c r="O104" s="33"/>
    </row>
    <row r="105" spans="1:15" x14ac:dyDescent="0.25">
      <c r="A105" s="9" t="s">
        <v>180</v>
      </c>
      <c r="B105" s="10" t="s">
        <v>179</v>
      </c>
      <c r="C105" s="35">
        <v>17453.181211317671</v>
      </c>
      <c r="D105" s="36">
        <v>0</v>
      </c>
      <c r="E105" s="37">
        <v>14495.269434317264</v>
      </c>
      <c r="F105" s="36">
        <v>2957.9117770004063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994.35739481221458</v>
      </c>
      <c r="M105" s="35">
        <v>0</v>
      </c>
      <c r="N105" s="38">
        <f t="shared" si="1"/>
        <v>18447.538606129885</v>
      </c>
      <c r="O105" s="33"/>
    </row>
    <row r="106" spans="1:15" x14ac:dyDescent="0.25">
      <c r="A106" s="9" t="s">
        <v>182</v>
      </c>
      <c r="B106" s="10" t="s">
        <v>181</v>
      </c>
      <c r="C106" s="35">
        <v>32461.463028995811</v>
      </c>
      <c r="D106" s="36">
        <v>0</v>
      </c>
      <c r="E106" s="37">
        <v>30740.857457603124</v>
      </c>
      <c r="F106" s="36">
        <v>1720.6055713926858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3533.9637055487651</v>
      </c>
      <c r="M106" s="35">
        <v>0</v>
      </c>
      <c r="N106" s="38">
        <f t="shared" si="1"/>
        <v>35995.426734544577</v>
      </c>
      <c r="O106" s="33"/>
    </row>
    <row r="107" spans="1:15" ht="45" x14ac:dyDescent="0.25">
      <c r="A107" s="9" t="s">
        <v>184</v>
      </c>
      <c r="B107" s="10" t="s">
        <v>183</v>
      </c>
      <c r="C107" s="35">
        <v>7560.4324790538012</v>
      </c>
      <c r="D107" s="36">
        <v>0</v>
      </c>
      <c r="E107" s="37">
        <v>6186.4958941552004</v>
      </c>
      <c r="F107" s="36">
        <v>1373.9365848986013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10.257828433702851</v>
      </c>
      <c r="M107" s="35">
        <v>0</v>
      </c>
      <c r="N107" s="38">
        <f t="shared" si="1"/>
        <v>7570.6903074875045</v>
      </c>
      <c r="O107" s="33"/>
    </row>
    <row r="108" spans="1:15" x14ac:dyDescent="0.25">
      <c r="A108" s="9" t="s">
        <v>186</v>
      </c>
      <c r="B108" s="10" t="s">
        <v>185</v>
      </c>
      <c r="C108" s="35">
        <v>31326.427526673473</v>
      </c>
      <c r="D108" s="36">
        <v>20170.204859637168</v>
      </c>
      <c r="E108" s="37">
        <v>7285.8454844208763</v>
      </c>
      <c r="F108" s="36">
        <v>3870.3771826154289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0</v>
      </c>
      <c r="N108" s="38">
        <f t="shared" si="1"/>
        <v>31326.427526673473</v>
      </c>
      <c r="O108" s="33"/>
    </row>
    <row r="109" spans="1:15" ht="30" x14ac:dyDescent="0.25">
      <c r="A109" s="9" t="s">
        <v>188</v>
      </c>
      <c r="B109" s="10" t="s">
        <v>187</v>
      </c>
      <c r="C109" s="35">
        <v>26097.944276782961</v>
      </c>
      <c r="D109" s="36">
        <v>0</v>
      </c>
      <c r="E109" s="37">
        <v>9655.9452980853002</v>
      </c>
      <c r="F109" s="36">
        <v>16441.998978697658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472.15055410776921</v>
      </c>
      <c r="M109" s="35">
        <v>0</v>
      </c>
      <c r="N109" s="38">
        <f t="shared" si="1"/>
        <v>26570.094830890728</v>
      </c>
      <c r="O109" s="33"/>
    </row>
    <row r="110" spans="1:15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1758.351509659982</v>
      </c>
      <c r="H110" s="36">
        <v>1758.351509659982</v>
      </c>
      <c r="I110" s="37">
        <v>0</v>
      </c>
      <c r="J110" s="36">
        <v>0</v>
      </c>
      <c r="K110" s="35">
        <v>0</v>
      </c>
      <c r="L110" s="35">
        <v>0</v>
      </c>
      <c r="M110" s="35">
        <v>0</v>
      </c>
      <c r="N110" s="38">
        <f t="shared" si="1"/>
        <v>1758.351509659982</v>
      </c>
      <c r="O110" s="33"/>
    </row>
    <row r="111" spans="1:15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35318.545024891246</v>
      </c>
      <c r="H111" s="36">
        <v>17543.461953686721</v>
      </c>
      <c r="I111" s="37">
        <v>7825.0214906762722</v>
      </c>
      <c r="J111" s="36">
        <v>9950.0615805282541</v>
      </c>
      <c r="K111" s="35">
        <v>0</v>
      </c>
      <c r="L111" s="35">
        <v>0</v>
      </c>
      <c r="M111" s="35">
        <v>0</v>
      </c>
      <c r="N111" s="38">
        <f t="shared" si="1"/>
        <v>35318.545024891246</v>
      </c>
      <c r="O111" s="33"/>
    </row>
    <row r="112" spans="1:15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7369.59745055436</v>
      </c>
      <c r="H112" s="36">
        <v>183.37827712998285</v>
      </c>
      <c r="I112" s="37">
        <v>1715.6133154115355</v>
      </c>
      <c r="J112" s="36">
        <v>5470.605858012842</v>
      </c>
      <c r="K112" s="35">
        <v>0</v>
      </c>
      <c r="L112" s="35">
        <v>0</v>
      </c>
      <c r="M112" s="35">
        <v>39.193285540044336</v>
      </c>
      <c r="N112" s="38">
        <f t="shared" si="1"/>
        <v>7408.7907360944046</v>
      </c>
      <c r="O112" s="33"/>
    </row>
    <row r="113" spans="1:15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6796.9924514042814</v>
      </c>
      <c r="H113" s="36">
        <v>6053.9442346667665</v>
      </c>
      <c r="I113" s="37">
        <v>104.60631363009809</v>
      </c>
      <c r="J113" s="36">
        <v>638.44190310741737</v>
      </c>
      <c r="K113" s="35">
        <v>0</v>
      </c>
      <c r="L113" s="35">
        <v>0</v>
      </c>
      <c r="M113" s="35">
        <v>0</v>
      </c>
      <c r="N113" s="38">
        <f t="shared" si="1"/>
        <v>6796.9924514042814</v>
      </c>
      <c r="O113" s="33"/>
    </row>
    <row r="114" spans="1:15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4607.6886468470893</v>
      </c>
      <c r="H114" s="36">
        <v>2180.4406329109702</v>
      </c>
      <c r="I114" s="37">
        <v>1171.9390866759725</v>
      </c>
      <c r="J114" s="36">
        <v>1255.3089272601469</v>
      </c>
      <c r="K114" s="35">
        <v>0</v>
      </c>
      <c r="L114" s="35">
        <v>295.15637130025686</v>
      </c>
      <c r="M114" s="35">
        <v>0</v>
      </c>
      <c r="N114" s="38">
        <f t="shared" si="1"/>
        <v>4902.8450181473463</v>
      </c>
      <c r="O114" s="33"/>
    </row>
    <row r="115" spans="1:15" ht="30" x14ac:dyDescent="0.25">
      <c r="A115" s="9" t="s">
        <v>313</v>
      </c>
      <c r="B115" s="10" t="s">
        <v>295</v>
      </c>
      <c r="C115" s="35">
        <v>18773.594954197855</v>
      </c>
      <c r="D115" s="36">
        <v>0</v>
      </c>
      <c r="E115" s="37">
        <v>16505.544772167294</v>
      </c>
      <c r="F115" s="36">
        <v>2268.0501820305617</v>
      </c>
      <c r="G115" s="35">
        <v>0</v>
      </c>
      <c r="H115" s="36">
        <v>0</v>
      </c>
      <c r="I115" s="37">
        <v>0</v>
      </c>
      <c r="J115" s="36">
        <v>0</v>
      </c>
      <c r="K115" s="35">
        <v>0</v>
      </c>
      <c r="L115" s="35">
        <v>2149.882931944861</v>
      </c>
      <c r="M115" s="35">
        <v>0</v>
      </c>
      <c r="N115" s="38">
        <f t="shared" si="1"/>
        <v>20923.477886142715</v>
      </c>
      <c r="O115" s="33"/>
    </row>
    <row r="116" spans="1:15" x14ac:dyDescent="0.25">
      <c r="A116" s="9" t="s">
        <v>198</v>
      </c>
      <c r="B116" s="10" t="s">
        <v>196</v>
      </c>
      <c r="C116" s="35">
        <v>14459.820870272742</v>
      </c>
      <c r="D116" s="36">
        <v>0</v>
      </c>
      <c r="E116" s="37">
        <v>14215.462066917817</v>
      </c>
      <c r="F116" s="36">
        <v>244.35880335492661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1291.5244601400507</v>
      </c>
      <c r="M116" s="35">
        <v>0</v>
      </c>
      <c r="N116" s="38">
        <f t="shared" si="1"/>
        <v>15751.345330412792</v>
      </c>
      <c r="O116" s="33"/>
    </row>
    <row r="117" spans="1:15" ht="30" x14ac:dyDescent="0.25">
      <c r="A117" s="9" t="s">
        <v>199</v>
      </c>
      <c r="B117" s="10" t="s">
        <v>197</v>
      </c>
      <c r="C117" s="35">
        <v>4116.9363494273593</v>
      </c>
      <c r="D117" s="36">
        <v>0</v>
      </c>
      <c r="E117" s="37">
        <v>3825.1616614596887</v>
      </c>
      <c r="F117" s="36">
        <v>291.77468796767084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1115.7480804678523</v>
      </c>
      <c r="M117" s="35">
        <v>0</v>
      </c>
      <c r="N117" s="38">
        <f t="shared" si="1"/>
        <v>5232.6844298952119</v>
      </c>
      <c r="O117" s="33"/>
    </row>
    <row r="118" spans="1:15" ht="30" x14ac:dyDescent="0.25">
      <c r="A118" s="9" t="s">
        <v>314</v>
      </c>
      <c r="B118" s="10" t="s">
        <v>296</v>
      </c>
      <c r="C118" s="35">
        <v>43200.835275136211</v>
      </c>
      <c r="D118" s="36">
        <v>0</v>
      </c>
      <c r="E118" s="37">
        <v>4060.7428555674815</v>
      </c>
      <c r="F118" s="36">
        <v>39140.092419568726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8.8030009018233315</v>
      </c>
      <c r="M118" s="35">
        <v>0</v>
      </c>
      <c r="N118" s="38">
        <f t="shared" si="1"/>
        <v>43209.638276038037</v>
      </c>
      <c r="O118" s="33"/>
    </row>
    <row r="119" spans="1:15" ht="30" x14ac:dyDescent="0.25">
      <c r="A119" s="9" t="s">
        <v>202</v>
      </c>
      <c r="B119" s="10" t="s">
        <v>200</v>
      </c>
      <c r="C119" s="35">
        <v>5226.853709903532</v>
      </c>
      <c r="D119" s="36">
        <v>0</v>
      </c>
      <c r="E119" s="37">
        <v>4336.6921383933804</v>
      </c>
      <c r="F119" s="36">
        <v>890.16157151015125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1201.6591966422002</v>
      </c>
      <c r="M119" s="35">
        <v>0</v>
      </c>
      <c r="N119" s="38">
        <f t="shared" si="1"/>
        <v>6428.5129065457322</v>
      </c>
      <c r="O119" s="33"/>
    </row>
    <row r="120" spans="1:15" x14ac:dyDescent="0.25">
      <c r="A120" s="9" t="s">
        <v>315</v>
      </c>
      <c r="B120" s="10" t="s">
        <v>201</v>
      </c>
      <c r="C120" s="35">
        <v>7781.1459372399258</v>
      </c>
      <c r="D120" s="36">
        <v>0</v>
      </c>
      <c r="E120" s="37">
        <v>1929.3267522642336</v>
      </c>
      <c r="F120" s="36">
        <v>5851.8191849756922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8.769731982478552</v>
      </c>
      <c r="M120" s="35">
        <v>0</v>
      </c>
      <c r="N120" s="38">
        <f t="shared" si="1"/>
        <v>7789.9156692224042</v>
      </c>
      <c r="O120" s="33"/>
    </row>
    <row r="121" spans="1:15" x14ac:dyDescent="0.25">
      <c r="A121" s="9" t="s">
        <v>205</v>
      </c>
      <c r="B121" s="10" t="s">
        <v>203</v>
      </c>
      <c r="C121" s="35">
        <v>6936.8759169036375</v>
      </c>
      <c r="D121" s="36">
        <v>0</v>
      </c>
      <c r="E121" s="37">
        <v>4872.2523084512395</v>
      </c>
      <c r="F121" s="36">
        <v>2064.623608452398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399.18570184278832</v>
      </c>
      <c r="M121" s="35">
        <v>0</v>
      </c>
      <c r="N121" s="38">
        <f t="shared" si="1"/>
        <v>7336.0616187464257</v>
      </c>
      <c r="O121" s="33"/>
    </row>
    <row r="122" spans="1:15" x14ac:dyDescent="0.25">
      <c r="A122" s="9" t="s">
        <v>207</v>
      </c>
      <c r="B122" s="10" t="s">
        <v>204</v>
      </c>
      <c r="C122" s="35">
        <v>4227.4961199520458</v>
      </c>
      <c r="D122" s="36">
        <v>0</v>
      </c>
      <c r="E122" s="37">
        <v>1061.7863774849416</v>
      </c>
      <c r="F122" s="36">
        <v>3165.7097424671038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1239.7306485623965</v>
      </c>
      <c r="M122" s="35">
        <v>0</v>
      </c>
      <c r="N122" s="38">
        <f t="shared" si="1"/>
        <v>5467.2267685144425</v>
      </c>
      <c r="O122" s="33"/>
    </row>
    <row r="123" spans="1:15" x14ac:dyDescent="0.25">
      <c r="A123" s="9" t="s">
        <v>208</v>
      </c>
      <c r="B123" s="10" t="s">
        <v>206</v>
      </c>
      <c r="C123" s="35">
        <v>559.18871568755992</v>
      </c>
      <c r="D123" s="36">
        <v>0</v>
      </c>
      <c r="E123" s="37">
        <v>559.18871568755992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84.324799734748382</v>
      </c>
      <c r="M123" s="35">
        <v>0</v>
      </c>
      <c r="N123" s="38">
        <f t="shared" si="1"/>
        <v>643.51351542230827</v>
      </c>
      <c r="O123" s="33"/>
    </row>
    <row r="124" spans="1:15" ht="30" x14ac:dyDescent="0.25">
      <c r="A124" s="9" t="s">
        <v>210</v>
      </c>
      <c r="B124" s="10" t="s">
        <v>297</v>
      </c>
      <c r="C124" s="35">
        <v>5407.0102102402752</v>
      </c>
      <c r="D124" s="36">
        <v>0</v>
      </c>
      <c r="E124" s="37">
        <v>5243.5458642893882</v>
      </c>
      <c r="F124" s="36">
        <v>163.46434595088712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1086.7320130311077</v>
      </c>
      <c r="M124" s="35">
        <v>0</v>
      </c>
      <c r="N124" s="38">
        <f t="shared" si="1"/>
        <v>6493.7422232713834</v>
      </c>
      <c r="O124" s="33"/>
    </row>
    <row r="125" spans="1:15" ht="30" x14ac:dyDescent="0.25">
      <c r="A125" s="9" t="s">
        <v>212</v>
      </c>
      <c r="B125" s="10" t="s">
        <v>298</v>
      </c>
      <c r="C125" s="35">
        <v>1303.0829725375158</v>
      </c>
      <c r="D125" s="36">
        <v>0</v>
      </c>
      <c r="E125" s="37">
        <v>1303.0829725375158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240.77777772126896</v>
      </c>
      <c r="M125" s="35">
        <v>0</v>
      </c>
      <c r="N125" s="38">
        <f t="shared" si="1"/>
        <v>1543.8607502587847</v>
      </c>
      <c r="O125" s="33"/>
    </row>
    <row r="126" spans="1:15" ht="30" x14ac:dyDescent="0.25">
      <c r="A126" s="9" t="s">
        <v>214</v>
      </c>
      <c r="B126" s="10" t="s">
        <v>299</v>
      </c>
      <c r="C126" s="35">
        <v>5259.2330015564239</v>
      </c>
      <c r="D126" s="36">
        <v>40.311241124686823</v>
      </c>
      <c r="E126" s="37">
        <v>5060.913199495867</v>
      </c>
      <c r="F126" s="36">
        <v>158.00856093586992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1508.426168101849</v>
      </c>
      <c r="M126" s="35">
        <v>0</v>
      </c>
      <c r="N126" s="38">
        <f t="shared" si="1"/>
        <v>6767.6591696582727</v>
      </c>
      <c r="O126" s="33"/>
    </row>
    <row r="127" spans="1:15" ht="45" x14ac:dyDescent="0.25">
      <c r="A127" s="9" t="s">
        <v>216</v>
      </c>
      <c r="B127" s="10" t="s">
        <v>300</v>
      </c>
      <c r="C127" s="35">
        <v>15.43584874400551</v>
      </c>
      <c r="D127" s="36">
        <v>0</v>
      </c>
      <c r="E127" s="37">
        <v>15.43584874400551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0</v>
      </c>
      <c r="N127" s="38">
        <f t="shared" si="1"/>
        <v>15.43584874400551</v>
      </c>
      <c r="O127" s="33"/>
    </row>
    <row r="128" spans="1:15" x14ac:dyDescent="0.25">
      <c r="A128" s="9" t="s">
        <v>240</v>
      </c>
      <c r="B128" s="10" t="s">
        <v>209</v>
      </c>
      <c r="C128" s="35">
        <v>5344.0377926474748</v>
      </c>
      <c r="D128" s="36">
        <v>0</v>
      </c>
      <c r="E128" s="37">
        <v>4011.1944993212946</v>
      </c>
      <c r="F128" s="36">
        <v>1332.8432933261804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8">
        <f t="shared" si="1"/>
        <v>5344.0377926474748</v>
      </c>
      <c r="O128" s="33"/>
    </row>
    <row r="129" spans="1:15" ht="30" x14ac:dyDescent="0.25">
      <c r="A129" s="9" t="s">
        <v>242</v>
      </c>
      <c r="B129" s="10" t="s">
        <v>211</v>
      </c>
      <c r="C129" s="35">
        <v>4000.8362990761034</v>
      </c>
      <c r="D129" s="36">
        <v>0</v>
      </c>
      <c r="E129" s="37">
        <v>2216.0432772276113</v>
      </c>
      <c r="F129" s="36">
        <v>1784.7930218484921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362.68701232952668</v>
      </c>
      <c r="M129" s="35">
        <v>0</v>
      </c>
      <c r="N129" s="38">
        <f t="shared" si="1"/>
        <v>4363.52331140563</v>
      </c>
      <c r="O129" s="33"/>
    </row>
    <row r="130" spans="1:15" x14ac:dyDescent="0.25">
      <c r="A130" s="9" t="s">
        <v>244</v>
      </c>
      <c r="B130" s="10" t="s">
        <v>213</v>
      </c>
      <c r="C130" s="35">
        <v>10941.71557900311</v>
      </c>
      <c r="D130" s="36">
        <v>0</v>
      </c>
      <c r="E130" s="37">
        <v>9776.8590276211835</v>
      </c>
      <c r="F130" s="36">
        <v>1164.856551381926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16.447419541046273</v>
      </c>
      <c r="M130" s="35">
        <v>0</v>
      </c>
      <c r="N130" s="38">
        <f t="shared" si="1"/>
        <v>10958.162998544156</v>
      </c>
      <c r="O130" s="33"/>
    </row>
    <row r="131" spans="1:15" x14ac:dyDescent="0.25">
      <c r="A131" s="9" t="s">
        <v>316</v>
      </c>
      <c r="B131" s="10" t="s">
        <v>215</v>
      </c>
      <c r="C131" s="35">
        <v>5256.6070433803943</v>
      </c>
      <c r="D131" s="36">
        <v>0</v>
      </c>
      <c r="E131" s="37">
        <v>4821.8500214693795</v>
      </c>
      <c r="F131" s="36">
        <v>434.75702191101465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327.24256893441878</v>
      </c>
      <c r="M131" s="35">
        <v>0</v>
      </c>
      <c r="N131" s="38">
        <f t="shared" si="1"/>
        <v>5583.8496123148134</v>
      </c>
      <c r="O131" s="33"/>
    </row>
    <row r="132" spans="1:15" ht="30" x14ac:dyDescent="0.25">
      <c r="A132" s="9" t="s">
        <v>317</v>
      </c>
      <c r="B132" s="10" t="s">
        <v>217</v>
      </c>
      <c r="C132" s="35">
        <v>22811.691349869532</v>
      </c>
      <c r="D132" s="36">
        <v>662.70476539999993</v>
      </c>
      <c r="E132" s="37">
        <v>7833.2238846627497</v>
      </c>
      <c r="F132" s="36">
        <v>14315.762699806779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45.718758384876892</v>
      </c>
      <c r="M132" s="35">
        <v>0</v>
      </c>
      <c r="N132" s="38">
        <f t="shared" si="1"/>
        <v>22857.410108254408</v>
      </c>
      <c r="O132" s="33"/>
    </row>
    <row r="133" spans="1:15" x14ac:dyDescent="0.25">
      <c r="A133" s="9" t="s">
        <v>318</v>
      </c>
      <c r="B133" s="10" t="s">
        <v>218</v>
      </c>
      <c r="C133" s="35">
        <v>20208.679135471291</v>
      </c>
      <c r="D133" s="36">
        <v>0</v>
      </c>
      <c r="E133" s="37">
        <v>18562.736329375584</v>
      </c>
      <c r="F133" s="36">
        <v>1645.9428060957061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3184.2742743857352</v>
      </c>
      <c r="M133" s="35">
        <v>0</v>
      </c>
      <c r="N133" s="38">
        <f t="shared" si="1"/>
        <v>23392.953409857026</v>
      </c>
      <c r="O133" s="33"/>
    </row>
    <row r="134" spans="1:15" ht="30" x14ac:dyDescent="0.25">
      <c r="A134" s="9" t="s">
        <v>319</v>
      </c>
      <c r="B134" s="10" t="s">
        <v>219</v>
      </c>
      <c r="C134" s="35">
        <v>15378.910350173279</v>
      </c>
      <c r="D134" s="36">
        <v>1186.8143776956238</v>
      </c>
      <c r="E134" s="37">
        <v>13430.416999717891</v>
      </c>
      <c r="F134" s="36">
        <v>761.67897275976395</v>
      </c>
      <c r="G134" s="35">
        <v>421.03880385000002</v>
      </c>
      <c r="H134" s="36">
        <v>421.03880385000002</v>
      </c>
      <c r="I134" s="37">
        <v>0</v>
      </c>
      <c r="J134" s="36">
        <v>0</v>
      </c>
      <c r="K134" s="35">
        <v>0</v>
      </c>
      <c r="L134" s="35">
        <v>11005.345246639185</v>
      </c>
      <c r="M134" s="35">
        <v>0</v>
      </c>
      <c r="N134" s="38">
        <f t="shared" ref="N134:N144" si="2">+C134+G134+K134+L134+M134</f>
        <v>26805.294400662464</v>
      </c>
      <c r="O134" s="33"/>
    </row>
    <row r="135" spans="1:15" x14ac:dyDescent="0.25">
      <c r="A135" s="9" t="s">
        <v>226</v>
      </c>
      <c r="B135" s="10" t="s">
        <v>301</v>
      </c>
      <c r="C135" s="35">
        <v>217.19597342629083</v>
      </c>
      <c r="D135" s="36">
        <v>0</v>
      </c>
      <c r="E135" s="37">
        <v>217.19597342629083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305.77393268145181</v>
      </c>
      <c r="M135" s="35">
        <v>0</v>
      </c>
      <c r="N135" s="38">
        <f t="shared" si="2"/>
        <v>522.96990610774264</v>
      </c>
      <c r="O135" s="33"/>
    </row>
    <row r="136" spans="1:15" ht="30" x14ac:dyDescent="0.25">
      <c r="A136" s="9" t="s">
        <v>228</v>
      </c>
      <c r="B136" s="10" t="s">
        <v>302</v>
      </c>
      <c r="C136" s="35">
        <v>579.92306280044136</v>
      </c>
      <c r="D136" s="36">
        <v>0</v>
      </c>
      <c r="E136" s="37">
        <v>573.09727486863903</v>
      </c>
      <c r="F136" s="36">
        <v>6.8257879318023313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0</v>
      </c>
      <c r="N136" s="38">
        <f t="shared" si="2"/>
        <v>579.92306280044136</v>
      </c>
      <c r="O136" s="33"/>
    </row>
    <row r="137" spans="1:15" x14ac:dyDescent="0.25">
      <c r="A137" s="9" t="s">
        <v>235</v>
      </c>
      <c r="B137" s="10" t="s">
        <v>303</v>
      </c>
      <c r="C137" s="35">
        <v>4351.879466627619</v>
      </c>
      <c r="D137" s="36">
        <v>44.327235224090543</v>
      </c>
      <c r="E137" s="37">
        <v>4241.5743268073111</v>
      </c>
      <c r="F137" s="36">
        <v>65.977904596217826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82.228323874890009</v>
      </c>
      <c r="M137" s="35">
        <v>0</v>
      </c>
      <c r="N137" s="38">
        <f t="shared" si="2"/>
        <v>4434.1077905025086</v>
      </c>
      <c r="O137" s="33"/>
    </row>
    <row r="138" spans="1:15" x14ac:dyDescent="0.25">
      <c r="A138" s="9" t="s">
        <v>320</v>
      </c>
      <c r="B138" s="10" t="s">
        <v>304</v>
      </c>
      <c r="C138" s="35">
        <v>3069.8001480354169</v>
      </c>
      <c r="D138" s="36">
        <v>0</v>
      </c>
      <c r="E138" s="37">
        <v>2649.8651118548505</v>
      </c>
      <c r="F138" s="36">
        <v>419.93503618056639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863.78788699663619</v>
      </c>
      <c r="M138" s="35">
        <v>0</v>
      </c>
      <c r="N138" s="38">
        <f t="shared" si="2"/>
        <v>3933.5880350320531</v>
      </c>
      <c r="O138" s="33"/>
    </row>
    <row r="139" spans="1:15" x14ac:dyDescent="0.25">
      <c r="A139" s="9" t="s">
        <v>321</v>
      </c>
      <c r="B139" s="10" t="s">
        <v>221</v>
      </c>
      <c r="C139" s="35">
        <v>182.80515353999999</v>
      </c>
      <c r="D139" s="36">
        <v>0</v>
      </c>
      <c r="E139" s="37">
        <v>182.80515353999999</v>
      </c>
      <c r="F139" s="36">
        <v>0</v>
      </c>
      <c r="G139" s="35">
        <v>36.808735506453772</v>
      </c>
      <c r="H139" s="36">
        <v>0</v>
      </c>
      <c r="I139" s="37">
        <v>36.808735506453772</v>
      </c>
      <c r="J139" s="36">
        <v>0</v>
      </c>
      <c r="K139" s="35">
        <v>0</v>
      </c>
      <c r="L139" s="35">
        <v>0</v>
      </c>
      <c r="M139" s="35">
        <v>0</v>
      </c>
      <c r="N139" s="38">
        <f t="shared" si="2"/>
        <v>219.61388904645378</v>
      </c>
      <c r="O139" s="33"/>
    </row>
    <row r="140" spans="1:15" ht="30" x14ac:dyDescent="0.25">
      <c r="A140" s="9" t="s">
        <v>322</v>
      </c>
      <c r="B140" s="10" t="s">
        <v>223</v>
      </c>
      <c r="C140" s="35">
        <v>1798.8440772431554</v>
      </c>
      <c r="D140" s="36">
        <v>0</v>
      </c>
      <c r="E140" s="37">
        <v>1158.7546934031552</v>
      </c>
      <c r="F140" s="36">
        <v>640.0893838400001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461.97922303199488</v>
      </c>
      <c r="M140" s="35">
        <v>0</v>
      </c>
      <c r="N140" s="38">
        <f t="shared" si="2"/>
        <v>2260.8233002751504</v>
      </c>
      <c r="O140" s="33"/>
    </row>
    <row r="141" spans="1:15" ht="30" x14ac:dyDescent="0.25">
      <c r="A141" s="9" t="s">
        <v>323</v>
      </c>
      <c r="B141" s="10" t="s">
        <v>224</v>
      </c>
      <c r="C141" s="35">
        <v>261.20139992410708</v>
      </c>
      <c r="D141" s="36">
        <v>0</v>
      </c>
      <c r="E141" s="37">
        <v>236.08051246410707</v>
      </c>
      <c r="F141" s="36">
        <v>25.120887460000002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0</v>
      </c>
      <c r="N141" s="38">
        <f t="shared" si="2"/>
        <v>261.20139992410708</v>
      </c>
      <c r="O141" s="33"/>
    </row>
    <row r="142" spans="1:15" x14ac:dyDescent="0.25">
      <c r="A142" s="9" t="s">
        <v>324</v>
      </c>
      <c r="B142" s="10" t="s">
        <v>225</v>
      </c>
      <c r="C142" s="35">
        <v>794.37541494437914</v>
      </c>
      <c r="D142" s="36">
        <v>0</v>
      </c>
      <c r="E142" s="37">
        <v>794.37541494437914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1197.9102790091231</v>
      </c>
      <c r="M142" s="35">
        <v>0</v>
      </c>
      <c r="N142" s="38">
        <f t="shared" si="2"/>
        <v>1992.2856939535022</v>
      </c>
      <c r="O142" s="33"/>
    </row>
    <row r="143" spans="1:15" x14ac:dyDescent="0.25">
      <c r="A143" s="9" t="s">
        <v>325</v>
      </c>
      <c r="B143" s="10" t="s">
        <v>227</v>
      </c>
      <c r="C143" s="35">
        <v>395.93377036557246</v>
      </c>
      <c r="D143" s="36">
        <v>0</v>
      </c>
      <c r="E143" s="37">
        <v>395.93377036557246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0</v>
      </c>
      <c r="N143" s="38">
        <f t="shared" si="2"/>
        <v>395.93377036557246</v>
      </c>
      <c r="O143" s="33"/>
    </row>
    <row r="144" spans="1:15" ht="14.25" customHeight="1" x14ac:dyDescent="0.25">
      <c r="A144" s="9" t="s">
        <v>326</v>
      </c>
      <c r="B144" s="10" t="s">
        <v>229</v>
      </c>
      <c r="C144" s="35">
        <v>278.77286312363054</v>
      </c>
      <c r="D144" s="36">
        <v>0</v>
      </c>
      <c r="E144" s="82">
        <v>278.77286312363054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240.61550024291211</v>
      </c>
      <c r="M144" s="35">
        <v>0</v>
      </c>
      <c r="N144" s="38">
        <f t="shared" si="2"/>
        <v>519.38836336654265</v>
      </c>
      <c r="O144" s="33"/>
    </row>
    <row r="145" spans="1:15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8"/>
      <c r="O145" s="33"/>
    </row>
    <row r="146" spans="1:15" x14ac:dyDescent="0.25">
      <c r="A146" s="11"/>
      <c r="B146" s="12" t="s">
        <v>230</v>
      </c>
      <c r="C146" s="45">
        <f t="shared" ref="C146:N146" si="3">SUM(C11:C145)</f>
        <v>708776.8760162245</v>
      </c>
      <c r="D146" s="45">
        <f t="shared" si="3"/>
        <v>56419.006609291457</v>
      </c>
      <c r="E146" s="83">
        <f t="shared" si="3"/>
        <v>429152.76538340072</v>
      </c>
      <c r="F146" s="45">
        <f t="shared" ref="F146" si="4">SUM(F11:F145)</f>
        <v>223205.10402353242</v>
      </c>
      <c r="G146" s="45">
        <f t="shared" si="3"/>
        <v>56309.022622713412</v>
      </c>
      <c r="H146" s="45">
        <f t="shared" ref="H146:J146" si="5">SUM(H11:H145)</f>
        <v>28140.615411904419</v>
      </c>
      <c r="I146" s="83">
        <f t="shared" si="5"/>
        <v>10853.988941900334</v>
      </c>
      <c r="J146" s="45">
        <f t="shared" si="5"/>
        <v>17314.418268908659</v>
      </c>
      <c r="K146" s="45">
        <f t="shared" si="3"/>
        <v>181.33336978484192</v>
      </c>
      <c r="L146" s="45">
        <f t="shared" si="3"/>
        <v>76238.810306071187</v>
      </c>
      <c r="M146" s="45">
        <f t="shared" si="3"/>
        <v>39.193285540044336</v>
      </c>
      <c r="N146" s="45">
        <f t="shared" si="3"/>
        <v>841545.23560033436</v>
      </c>
      <c r="O146" s="33"/>
    </row>
    <row r="147" spans="1:15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33"/>
    </row>
    <row r="148" spans="1:15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8">
        <f t="shared" ref="N148:N154" si="6">+C148+G148+K148+L148+M148</f>
        <v>0</v>
      </c>
      <c r="O148" s="33"/>
    </row>
    <row r="149" spans="1:15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0.55101414000000004</v>
      </c>
      <c r="L149" s="35">
        <v>0</v>
      </c>
      <c r="M149" s="35">
        <v>0</v>
      </c>
      <c r="N149" s="38">
        <f t="shared" si="6"/>
        <v>0.55101414000000004</v>
      </c>
      <c r="O149" s="33"/>
    </row>
    <row r="150" spans="1:15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59.227132390000008</v>
      </c>
      <c r="L150" s="35">
        <v>0</v>
      </c>
      <c r="M150" s="35">
        <v>0</v>
      </c>
      <c r="N150" s="38">
        <f t="shared" si="6"/>
        <v>59.227132390000008</v>
      </c>
      <c r="O150" s="33"/>
    </row>
    <row r="151" spans="1:15" x14ac:dyDescent="0.25">
      <c r="A151" s="9" t="s">
        <v>327</v>
      </c>
      <c r="B151" s="16" t="s">
        <v>159</v>
      </c>
      <c r="C151" s="35">
        <v>679.90815441818359</v>
      </c>
      <c r="D151" s="40">
        <v>679.90815441818359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22.534107219999996</v>
      </c>
      <c r="L151" s="35">
        <v>0</v>
      </c>
      <c r="M151" s="35">
        <v>0</v>
      </c>
      <c r="N151" s="38">
        <f t="shared" si="6"/>
        <v>702.4422616381836</v>
      </c>
      <c r="O151" s="33"/>
    </row>
    <row r="152" spans="1:15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78351.354701983451</v>
      </c>
      <c r="M152" s="35">
        <v>0</v>
      </c>
      <c r="N152" s="38">
        <f t="shared" si="6"/>
        <v>78351.354701983451</v>
      </c>
      <c r="O152" s="33"/>
    </row>
    <row r="153" spans="1:15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102.31412876957647</v>
      </c>
      <c r="L153" s="35">
        <v>0</v>
      </c>
      <c r="M153" s="35">
        <v>0</v>
      </c>
      <c r="N153" s="38">
        <f t="shared" si="6"/>
        <v>102.31412876957647</v>
      </c>
      <c r="O153" s="33"/>
    </row>
    <row r="154" spans="1:15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2529.1997975522245</v>
      </c>
      <c r="M154" s="35">
        <v>0</v>
      </c>
      <c r="N154" s="38">
        <f t="shared" si="6"/>
        <v>2529.1997975522245</v>
      </c>
      <c r="O154" s="33"/>
    </row>
    <row r="155" spans="1:15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/>
      <c r="N155" s="38"/>
      <c r="O155" s="33"/>
    </row>
    <row r="156" spans="1:15" x14ac:dyDescent="0.25">
      <c r="A156" s="11"/>
      <c r="B156" s="12" t="s">
        <v>237</v>
      </c>
      <c r="C156" s="46">
        <f>SUM(C148:C155)</f>
        <v>679.90815441818359</v>
      </c>
      <c r="D156" s="46">
        <f t="shared" ref="D156:K156" si="7">SUM(D148:D155)</f>
        <v>679.90815441818359</v>
      </c>
      <c r="E156" s="46">
        <f t="shared" si="7"/>
        <v>0</v>
      </c>
      <c r="F156" s="46">
        <f t="shared" ref="F156" si="8">SUM(F148:F155)</f>
        <v>0</v>
      </c>
      <c r="G156" s="46">
        <f t="shared" si="7"/>
        <v>0</v>
      </c>
      <c r="H156" s="46">
        <f t="shared" ref="H156:J156" si="9">SUM(H148:H155)</f>
        <v>0</v>
      </c>
      <c r="I156" s="46">
        <f t="shared" si="9"/>
        <v>0</v>
      </c>
      <c r="J156" s="46">
        <f t="shared" si="9"/>
        <v>0</v>
      </c>
      <c r="K156" s="46">
        <f t="shared" si="7"/>
        <v>184.62638251957645</v>
      </c>
      <c r="L156" s="46">
        <f>SUM(L148:L155)</f>
        <v>80880.554499535676</v>
      </c>
      <c r="M156" s="46">
        <f t="shared" ref="M156:N156" si="10">SUM(M148:M155)</f>
        <v>0</v>
      </c>
      <c r="N156" s="46">
        <f t="shared" si="10"/>
        <v>81745.089036473437</v>
      </c>
      <c r="O156" s="33"/>
    </row>
    <row r="157" spans="1:15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33"/>
    </row>
    <row r="158" spans="1:15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47.349404188447082</v>
      </c>
      <c r="N158" s="38">
        <f t="shared" ref="N158:N166" si="11">+C158+G158+K158+L158+M158</f>
        <v>47.349404188447082</v>
      </c>
      <c r="O158" s="33"/>
    </row>
    <row r="159" spans="1:15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8">
        <f t="shared" si="11"/>
        <v>0</v>
      </c>
      <c r="O159" s="33"/>
    </row>
    <row r="160" spans="1:15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24.04290704707558</v>
      </c>
      <c r="N160" s="38">
        <f t="shared" si="11"/>
        <v>24.04290704707558</v>
      </c>
      <c r="O160" s="33"/>
    </row>
    <row r="161" spans="1:15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7366.6386286157976</v>
      </c>
      <c r="L161" s="35">
        <v>0</v>
      </c>
      <c r="M161" s="35">
        <v>0</v>
      </c>
      <c r="N161" s="38">
        <f t="shared" si="11"/>
        <v>7366.6386286157976</v>
      </c>
      <c r="O161" s="33"/>
    </row>
    <row r="162" spans="1:15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2431.9188307149998</v>
      </c>
      <c r="L162" s="35">
        <v>0</v>
      </c>
      <c r="M162" s="35">
        <v>0</v>
      </c>
      <c r="N162" s="38">
        <f t="shared" si="11"/>
        <v>2431.9188307149998</v>
      </c>
      <c r="O162" s="33"/>
    </row>
    <row r="163" spans="1:15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483.80586515864741</v>
      </c>
      <c r="L163" s="35">
        <v>0</v>
      </c>
      <c r="M163" s="35">
        <v>0</v>
      </c>
      <c r="N163" s="38">
        <f t="shared" si="11"/>
        <v>483.80586515864741</v>
      </c>
      <c r="O163" s="33"/>
    </row>
    <row r="164" spans="1:15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4154.6955084961546</v>
      </c>
      <c r="L164" s="35">
        <v>0</v>
      </c>
      <c r="M164" s="35">
        <v>356.26013314679943</v>
      </c>
      <c r="N164" s="38">
        <f t="shared" si="11"/>
        <v>4510.9556416429541</v>
      </c>
      <c r="O164" s="33"/>
    </row>
    <row r="165" spans="1:15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19584.454600329995</v>
      </c>
      <c r="L165" s="35">
        <v>0</v>
      </c>
      <c r="M165" s="35">
        <v>1688.3066087876041</v>
      </c>
      <c r="N165" s="38">
        <f t="shared" si="11"/>
        <v>21272.761209117598</v>
      </c>
      <c r="O165" s="33"/>
    </row>
    <row r="166" spans="1:15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6372.7110638985641</v>
      </c>
      <c r="N166" s="38">
        <f t="shared" si="11"/>
        <v>6372.7110638985641</v>
      </c>
      <c r="O166" s="33"/>
    </row>
    <row r="167" spans="1:15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/>
      <c r="N167" s="38"/>
      <c r="O167" s="33"/>
    </row>
    <row r="168" spans="1:15" x14ac:dyDescent="0.25">
      <c r="A168" s="19"/>
      <c r="B168" s="12" t="s">
        <v>246</v>
      </c>
      <c r="C168" s="45">
        <f>SUM(C158:C167)</f>
        <v>0</v>
      </c>
      <c r="D168" s="45">
        <f t="shared" ref="D168:N168" si="12">SUM(D158:D167)</f>
        <v>0</v>
      </c>
      <c r="E168" s="45">
        <f t="shared" si="12"/>
        <v>0</v>
      </c>
      <c r="F168" s="45">
        <f t="shared" ref="F168" si="13">SUM(F158:F167)</f>
        <v>0</v>
      </c>
      <c r="G168" s="45">
        <f t="shared" si="12"/>
        <v>0</v>
      </c>
      <c r="H168" s="45">
        <f t="shared" ref="H168:J168" si="14">SUM(H158:H167)</f>
        <v>0</v>
      </c>
      <c r="I168" s="45">
        <f t="shared" si="14"/>
        <v>0</v>
      </c>
      <c r="J168" s="45">
        <f t="shared" si="14"/>
        <v>0</v>
      </c>
      <c r="K168" s="45">
        <f t="shared" si="12"/>
        <v>34021.513433315595</v>
      </c>
      <c r="L168" s="45">
        <f t="shared" si="12"/>
        <v>0</v>
      </c>
      <c r="M168" s="45">
        <f t="shared" si="12"/>
        <v>8488.6701170684901</v>
      </c>
      <c r="N168" s="45">
        <f t="shared" si="12"/>
        <v>42510.183550384085</v>
      </c>
      <c r="O168" s="33"/>
    </row>
    <row r="169" spans="1:15" x14ac:dyDescent="0.25">
      <c r="A169" s="19" t="s">
        <v>350</v>
      </c>
      <c r="B169" s="20" t="s">
        <v>263</v>
      </c>
      <c r="C169" s="45">
        <f>+C156+C168+C146</f>
        <v>709456.78417064273</v>
      </c>
      <c r="D169" s="45">
        <f t="shared" ref="D169:N169" si="15">+D156+D168+D146</f>
        <v>57098.914763709639</v>
      </c>
      <c r="E169" s="45">
        <f t="shared" si="15"/>
        <v>429152.76538340072</v>
      </c>
      <c r="F169" s="45">
        <f t="shared" ref="F169" si="16">+F156+F168+F146</f>
        <v>223205.10402353242</v>
      </c>
      <c r="G169" s="45">
        <f t="shared" si="15"/>
        <v>56309.022622713412</v>
      </c>
      <c r="H169" s="45">
        <f t="shared" ref="H169:J169" si="17">+H156+H168+H146</f>
        <v>28140.615411904419</v>
      </c>
      <c r="I169" s="45">
        <f t="shared" si="17"/>
        <v>10853.988941900334</v>
      </c>
      <c r="J169" s="45">
        <f t="shared" si="17"/>
        <v>17314.418268908659</v>
      </c>
      <c r="K169" s="45">
        <f t="shared" si="15"/>
        <v>34387.473185620016</v>
      </c>
      <c r="L169" s="45">
        <f t="shared" si="15"/>
        <v>157119.36480560686</v>
      </c>
      <c r="M169" s="45">
        <f t="shared" si="15"/>
        <v>8527.8634026085347</v>
      </c>
      <c r="N169" s="45">
        <f t="shared" si="15"/>
        <v>965800.50818719191</v>
      </c>
      <c r="O169" s="33"/>
    </row>
    <row r="170" spans="1:15" x14ac:dyDescent="0.25">
      <c r="A170" t="s">
        <v>277</v>
      </c>
    </row>
    <row r="171" spans="1:15" x14ac:dyDescent="0.25">
      <c r="A171" s="28"/>
    </row>
    <row r="172" spans="1:15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</row>
    <row r="174" spans="1:15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</row>
    <row r="175" spans="1:15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</row>
    <row r="176" spans="1:15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</row>
    <row r="177" spans="3:14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</row>
  </sheetData>
  <mergeCells count="4">
    <mergeCell ref="B2:N2"/>
    <mergeCell ref="B3:N3"/>
    <mergeCell ref="B4:N4"/>
    <mergeCell ref="B5:N5"/>
  </mergeCells>
  <conditionalFormatting sqref="E158:E167">
    <cfRule type="cellIs" dxfId="21" priority="7" stopIfTrue="1" operator="lessThan">
      <formula>0</formula>
    </cfRule>
  </conditionalFormatting>
  <conditionalFormatting sqref="E148:E155">
    <cfRule type="cellIs" dxfId="20" priority="8" stopIfTrue="1" operator="lessThan">
      <formula>0</formula>
    </cfRule>
  </conditionalFormatting>
  <conditionalFormatting sqref="F158:F167">
    <cfRule type="cellIs" dxfId="19" priority="5" stopIfTrue="1" operator="lessThan">
      <formula>0</formula>
    </cfRule>
  </conditionalFormatting>
  <conditionalFormatting sqref="F148:F155">
    <cfRule type="cellIs" dxfId="18" priority="6" stopIfTrue="1" operator="lessThan">
      <formula>0</formula>
    </cfRule>
  </conditionalFormatting>
  <conditionalFormatting sqref="I158:I167">
    <cfRule type="cellIs" dxfId="17" priority="3" stopIfTrue="1" operator="lessThan">
      <formula>0</formula>
    </cfRule>
  </conditionalFormatting>
  <conditionalFormatting sqref="I148:I155">
    <cfRule type="cellIs" dxfId="16" priority="4" stopIfTrue="1" operator="lessThan">
      <formula>0</formula>
    </cfRule>
  </conditionalFormatting>
  <conditionalFormatting sqref="J158:J167">
    <cfRule type="cellIs" dxfId="15" priority="1" stopIfTrue="1" operator="lessThan">
      <formula>0</formula>
    </cfRule>
  </conditionalFormatting>
  <conditionalFormatting sqref="J148:J155">
    <cfRule type="cellIs" dxfId="14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9998168889431442"/>
  </sheetPr>
  <dimension ref="A2:P177"/>
  <sheetViews>
    <sheetView showGridLines="0" zoomScale="85" zoomScaleNormal="8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5" sqref="D15"/>
    </sheetView>
  </sheetViews>
  <sheetFormatPr baseColWidth="10" defaultRowHeight="15" outlineLevelCol="1" x14ac:dyDescent="0.25"/>
  <cols>
    <col min="1" max="1" width="23.7109375" customWidth="1"/>
    <col min="2" max="2" width="55.7109375" customWidth="1"/>
    <col min="3" max="3" width="15.7109375" customWidth="1"/>
    <col min="4" max="6" width="15.7109375" customWidth="1" outlineLevel="1"/>
    <col min="7" max="7" width="15.7109375" customWidth="1"/>
    <col min="8" max="10" width="15.7109375" hidden="1" customWidth="1" outlineLevel="1"/>
    <col min="11" max="11" width="15.7109375" customWidth="1" collapsed="1"/>
    <col min="12" max="15" width="15.7109375" customWidth="1"/>
  </cols>
  <sheetData>
    <row r="2" spans="1:16" ht="18.75" x14ac:dyDescent="0.3">
      <c r="B2" s="102" t="s">
        <v>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6" ht="18.75" x14ac:dyDescent="0.3">
      <c r="B3" s="102" t="s">
        <v>349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6" ht="15.75" x14ac:dyDescent="0.25">
      <c r="B4" s="103" t="s">
        <v>559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6" ht="15.75" x14ac:dyDescent="0.25">
      <c r="B5" s="103" t="s">
        <v>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6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6" x14ac:dyDescent="0.25">
      <c r="A7" s="29" t="s">
        <v>264</v>
      </c>
      <c r="E7" s="27"/>
      <c r="F7" s="27"/>
    </row>
    <row r="8" spans="1:16" ht="15.75" x14ac:dyDescent="0.25">
      <c r="A8" s="2"/>
      <c r="B8" s="3"/>
      <c r="C8" s="4" t="s">
        <v>2</v>
      </c>
      <c r="D8" s="5" t="s">
        <v>3</v>
      </c>
      <c r="E8" s="5" t="s">
        <v>545</v>
      </c>
      <c r="F8" s="5" t="s">
        <v>546</v>
      </c>
      <c r="G8" s="5" t="s">
        <v>4</v>
      </c>
      <c r="H8" s="86" t="s">
        <v>550</v>
      </c>
      <c r="I8" s="86" t="s">
        <v>551</v>
      </c>
      <c r="J8" s="86" t="s">
        <v>552</v>
      </c>
      <c r="K8" s="5" t="s">
        <v>5</v>
      </c>
      <c r="L8" s="106" t="s">
        <v>6</v>
      </c>
      <c r="M8" s="107"/>
      <c r="N8" s="5" t="s">
        <v>7</v>
      </c>
      <c r="O8" s="5" t="s">
        <v>18</v>
      </c>
    </row>
    <row r="9" spans="1:16" ht="96.75" x14ac:dyDescent="0.25">
      <c r="A9" s="6" t="s">
        <v>8</v>
      </c>
      <c r="B9" s="7" t="s">
        <v>9</v>
      </c>
      <c r="C9" s="7" t="s">
        <v>10</v>
      </c>
      <c r="D9" s="6" t="s">
        <v>11</v>
      </c>
      <c r="E9" s="6" t="s">
        <v>547</v>
      </c>
      <c r="F9" s="6" t="s">
        <v>548</v>
      </c>
      <c r="G9" s="6" t="s">
        <v>12</v>
      </c>
      <c r="H9" s="87" t="s">
        <v>553</v>
      </c>
      <c r="I9" s="87" t="s">
        <v>554</v>
      </c>
      <c r="J9" s="87" t="s">
        <v>555</v>
      </c>
      <c r="K9" s="6" t="s">
        <v>13</v>
      </c>
      <c r="L9" s="104" t="s">
        <v>14</v>
      </c>
      <c r="M9" s="105"/>
      <c r="N9" s="6" t="s">
        <v>15</v>
      </c>
      <c r="O9" s="6" t="s">
        <v>19</v>
      </c>
    </row>
    <row r="10" spans="1:16" ht="29.25" customHeight="1" x14ac:dyDescent="0.25">
      <c r="A10" s="1" t="s">
        <v>16</v>
      </c>
      <c r="B10" s="1" t="s">
        <v>17</v>
      </c>
      <c r="C10" s="1"/>
      <c r="D10" s="1"/>
      <c r="E10" s="1"/>
      <c r="F10" s="1"/>
      <c r="G10" s="1"/>
      <c r="H10" s="1"/>
      <c r="I10" s="1"/>
      <c r="J10" s="1"/>
      <c r="K10" s="1"/>
      <c r="L10" s="1" t="s">
        <v>347</v>
      </c>
      <c r="M10" s="1" t="s">
        <v>348</v>
      </c>
      <c r="N10" s="1"/>
      <c r="O10" s="1"/>
    </row>
    <row r="11" spans="1:16" x14ac:dyDescent="0.25">
      <c r="A11" s="9" t="s">
        <v>20</v>
      </c>
      <c r="B11" s="10" t="s">
        <v>21</v>
      </c>
      <c r="C11" s="35">
        <v>254.2258477146967</v>
      </c>
      <c r="D11" s="43">
        <v>0</v>
      </c>
      <c r="E11" s="37">
        <v>254.2258477146967</v>
      </c>
      <c r="F11" s="43">
        <v>0</v>
      </c>
      <c r="G11" s="35">
        <v>0</v>
      </c>
      <c r="H11" s="43">
        <v>0</v>
      </c>
      <c r="I11" s="37">
        <v>0</v>
      </c>
      <c r="J11" s="43">
        <v>0</v>
      </c>
      <c r="K11" s="35">
        <v>0</v>
      </c>
      <c r="L11" s="35">
        <v>0</v>
      </c>
      <c r="M11" s="35">
        <v>1270.6252230835976</v>
      </c>
      <c r="N11" s="35">
        <v>0</v>
      </c>
      <c r="O11" s="38">
        <f>+C11+G11+K11+L11+N11+M11</f>
        <v>1524.8510707982944</v>
      </c>
      <c r="P11" s="33"/>
    </row>
    <row r="12" spans="1:16" x14ac:dyDescent="0.25">
      <c r="A12" s="9" t="s">
        <v>22</v>
      </c>
      <c r="B12" s="10" t="s">
        <v>23</v>
      </c>
      <c r="C12" s="35">
        <v>57.561984681458902</v>
      </c>
      <c r="D12" s="36">
        <v>0</v>
      </c>
      <c r="E12" s="37">
        <v>57.561984681458902</v>
      </c>
      <c r="F12" s="36">
        <v>0</v>
      </c>
      <c r="G12" s="35">
        <v>0</v>
      </c>
      <c r="H12" s="36">
        <v>0</v>
      </c>
      <c r="I12" s="37">
        <v>0</v>
      </c>
      <c r="J12" s="36">
        <v>0</v>
      </c>
      <c r="K12" s="35">
        <v>0</v>
      </c>
      <c r="L12" s="35">
        <v>0</v>
      </c>
      <c r="M12" s="35">
        <v>440.32591753041288</v>
      </c>
      <c r="N12" s="35">
        <v>0</v>
      </c>
      <c r="O12" s="38">
        <f t="shared" ref="O12:O75" si="0">+C12+G12+K12+L12+N12+M12</f>
        <v>497.88790221187179</v>
      </c>
      <c r="P12" s="33"/>
    </row>
    <row r="13" spans="1:16" ht="30" x14ac:dyDescent="0.25">
      <c r="A13" s="9" t="s">
        <v>24</v>
      </c>
      <c r="B13" s="10" t="s">
        <v>25</v>
      </c>
      <c r="C13" s="35">
        <v>493.11259397933088</v>
      </c>
      <c r="D13" s="36">
        <v>0</v>
      </c>
      <c r="E13" s="37">
        <v>493.11259397933088</v>
      </c>
      <c r="F13" s="36">
        <v>0</v>
      </c>
      <c r="G13" s="35">
        <v>0</v>
      </c>
      <c r="H13" s="36">
        <v>0</v>
      </c>
      <c r="I13" s="37">
        <v>0</v>
      </c>
      <c r="J13" s="36">
        <v>0</v>
      </c>
      <c r="K13" s="35">
        <v>0</v>
      </c>
      <c r="L13" s="35">
        <v>0</v>
      </c>
      <c r="M13" s="35">
        <v>246.45942781586371</v>
      </c>
      <c r="N13" s="35">
        <v>0</v>
      </c>
      <c r="O13" s="38">
        <f t="shared" si="0"/>
        <v>739.57202179519459</v>
      </c>
      <c r="P13" s="33"/>
    </row>
    <row r="14" spans="1:16" x14ac:dyDescent="0.25">
      <c r="A14" s="9" t="s">
        <v>26</v>
      </c>
      <c r="B14" s="10" t="s">
        <v>27</v>
      </c>
      <c r="C14" s="35">
        <v>4557.3955149282119</v>
      </c>
      <c r="D14" s="36">
        <v>0</v>
      </c>
      <c r="E14" s="37">
        <v>4557.3955149282119</v>
      </c>
      <c r="F14" s="36">
        <v>0</v>
      </c>
      <c r="G14" s="35">
        <v>0</v>
      </c>
      <c r="H14" s="36">
        <v>0</v>
      </c>
      <c r="I14" s="37">
        <v>0</v>
      </c>
      <c r="J14" s="36">
        <v>0</v>
      </c>
      <c r="K14" s="35">
        <v>0</v>
      </c>
      <c r="L14" s="35">
        <v>0</v>
      </c>
      <c r="M14" s="35">
        <v>1926.623337658111</v>
      </c>
      <c r="N14" s="35">
        <v>0</v>
      </c>
      <c r="O14" s="38">
        <f t="shared" si="0"/>
        <v>6484.0188525863232</v>
      </c>
      <c r="P14" s="33"/>
    </row>
    <row r="15" spans="1:16" x14ac:dyDescent="0.25">
      <c r="A15" s="9" t="s">
        <v>28</v>
      </c>
      <c r="B15" s="10" t="s">
        <v>30</v>
      </c>
      <c r="C15" s="35">
        <v>14167.992905433202</v>
      </c>
      <c r="D15" s="36">
        <v>0</v>
      </c>
      <c r="E15" s="37">
        <v>9467.7254450226301</v>
      </c>
      <c r="F15" s="36">
        <v>4700.2674604105714</v>
      </c>
      <c r="G15" s="35">
        <v>0</v>
      </c>
      <c r="H15" s="36">
        <v>0</v>
      </c>
      <c r="I15" s="37">
        <v>0</v>
      </c>
      <c r="J15" s="36">
        <v>0</v>
      </c>
      <c r="K15" s="35">
        <v>0</v>
      </c>
      <c r="L15" s="35">
        <v>0</v>
      </c>
      <c r="M15" s="35">
        <v>107.29036600973491</v>
      </c>
      <c r="N15" s="35">
        <v>0</v>
      </c>
      <c r="O15" s="38">
        <f t="shared" si="0"/>
        <v>14275.283271442937</v>
      </c>
      <c r="P15" s="33"/>
    </row>
    <row r="16" spans="1:16" x14ac:dyDescent="0.25">
      <c r="A16" s="9" t="s">
        <v>29</v>
      </c>
      <c r="B16" s="10" t="s">
        <v>32</v>
      </c>
      <c r="C16" s="35">
        <v>621.79957377891662</v>
      </c>
      <c r="D16" s="36">
        <v>0</v>
      </c>
      <c r="E16" s="37">
        <v>621.79957377891662</v>
      </c>
      <c r="F16" s="36">
        <v>0</v>
      </c>
      <c r="G16" s="35">
        <v>0</v>
      </c>
      <c r="H16" s="36">
        <v>0</v>
      </c>
      <c r="I16" s="37">
        <v>0</v>
      </c>
      <c r="J16" s="36">
        <v>0</v>
      </c>
      <c r="K16" s="35">
        <v>0</v>
      </c>
      <c r="L16" s="35">
        <v>0</v>
      </c>
      <c r="M16" s="35">
        <v>7642.5993045814257</v>
      </c>
      <c r="N16" s="35">
        <v>0</v>
      </c>
      <c r="O16" s="38">
        <f t="shared" si="0"/>
        <v>8264.3988783603418</v>
      </c>
      <c r="P16" s="33"/>
    </row>
    <row r="17" spans="1:16" x14ac:dyDescent="0.25">
      <c r="A17" s="9" t="s">
        <v>31</v>
      </c>
      <c r="B17" s="10" t="s">
        <v>34</v>
      </c>
      <c r="C17" s="35">
        <v>3373.7484698245921</v>
      </c>
      <c r="D17" s="36">
        <v>0</v>
      </c>
      <c r="E17" s="37">
        <v>3373.7484698245921</v>
      </c>
      <c r="F17" s="36">
        <v>0</v>
      </c>
      <c r="G17" s="35">
        <v>0</v>
      </c>
      <c r="H17" s="36">
        <v>0</v>
      </c>
      <c r="I17" s="37">
        <v>0</v>
      </c>
      <c r="J17" s="36">
        <v>0</v>
      </c>
      <c r="K17" s="35">
        <v>0</v>
      </c>
      <c r="L17" s="35">
        <v>0</v>
      </c>
      <c r="M17" s="35">
        <v>1389.3441639681439</v>
      </c>
      <c r="N17" s="35">
        <v>0</v>
      </c>
      <c r="O17" s="38">
        <f t="shared" si="0"/>
        <v>4763.0926337927358</v>
      </c>
      <c r="P17" s="33"/>
    </row>
    <row r="18" spans="1:16" x14ac:dyDescent="0.25">
      <c r="A18" s="9" t="s">
        <v>33</v>
      </c>
      <c r="B18" s="10" t="s">
        <v>36</v>
      </c>
      <c r="C18" s="35">
        <v>3634.337679437635</v>
      </c>
      <c r="D18" s="36">
        <v>0</v>
      </c>
      <c r="E18" s="37">
        <v>3634.337679437635</v>
      </c>
      <c r="F18" s="36">
        <v>0</v>
      </c>
      <c r="G18" s="35">
        <v>0</v>
      </c>
      <c r="H18" s="36">
        <v>0</v>
      </c>
      <c r="I18" s="37">
        <v>0</v>
      </c>
      <c r="J18" s="36">
        <v>0</v>
      </c>
      <c r="K18" s="35">
        <v>0</v>
      </c>
      <c r="L18" s="35">
        <v>0</v>
      </c>
      <c r="M18" s="35">
        <v>13946.842195836205</v>
      </c>
      <c r="N18" s="35">
        <v>0</v>
      </c>
      <c r="O18" s="38">
        <f t="shared" si="0"/>
        <v>17581.17987527384</v>
      </c>
      <c r="P18" s="33"/>
    </row>
    <row r="19" spans="1:16" x14ac:dyDescent="0.25">
      <c r="A19" s="9" t="s">
        <v>35</v>
      </c>
      <c r="B19" s="10" t="s">
        <v>278</v>
      </c>
      <c r="C19" s="35">
        <v>4221.5483565460472</v>
      </c>
      <c r="D19" s="36">
        <v>0</v>
      </c>
      <c r="E19" s="37">
        <v>4221.5483565460472</v>
      </c>
      <c r="F19" s="36">
        <v>0</v>
      </c>
      <c r="G19" s="35">
        <v>0</v>
      </c>
      <c r="H19" s="36">
        <v>0</v>
      </c>
      <c r="I19" s="37">
        <v>0</v>
      </c>
      <c r="J19" s="36">
        <v>0</v>
      </c>
      <c r="K19" s="35">
        <v>0</v>
      </c>
      <c r="L19" s="35">
        <v>0</v>
      </c>
      <c r="M19" s="35">
        <v>16004.478252934587</v>
      </c>
      <c r="N19" s="35">
        <v>0</v>
      </c>
      <c r="O19" s="38">
        <f t="shared" si="0"/>
        <v>20226.026609480636</v>
      </c>
      <c r="P19" s="33"/>
    </row>
    <row r="20" spans="1:16" x14ac:dyDescent="0.25">
      <c r="A20" s="9" t="s">
        <v>37</v>
      </c>
      <c r="B20" s="10" t="s">
        <v>279</v>
      </c>
      <c r="C20" s="35">
        <v>8394.5401108935002</v>
      </c>
      <c r="D20" s="36">
        <v>0</v>
      </c>
      <c r="E20" s="37">
        <v>8394.5401108935002</v>
      </c>
      <c r="F20" s="36">
        <v>0</v>
      </c>
      <c r="G20" s="35">
        <v>0</v>
      </c>
      <c r="H20" s="36">
        <v>0</v>
      </c>
      <c r="I20" s="37">
        <v>0</v>
      </c>
      <c r="J20" s="36">
        <v>0</v>
      </c>
      <c r="K20" s="35">
        <v>0</v>
      </c>
      <c r="L20" s="35">
        <v>0</v>
      </c>
      <c r="M20" s="35">
        <v>24063.119334721971</v>
      </c>
      <c r="N20" s="35">
        <v>0</v>
      </c>
      <c r="O20" s="38">
        <f t="shared" si="0"/>
        <v>32457.659445615471</v>
      </c>
      <c r="P20" s="33"/>
    </row>
    <row r="21" spans="1:16" x14ac:dyDescent="0.25">
      <c r="A21" s="9" t="s">
        <v>38</v>
      </c>
      <c r="B21" s="10" t="s">
        <v>39</v>
      </c>
      <c r="C21" s="35">
        <v>6751.6006605002494</v>
      </c>
      <c r="D21" s="36">
        <v>0</v>
      </c>
      <c r="E21" s="37">
        <v>6751.6006605002494</v>
      </c>
      <c r="F21" s="36">
        <v>0</v>
      </c>
      <c r="G21" s="35">
        <v>0</v>
      </c>
      <c r="H21" s="36">
        <v>0</v>
      </c>
      <c r="I21" s="37">
        <v>0</v>
      </c>
      <c r="J21" s="36">
        <v>0</v>
      </c>
      <c r="K21" s="35">
        <v>0</v>
      </c>
      <c r="L21" s="35">
        <v>0</v>
      </c>
      <c r="M21" s="35">
        <v>2383.5203814493998</v>
      </c>
      <c r="N21" s="35">
        <v>0</v>
      </c>
      <c r="O21" s="38">
        <f t="shared" si="0"/>
        <v>9135.1210419496492</v>
      </c>
      <c r="P21" s="33"/>
    </row>
    <row r="22" spans="1:16" x14ac:dyDescent="0.25">
      <c r="A22" s="9" t="s">
        <v>40</v>
      </c>
      <c r="B22" s="10" t="s">
        <v>41</v>
      </c>
      <c r="C22" s="35">
        <v>2046.7457012608904</v>
      </c>
      <c r="D22" s="36">
        <v>0</v>
      </c>
      <c r="E22" s="37">
        <v>1722.971794105413</v>
      </c>
      <c r="F22" s="36">
        <v>323.77390715547745</v>
      </c>
      <c r="G22" s="35">
        <v>0</v>
      </c>
      <c r="H22" s="36">
        <v>0</v>
      </c>
      <c r="I22" s="37">
        <v>0</v>
      </c>
      <c r="J22" s="36">
        <v>0</v>
      </c>
      <c r="K22" s="35">
        <v>0</v>
      </c>
      <c r="L22" s="35">
        <v>0</v>
      </c>
      <c r="M22" s="35">
        <v>2928.192017727461</v>
      </c>
      <c r="N22" s="35">
        <v>0</v>
      </c>
      <c r="O22" s="38">
        <f t="shared" si="0"/>
        <v>4974.9377189883517</v>
      </c>
      <c r="P22" s="33"/>
    </row>
    <row r="23" spans="1:16" x14ac:dyDescent="0.25">
      <c r="A23" s="9" t="s">
        <v>42</v>
      </c>
      <c r="B23" s="10" t="s">
        <v>43</v>
      </c>
      <c r="C23" s="35">
        <v>3507.9007315038684</v>
      </c>
      <c r="D23" s="36">
        <v>0</v>
      </c>
      <c r="E23" s="37">
        <v>3094.3843268249348</v>
      </c>
      <c r="F23" s="36">
        <v>413.51640467893378</v>
      </c>
      <c r="G23" s="35">
        <v>0</v>
      </c>
      <c r="H23" s="36">
        <v>0</v>
      </c>
      <c r="I23" s="37">
        <v>0</v>
      </c>
      <c r="J23" s="36">
        <v>0</v>
      </c>
      <c r="K23" s="35">
        <v>0</v>
      </c>
      <c r="L23" s="35">
        <v>0</v>
      </c>
      <c r="M23" s="35">
        <v>2329.5573341860368</v>
      </c>
      <c r="N23" s="35">
        <v>0</v>
      </c>
      <c r="O23" s="38">
        <f t="shared" si="0"/>
        <v>5837.4580656899052</v>
      </c>
      <c r="P23" s="33"/>
    </row>
    <row r="24" spans="1:16" x14ac:dyDescent="0.25">
      <c r="A24" s="9" t="s">
        <v>44</v>
      </c>
      <c r="B24" s="10" t="s">
        <v>45</v>
      </c>
      <c r="C24" s="35">
        <v>180141.12481549801</v>
      </c>
      <c r="D24" s="36">
        <v>0</v>
      </c>
      <c r="E24" s="37">
        <v>83019.103362030932</v>
      </c>
      <c r="F24" s="36">
        <v>97122.021453467081</v>
      </c>
      <c r="G24" s="35">
        <v>0</v>
      </c>
      <c r="H24" s="36">
        <v>0</v>
      </c>
      <c r="I24" s="37">
        <v>0</v>
      </c>
      <c r="J24" s="36">
        <v>0</v>
      </c>
      <c r="K24" s="35">
        <v>0</v>
      </c>
      <c r="L24" s="35">
        <v>0</v>
      </c>
      <c r="M24" s="35">
        <v>3581.1480056058595</v>
      </c>
      <c r="N24" s="35">
        <v>0</v>
      </c>
      <c r="O24" s="38">
        <f t="shared" si="0"/>
        <v>183722.27282110386</v>
      </c>
      <c r="P24" s="33"/>
    </row>
    <row r="25" spans="1:16" x14ac:dyDescent="0.25">
      <c r="A25" s="9" t="s">
        <v>46</v>
      </c>
      <c r="B25" s="10" t="s">
        <v>47</v>
      </c>
      <c r="C25" s="35">
        <v>461.42465915016436</v>
      </c>
      <c r="D25" s="36">
        <v>0</v>
      </c>
      <c r="E25" s="37">
        <v>461.42465915016436</v>
      </c>
      <c r="F25" s="36">
        <v>0</v>
      </c>
      <c r="G25" s="35">
        <v>0</v>
      </c>
      <c r="H25" s="36">
        <v>0</v>
      </c>
      <c r="I25" s="37">
        <v>0</v>
      </c>
      <c r="J25" s="36">
        <v>0</v>
      </c>
      <c r="K25" s="35">
        <v>0</v>
      </c>
      <c r="L25" s="35">
        <v>0</v>
      </c>
      <c r="M25" s="35">
        <v>6699.0386019518101</v>
      </c>
      <c r="N25" s="35">
        <v>0</v>
      </c>
      <c r="O25" s="38">
        <f t="shared" si="0"/>
        <v>7160.4632611019742</v>
      </c>
      <c r="P25" s="33"/>
    </row>
    <row r="26" spans="1:16" x14ac:dyDescent="0.25">
      <c r="A26" s="9" t="s">
        <v>48</v>
      </c>
      <c r="B26" s="10" t="s">
        <v>49</v>
      </c>
      <c r="C26" s="35">
        <v>141294.18865929509</v>
      </c>
      <c r="D26" s="36">
        <v>0</v>
      </c>
      <c r="E26" s="37">
        <v>73517.119442278839</v>
      </c>
      <c r="F26" s="36">
        <v>67777.069217016266</v>
      </c>
      <c r="G26" s="35">
        <v>0</v>
      </c>
      <c r="H26" s="36">
        <v>0</v>
      </c>
      <c r="I26" s="37">
        <v>0</v>
      </c>
      <c r="J26" s="36">
        <v>0</v>
      </c>
      <c r="K26" s="35">
        <v>0</v>
      </c>
      <c r="L26" s="35">
        <v>0</v>
      </c>
      <c r="M26" s="35">
        <v>23234.255509982871</v>
      </c>
      <c r="N26" s="35">
        <v>0</v>
      </c>
      <c r="O26" s="38">
        <f t="shared" si="0"/>
        <v>164528.44416927797</v>
      </c>
      <c r="P26" s="33"/>
    </row>
    <row r="27" spans="1:16" x14ac:dyDescent="0.25">
      <c r="A27" s="9" t="s">
        <v>50</v>
      </c>
      <c r="B27" s="10" t="s">
        <v>51</v>
      </c>
      <c r="C27" s="35">
        <v>11962.59847633696</v>
      </c>
      <c r="D27" s="36">
        <v>0</v>
      </c>
      <c r="E27" s="37">
        <v>11962.59847633696</v>
      </c>
      <c r="F27" s="36">
        <v>0</v>
      </c>
      <c r="G27" s="35">
        <v>0</v>
      </c>
      <c r="H27" s="36">
        <v>0</v>
      </c>
      <c r="I27" s="37">
        <v>0</v>
      </c>
      <c r="J27" s="36">
        <v>0</v>
      </c>
      <c r="K27" s="35">
        <v>0</v>
      </c>
      <c r="L27" s="35">
        <v>0</v>
      </c>
      <c r="M27" s="35">
        <v>4727.1668053191333</v>
      </c>
      <c r="N27" s="35">
        <v>0</v>
      </c>
      <c r="O27" s="38">
        <f t="shared" si="0"/>
        <v>16689.765281656095</v>
      </c>
      <c r="P27" s="33"/>
    </row>
    <row r="28" spans="1:16" x14ac:dyDescent="0.25">
      <c r="A28" s="9" t="s">
        <v>52</v>
      </c>
      <c r="B28" s="10" t="s">
        <v>53</v>
      </c>
      <c r="C28" s="35">
        <v>10083.331250119491</v>
      </c>
      <c r="D28" s="36">
        <v>0</v>
      </c>
      <c r="E28" s="37">
        <v>10083.331250119491</v>
      </c>
      <c r="F28" s="36">
        <v>0</v>
      </c>
      <c r="G28" s="35">
        <v>0</v>
      </c>
      <c r="H28" s="36">
        <v>0</v>
      </c>
      <c r="I28" s="37">
        <v>0</v>
      </c>
      <c r="J28" s="36">
        <v>0</v>
      </c>
      <c r="K28" s="35">
        <v>0</v>
      </c>
      <c r="L28" s="35">
        <v>0</v>
      </c>
      <c r="M28" s="35">
        <v>33213.061378229992</v>
      </c>
      <c r="N28" s="35">
        <v>0</v>
      </c>
      <c r="O28" s="38">
        <f t="shared" si="0"/>
        <v>43296.39262834948</v>
      </c>
      <c r="P28" s="33"/>
    </row>
    <row r="29" spans="1:16" x14ac:dyDescent="0.25">
      <c r="A29" s="9" t="s">
        <v>54</v>
      </c>
      <c r="B29" s="10" t="s">
        <v>55</v>
      </c>
      <c r="C29" s="35">
        <v>11519.903812148337</v>
      </c>
      <c r="D29" s="36">
        <v>0</v>
      </c>
      <c r="E29" s="37">
        <v>9743.872855379479</v>
      </c>
      <c r="F29" s="36">
        <v>1776.0309567688578</v>
      </c>
      <c r="G29" s="35">
        <v>0</v>
      </c>
      <c r="H29" s="36">
        <v>0</v>
      </c>
      <c r="I29" s="37">
        <v>0</v>
      </c>
      <c r="J29" s="36">
        <v>0</v>
      </c>
      <c r="K29" s="35">
        <v>0</v>
      </c>
      <c r="L29" s="35">
        <v>0</v>
      </c>
      <c r="M29" s="35">
        <v>31230.588729946656</v>
      </c>
      <c r="N29" s="35">
        <v>0</v>
      </c>
      <c r="O29" s="38">
        <f t="shared" si="0"/>
        <v>42750.492542094995</v>
      </c>
      <c r="P29" s="33"/>
    </row>
    <row r="30" spans="1:16" x14ac:dyDescent="0.25">
      <c r="A30" s="9" t="s">
        <v>56</v>
      </c>
      <c r="B30" s="10" t="s">
        <v>57</v>
      </c>
      <c r="C30" s="35">
        <v>57.179004789282928</v>
      </c>
      <c r="D30" s="36">
        <v>0</v>
      </c>
      <c r="E30" s="37">
        <v>57.179004789282928</v>
      </c>
      <c r="F30" s="36">
        <v>0</v>
      </c>
      <c r="G30" s="35">
        <v>0</v>
      </c>
      <c r="H30" s="36">
        <v>0</v>
      </c>
      <c r="I30" s="37">
        <v>0</v>
      </c>
      <c r="J30" s="36">
        <v>0</v>
      </c>
      <c r="K30" s="35">
        <v>0</v>
      </c>
      <c r="L30" s="35">
        <v>0</v>
      </c>
      <c r="M30" s="35">
        <v>6781.5130659729593</v>
      </c>
      <c r="N30" s="35">
        <v>0</v>
      </c>
      <c r="O30" s="38">
        <f t="shared" si="0"/>
        <v>6838.6920707622421</v>
      </c>
      <c r="P30" s="33"/>
    </row>
    <row r="31" spans="1:16" x14ac:dyDescent="0.25">
      <c r="A31" s="9" t="s">
        <v>58</v>
      </c>
      <c r="B31" s="10" t="s">
        <v>59</v>
      </c>
      <c r="C31" s="35">
        <v>3118.7866688309741</v>
      </c>
      <c r="D31" s="36">
        <v>0</v>
      </c>
      <c r="E31" s="37">
        <v>2070.6165692216564</v>
      </c>
      <c r="F31" s="36">
        <v>1048.1700996093175</v>
      </c>
      <c r="G31" s="35">
        <v>0</v>
      </c>
      <c r="H31" s="36">
        <v>0</v>
      </c>
      <c r="I31" s="37">
        <v>0</v>
      </c>
      <c r="J31" s="36">
        <v>0</v>
      </c>
      <c r="K31" s="35">
        <v>0</v>
      </c>
      <c r="L31" s="35">
        <v>0</v>
      </c>
      <c r="M31" s="35">
        <v>5190.3360643514679</v>
      </c>
      <c r="N31" s="35">
        <v>0</v>
      </c>
      <c r="O31" s="38">
        <f t="shared" si="0"/>
        <v>8309.1227331824412</v>
      </c>
      <c r="P31" s="33"/>
    </row>
    <row r="32" spans="1:16" x14ac:dyDescent="0.25">
      <c r="A32" s="9" t="s">
        <v>60</v>
      </c>
      <c r="B32" s="10" t="s">
        <v>61</v>
      </c>
      <c r="C32" s="35">
        <v>64221.93558257827</v>
      </c>
      <c r="D32" s="36">
        <v>0</v>
      </c>
      <c r="E32" s="37">
        <v>64221.93558257827</v>
      </c>
      <c r="F32" s="36">
        <v>0</v>
      </c>
      <c r="G32" s="35">
        <v>0</v>
      </c>
      <c r="H32" s="36">
        <v>0</v>
      </c>
      <c r="I32" s="37">
        <v>0</v>
      </c>
      <c r="J32" s="36">
        <v>0</v>
      </c>
      <c r="K32" s="35">
        <v>0</v>
      </c>
      <c r="L32" s="35">
        <v>0</v>
      </c>
      <c r="M32" s="35">
        <v>80984.001932902393</v>
      </c>
      <c r="N32" s="35">
        <v>0</v>
      </c>
      <c r="O32" s="38">
        <f t="shared" si="0"/>
        <v>145205.93751548068</v>
      </c>
      <c r="P32" s="33"/>
    </row>
    <row r="33" spans="1:16" x14ac:dyDescent="0.25">
      <c r="A33" s="9" t="s">
        <v>62</v>
      </c>
      <c r="B33" s="10" t="s">
        <v>63</v>
      </c>
      <c r="C33" s="35">
        <v>17664.01421829766</v>
      </c>
      <c r="D33" s="36">
        <v>0</v>
      </c>
      <c r="E33" s="37">
        <v>17664.01421829766</v>
      </c>
      <c r="F33" s="36">
        <v>0</v>
      </c>
      <c r="G33" s="35">
        <v>0</v>
      </c>
      <c r="H33" s="36">
        <v>0</v>
      </c>
      <c r="I33" s="37">
        <v>0</v>
      </c>
      <c r="J33" s="36">
        <v>0</v>
      </c>
      <c r="K33" s="35">
        <v>0</v>
      </c>
      <c r="L33" s="35">
        <v>0</v>
      </c>
      <c r="M33" s="35">
        <v>9213.1982522995131</v>
      </c>
      <c r="N33" s="35">
        <v>0</v>
      </c>
      <c r="O33" s="38">
        <f t="shared" si="0"/>
        <v>26877.212470597173</v>
      </c>
      <c r="P33" s="33"/>
    </row>
    <row r="34" spans="1:16" x14ac:dyDescent="0.25">
      <c r="A34" s="9" t="s">
        <v>64</v>
      </c>
      <c r="B34" s="10" t="s">
        <v>65</v>
      </c>
      <c r="C34" s="35">
        <v>34752.530113316949</v>
      </c>
      <c r="D34" s="36">
        <v>0</v>
      </c>
      <c r="E34" s="37">
        <v>34752.530113316949</v>
      </c>
      <c r="F34" s="36">
        <v>0</v>
      </c>
      <c r="G34" s="35">
        <v>0</v>
      </c>
      <c r="H34" s="36">
        <v>0</v>
      </c>
      <c r="I34" s="37">
        <v>0</v>
      </c>
      <c r="J34" s="36">
        <v>0</v>
      </c>
      <c r="K34" s="35">
        <v>0</v>
      </c>
      <c r="L34" s="35">
        <v>0</v>
      </c>
      <c r="M34" s="35">
        <v>9248.1242367025679</v>
      </c>
      <c r="N34" s="35">
        <v>0</v>
      </c>
      <c r="O34" s="38">
        <f t="shared" si="0"/>
        <v>44000.654350019518</v>
      </c>
      <c r="P34" s="33"/>
    </row>
    <row r="35" spans="1:16" x14ac:dyDescent="0.25">
      <c r="A35" s="9" t="s">
        <v>66</v>
      </c>
      <c r="B35" s="10" t="s">
        <v>67</v>
      </c>
      <c r="C35" s="35">
        <v>2971.7943175440078</v>
      </c>
      <c r="D35" s="36">
        <v>0</v>
      </c>
      <c r="E35" s="37">
        <v>2971.7943175440078</v>
      </c>
      <c r="F35" s="36">
        <v>0</v>
      </c>
      <c r="G35" s="35">
        <v>0</v>
      </c>
      <c r="H35" s="36">
        <v>0</v>
      </c>
      <c r="I35" s="37">
        <v>0</v>
      </c>
      <c r="J35" s="36">
        <v>0</v>
      </c>
      <c r="K35" s="35">
        <v>0</v>
      </c>
      <c r="L35" s="35">
        <v>0</v>
      </c>
      <c r="M35" s="35">
        <v>1428.0504491905047</v>
      </c>
      <c r="N35" s="35">
        <v>0</v>
      </c>
      <c r="O35" s="38">
        <f t="shared" si="0"/>
        <v>4399.8447667345126</v>
      </c>
      <c r="P35" s="33"/>
    </row>
    <row r="36" spans="1:16" ht="30" x14ac:dyDescent="0.25">
      <c r="A36" s="9" t="s">
        <v>68</v>
      </c>
      <c r="B36" s="10" t="s">
        <v>69</v>
      </c>
      <c r="C36" s="35">
        <v>34927.515313250515</v>
      </c>
      <c r="D36" s="36">
        <v>0</v>
      </c>
      <c r="E36" s="37">
        <v>34927.515313250515</v>
      </c>
      <c r="F36" s="36">
        <v>0</v>
      </c>
      <c r="G36" s="35">
        <v>0</v>
      </c>
      <c r="H36" s="36">
        <v>0</v>
      </c>
      <c r="I36" s="37">
        <v>0</v>
      </c>
      <c r="J36" s="36">
        <v>0</v>
      </c>
      <c r="K36" s="35">
        <v>0</v>
      </c>
      <c r="L36" s="35">
        <v>0</v>
      </c>
      <c r="M36" s="35">
        <v>32792.835737310685</v>
      </c>
      <c r="N36" s="35">
        <v>0</v>
      </c>
      <c r="O36" s="38">
        <f t="shared" si="0"/>
        <v>67720.351050561207</v>
      </c>
      <c r="P36" s="33"/>
    </row>
    <row r="37" spans="1:16" x14ac:dyDescent="0.25">
      <c r="A37" s="9" t="s">
        <v>70</v>
      </c>
      <c r="B37" s="10" t="s">
        <v>71</v>
      </c>
      <c r="C37" s="35">
        <v>27876.091863943162</v>
      </c>
      <c r="D37" s="36">
        <v>0</v>
      </c>
      <c r="E37" s="37">
        <v>27876.091863943162</v>
      </c>
      <c r="F37" s="36">
        <v>0</v>
      </c>
      <c r="G37" s="35">
        <v>0</v>
      </c>
      <c r="H37" s="36">
        <v>0</v>
      </c>
      <c r="I37" s="37">
        <v>0</v>
      </c>
      <c r="J37" s="36">
        <v>0</v>
      </c>
      <c r="K37" s="35">
        <v>0</v>
      </c>
      <c r="L37" s="35">
        <v>0</v>
      </c>
      <c r="M37" s="35">
        <v>6105.1733495964945</v>
      </c>
      <c r="N37" s="35">
        <v>0</v>
      </c>
      <c r="O37" s="38">
        <f t="shared" si="0"/>
        <v>33981.265213539657</v>
      </c>
      <c r="P37" s="33"/>
    </row>
    <row r="38" spans="1:16" x14ac:dyDescent="0.25">
      <c r="A38" s="9" t="s">
        <v>72</v>
      </c>
      <c r="B38" s="10" t="s">
        <v>73</v>
      </c>
      <c r="C38" s="35">
        <v>3226.2301979025706</v>
      </c>
      <c r="D38" s="36">
        <v>0</v>
      </c>
      <c r="E38" s="37">
        <v>3226.2301979025706</v>
      </c>
      <c r="F38" s="36">
        <v>0</v>
      </c>
      <c r="G38" s="35">
        <v>0</v>
      </c>
      <c r="H38" s="36">
        <v>0</v>
      </c>
      <c r="I38" s="37">
        <v>0</v>
      </c>
      <c r="J38" s="36">
        <v>0</v>
      </c>
      <c r="K38" s="35">
        <v>0</v>
      </c>
      <c r="L38" s="35">
        <v>0</v>
      </c>
      <c r="M38" s="35">
        <v>9701.7966054904391</v>
      </c>
      <c r="N38" s="35">
        <v>0</v>
      </c>
      <c r="O38" s="38">
        <f t="shared" si="0"/>
        <v>12928.02680339301</v>
      </c>
      <c r="P38" s="33"/>
    </row>
    <row r="39" spans="1:16" x14ac:dyDescent="0.25">
      <c r="A39" s="9" t="s">
        <v>74</v>
      </c>
      <c r="B39" s="10" t="s">
        <v>75</v>
      </c>
      <c r="C39" s="35">
        <v>2119.7661026658157</v>
      </c>
      <c r="D39" s="36">
        <v>0</v>
      </c>
      <c r="E39" s="37">
        <v>2119.7661026658157</v>
      </c>
      <c r="F39" s="36">
        <v>0</v>
      </c>
      <c r="G39" s="35">
        <v>0</v>
      </c>
      <c r="H39" s="36">
        <v>0</v>
      </c>
      <c r="I39" s="37">
        <v>0</v>
      </c>
      <c r="J39" s="36">
        <v>0</v>
      </c>
      <c r="K39" s="35">
        <v>0</v>
      </c>
      <c r="L39" s="35">
        <v>0</v>
      </c>
      <c r="M39" s="35">
        <v>2435.1170003377788</v>
      </c>
      <c r="N39" s="35">
        <v>0</v>
      </c>
      <c r="O39" s="38">
        <f t="shared" si="0"/>
        <v>4554.8831030035944</v>
      </c>
      <c r="P39" s="33"/>
    </row>
    <row r="40" spans="1:16" x14ac:dyDescent="0.25">
      <c r="A40" s="9" t="s">
        <v>76</v>
      </c>
      <c r="B40" s="10" t="s">
        <v>77</v>
      </c>
      <c r="C40" s="35">
        <v>64581.287257548443</v>
      </c>
      <c r="D40" s="36">
        <v>0</v>
      </c>
      <c r="E40" s="37">
        <v>64581.287257548443</v>
      </c>
      <c r="F40" s="36">
        <v>0</v>
      </c>
      <c r="G40" s="35">
        <v>0</v>
      </c>
      <c r="H40" s="36">
        <v>0</v>
      </c>
      <c r="I40" s="37">
        <v>0</v>
      </c>
      <c r="J40" s="36">
        <v>0</v>
      </c>
      <c r="K40" s="35">
        <v>0</v>
      </c>
      <c r="L40" s="35">
        <v>0</v>
      </c>
      <c r="M40" s="35">
        <v>20975.202898843181</v>
      </c>
      <c r="N40" s="35">
        <v>0</v>
      </c>
      <c r="O40" s="38">
        <f t="shared" si="0"/>
        <v>85556.490156391621</v>
      </c>
      <c r="P40" s="33"/>
    </row>
    <row r="41" spans="1:16" x14ac:dyDescent="0.25">
      <c r="A41" s="9" t="s">
        <v>78</v>
      </c>
      <c r="B41" s="10" t="s">
        <v>79</v>
      </c>
      <c r="C41" s="35">
        <v>23.64933629594238</v>
      </c>
      <c r="D41" s="36">
        <v>0</v>
      </c>
      <c r="E41" s="37">
        <v>23.64933629594238</v>
      </c>
      <c r="F41" s="36">
        <v>0</v>
      </c>
      <c r="G41" s="35">
        <v>0</v>
      </c>
      <c r="H41" s="36">
        <v>0</v>
      </c>
      <c r="I41" s="37">
        <v>0</v>
      </c>
      <c r="J41" s="36">
        <v>0</v>
      </c>
      <c r="K41" s="35">
        <v>0</v>
      </c>
      <c r="L41" s="35">
        <v>0</v>
      </c>
      <c r="M41" s="35">
        <v>208.22551113865768</v>
      </c>
      <c r="N41" s="35">
        <v>0</v>
      </c>
      <c r="O41" s="38">
        <f t="shared" si="0"/>
        <v>231.87484743460007</v>
      </c>
      <c r="P41" s="33"/>
    </row>
    <row r="42" spans="1:16" x14ac:dyDescent="0.25">
      <c r="A42" s="9" t="s">
        <v>80</v>
      </c>
      <c r="B42" s="10" t="s">
        <v>81</v>
      </c>
      <c r="C42" s="35">
        <v>356.368941142702</v>
      </c>
      <c r="D42" s="36">
        <v>0</v>
      </c>
      <c r="E42" s="37">
        <v>356.368941142702</v>
      </c>
      <c r="F42" s="36">
        <v>0</v>
      </c>
      <c r="G42" s="35">
        <v>0</v>
      </c>
      <c r="H42" s="36">
        <v>0</v>
      </c>
      <c r="I42" s="37">
        <v>0</v>
      </c>
      <c r="J42" s="36">
        <v>0</v>
      </c>
      <c r="K42" s="35">
        <v>0</v>
      </c>
      <c r="L42" s="35">
        <v>0</v>
      </c>
      <c r="M42" s="35">
        <v>1977.5208429750692</v>
      </c>
      <c r="N42" s="35">
        <v>0</v>
      </c>
      <c r="O42" s="38">
        <f t="shared" si="0"/>
        <v>2333.8897841177713</v>
      </c>
      <c r="P42" s="33"/>
    </row>
    <row r="43" spans="1:16" ht="45" x14ac:dyDescent="0.25">
      <c r="A43" s="9" t="s">
        <v>351</v>
      </c>
      <c r="B43" s="10" t="s">
        <v>352</v>
      </c>
      <c r="C43" s="35">
        <v>169128.22785363859</v>
      </c>
      <c r="D43" s="36">
        <v>0</v>
      </c>
      <c r="E43" s="37">
        <v>81542.164655652625</v>
      </c>
      <c r="F43" s="36">
        <v>87586.063197985946</v>
      </c>
      <c r="G43" s="35">
        <v>0</v>
      </c>
      <c r="H43" s="36">
        <v>0</v>
      </c>
      <c r="I43" s="37">
        <v>0</v>
      </c>
      <c r="J43" s="36">
        <v>0</v>
      </c>
      <c r="K43" s="35">
        <v>0</v>
      </c>
      <c r="L43" s="35">
        <v>0</v>
      </c>
      <c r="M43" s="35">
        <v>7222.4657022347328</v>
      </c>
      <c r="N43" s="35">
        <v>0</v>
      </c>
      <c r="O43" s="38">
        <f t="shared" si="0"/>
        <v>176350.69355587332</v>
      </c>
      <c r="P43" s="33"/>
    </row>
    <row r="44" spans="1:16" ht="30" x14ac:dyDescent="0.25">
      <c r="A44" s="9" t="s">
        <v>82</v>
      </c>
      <c r="B44" s="10" t="s">
        <v>83</v>
      </c>
      <c r="C44" s="35">
        <v>27410.349840682287</v>
      </c>
      <c r="D44" s="36">
        <v>0</v>
      </c>
      <c r="E44" s="37">
        <v>26007.65435334979</v>
      </c>
      <c r="F44" s="36">
        <v>1402.695487332496</v>
      </c>
      <c r="G44" s="35">
        <v>0</v>
      </c>
      <c r="H44" s="36">
        <v>0</v>
      </c>
      <c r="I44" s="37">
        <v>0</v>
      </c>
      <c r="J44" s="36">
        <v>0</v>
      </c>
      <c r="K44" s="35">
        <v>0</v>
      </c>
      <c r="L44" s="35">
        <v>0</v>
      </c>
      <c r="M44" s="35">
        <v>0</v>
      </c>
      <c r="N44" s="35">
        <v>0</v>
      </c>
      <c r="O44" s="38">
        <f t="shared" si="0"/>
        <v>27410.349840682287</v>
      </c>
      <c r="P44" s="33"/>
    </row>
    <row r="45" spans="1:16" x14ac:dyDescent="0.25">
      <c r="A45" s="9" t="s">
        <v>84</v>
      </c>
      <c r="B45" s="10" t="s">
        <v>85</v>
      </c>
      <c r="C45" s="35">
        <v>47138.049109918065</v>
      </c>
      <c r="D45" s="36">
        <v>0</v>
      </c>
      <c r="E45" s="37">
        <v>18834.864960936473</v>
      </c>
      <c r="F45" s="36">
        <v>28303.184148981592</v>
      </c>
      <c r="G45" s="35">
        <v>0</v>
      </c>
      <c r="H45" s="36">
        <v>0</v>
      </c>
      <c r="I45" s="37">
        <v>0</v>
      </c>
      <c r="J45" s="36">
        <v>0</v>
      </c>
      <c r="K45" s="35">
        <v>0</v>
      </c>
      <c r="L45" s="35">
        <v>0</v>
      </c>
      <c r="M45" s="35">
        <v>6123.3633080718873</v>
      </c>
      <c r="N45" s="35">
        <v>0</v>
      </c>
      <c r="O45" s="38">
        <f t="shared" si="0"/>
        <v>53261.412417989952</v>
      </c>
      <c r="P45" s="33"/>
    </row>
    <row r="46" spans="1:16" x14ac:dyDescent="0.25">
      <c r="A46" s="9" t="s">
        <v>86</v>
      </c>
      <c r="B46" s="10" t="s">
        <v>87</v>
      </c>
      <c r="C46" s="35">
        <v>55733.585907873472</v>
      </c>
      <c r="D46" s="36">
        <v>0</v>
      </c>
      <c r="E46" s="37">
        <v>7203.5009854850096</v>
      </c>
      <c r="F46" s="36">
        <v>48530.084922388465</v>
      </c>
      <c r="G46" s="35">
        <v>0</v>
      </c>
      <c r="H46" s="36">
        <v>0</v>
      </c>
      <c r="I46" s="37">
        <v>0</v>
      </c>
      <c r="J46" s="36">
        <v>0</v>
      </c>
      <c r="K46" s="35">
        <v>0</v>
      </c>
      <c r="L46" s="35">
        <v>0</v>
      </c>
      <c r="M46" s="35">
        <v>436.13752971431495</v>
      </c>
      <c r="N46" s="35">
        <v>0</v>
      </c>
      <c r="O46" s="38">
        <f t="shared" si="0"/>
        <v>56169.723437587789</v>
      </c>
      <c r="P46" s="33"/>
    </row>
    <row r="47" spans="1:16" x14ac:dyDescent="0.25">
      <c r="A47" s="9" t="s">
        <v>88</v>
      </c>
      <c r="B47" s="10" t="s">
        <v>89</v>
      </c>
      <c r="C47" s="35">
        <v>104173.05903567624</v>
      </c>
      <c r="D47" s="36">
        <v>0</v>
      </c>
      <c r="E47" s="37">
        <v>92884.547153097708</v>
      </c>
      <c r="F47" s="36">
        <v>11288.511882578527</v>
      </c>
      <c r="G47" s="35">
        <v>0</v>
      </c>
      <c r="H47" s="36">
        <v>0</v>
      </c>
      <c r="I47" s="37">
        <v>0</v>
      </c>
      <c r="J47" s="36">
        <v>0</v>
      </c>
      <c r="K47" s="35">
        <v>0</v>
      </c>
      <c r="L47" s="35">
        <v>0</v>
      </c>
      <c r="M47" s="35">
        <v>12639.866358595234</v>
      </c>
      <c r="N47" s="35">
        <v>0</v>
      </c>
      <c r="O47" s="38">
        <f t="shared" si="0"/>
        <v>116812.92539427147</v>
      </c>
      <c r="P47" s="33"/>
    </row>
    <row r="48" spans="1:16" x14ac:dyDescent="0.25">
      <c r="A48" s="9" t="s">
        <v>90</v>
      </c>
      <c r="B48" s="34" t="s">
        <v>91</v>
      </c>
      <c r="C48" s="35">
        <v>26496.552408179385</v>
      </c>
      <c r="D48" s="36">
        <v>0</v>
      </c>
      <c r="E48" s="37">
        <v>16051.632794097488</v>
      </c>
      <c r="F48" s="36">
        <v>10444.919614081897</v>
      </c>
      <c r="G48" s="35">
        <v>0</v>
      </c>
      <c r="H48" s="36">
        <v>0</v>
      </c>
      <c r="I48" s="37">
        <v>0</v>
      </c>
      <c r="J48" s="36">
        <v>0</v>
      </c>
      <c r="K48" s="35">
        <v>0</v>
      </c>
      <c r="L48" s="35">
        <v>0</v>
      </c>
      <c r="M48" s="35">
        <v>0</v>
      </c>
      <c r="N48" s="35">
        <v>0</v>
      </c>
      <c r="O48" s="38">
        <f t="shared" si="0"/>
        <v>26496.552408179385</v>
      </c>
      <c r="P48" s="33"/>
    </row>
    <row r="49" spans="1:16" ht="45" x14ac:dyDescent="0.25">
      <c r="A49" s="9" t="s">
        <v>354</v>
      </c>
      <c r="B49" s="10" t="s">
        <v>353</v>
      </c>
      <c r="C49" s="35">
        <v>56322.921744895837</v>
      </c>
      <c r="D49" s="36">
        <v>0</v>
      </c>
      <c r="E49" s="37">
        <v>21454.917203207355</v>
      </c>
      <c r="F49" s="36">
        <v>34868.004541688482</v>
      </c>
      <c r="G49" s="35">
        <v>0</v>
      </c>
      <c r="H49" s="36">
        <v>0</v>
      </c>
      <c r="I49" s="37">
        <v>0</v>
      </c>
      <c r="J49" s="36">
        <v>0</v>
      </c>
      <c r="K49" s="35">
        <v>0</v>
      </c>
      <c r="L49" s="35">
        <v>0</v>
      </c>
      <c r="M49" s="35">
        <v>18.426863549487074</v>
      </c>
      <c r="N49" s="35">
        <v>0</v>
      </c>
      <c r="O49" s="38">
        <f t="shared" si="0"/>
        <v>56341.348608445325</v>
      </c>
      <c r="P49" s="33"/>
    </row>
    <row r="50" spans="1:16" x14ac:dyDescent="0.25">
      <c r="A50" s="9" t="s">
        <v>92</v>
      </c>
      <c r="B50" s="10" t="s">
        <v>93</v>
      </c>
      <c r="C50" s="35">
        <v>58114.156649271674</v>
      </c>
      <c r="D50" s="36">
        <v>0</v>
      </c>
      <c r="E50" s="37">
        <v>34436.322852448895</v>
      </c>
      <c r="F50" s="36">
        <v>23677.833796822779</v>
      </c>
      <c r="G50" s="35">
        <v>0</v>
      </c>
      <c r="H50" s="36">
        <v>0</v>
      </c>
      <c r="I50" s="37">
        <v>0</v>
      </c>
      <c r="J50" s="36">
        <v>0</v>
      </c>
      <c r="K50" s="35">
        <v>0</v>
      </c>
      <c r="L50" s="35">
        <v>0</v>
      </c>
      <c r="M50" s="35">
        <v>17539.313248141854</v>
      </c>
      <c r="N50" s="35">
        <v>0</v>
      </c>
      <c r="O50" s="38">
        <f t="shared" si="0"/>
        <v>75653.469897413524</v>
      </c>
      <c r="P50" s="33"/>
    </row>
    <row r="51" spans="1:16" x14ac:dyDescent="0.25">
      <c r="A51" s="9" t="s">
        <v>94</v>
      </c>
      <c r="B51" s="10" t="s">
        <v>95</v>
      </c>
      <c r="C51" s="35">
        <v>36824.937774789374</v>
      </c>
      <c r="D51" s="36">
        <v>0</v>
      </c>
      <c r="E51" s="37">
        <v>21656.162395179381</v>
      </c>
      <c r="F51" s="36">
        <v>15168.775379609993</v>
      </c>
      <c r="G51" s="35">
        <v>0</v>
      </c>
      <c r="H51" s="36">
        <v>0</v>
      </c>
      <c r="I51" s="37">
        <v>0</v>
      </c>
      <c r="J51" s="36">
        <v>0</v>
      </c>
      <c r="K51" s="35">
        <v>0</v>
      </c>
      <c r="L51" s="35">
        <v>0</v>
      </c>
      <c r="M51" s="35">
        <v>583.28282595122982</v>
      </c>
      <c r="N51" s="35">
        <v>0</v>
      </c>
      <c r="O51" s="38">
        <f t="shared" si="0"/>
        <v>37408.220600740606</v>
      </c>
      <c r="P51" s="33"/>
    </row>
    <row r="52" spans="1:16" x14ac:dyDescent="0.25">
      <c r="A52" s="9" t="s">
        <v>96</v>
      </c>
      <c r="B52" s="10" t="s">
        <v>97</v>
      </c>
      <c r="C52" s="35">
        <v>3991.6167559498372</v>
      </c>
      <c r="D52" s="36">
        <v>0</v>
      </c>
      <c r="E52" s="37">
        <v>374.79791528435658</v>
      </c>
      <c r="F52" s="36">
        <v>3616.8188406654808</v>
      </c>
      <c r="G52" s="35">
        <v>0</v>
      </c>
      <c r="H52" s="36">
        <v>0</v>
      </c>
      <c r="I52" s="37">
        <v>0</v>
      </c>
      <c r="J52" s="36">
        <v>0</v>
      </c>
      <c r="K52" s="35">
        <v>0</v>
      </c>
      <c r="L52" s="35">
        <v>0</v>
      </c>
      <c r="M52" s="35">
        <v>642.30482746986047</v>
      </c>
      <c r="N52" s="35">
        <v>0</v>
      </c>
      <c r="O52" s="38">
        <f t="shared" si="0"/>
        <v>4633.9215834196975</v>
      </c>
      <c r="P52" s="33"/>
    </row>
    <row r="53" spans="1:16" x14ac:dyDescent="0.25">
      <c r="A53" s="9" t="s">
        <v>98</v>
      </c>
      <c r="B53" s="10" t="s">
        <v>99</v>
      </c>
      <c r="C53" s="35">
        <v>46931.667089080715</v>
      </c>
      <c r="D53" s="36">
        <v>0</v>
      </c>
      <c r="E53" s="37">
        <v>27687.65745461368</v>
      </c>
      <c r="F53" s="36">
        <v>19244.009634467038</v>
      </c>
      <c r="G53" s="35">
        <v>0</v>
      </c>
      <c r="H53" s="36">
        <v>0</v>
      </c>
      <c r="I53" s="37">
        <v>0</v>
      </c>
      <c r="J53" s="36">
        <v>0</v>
      </c>
      <c r="K53" s="35">
        <v>0</v>
      </c>
      <c r="L53" s="35">
        <v>0</v>
      </c>
      <c r="M53" s="35">
        <v>0</v>
      </c>
      <c r="N53" s="35">
        <v>0</v>
      </c>
      <c r="O53" s="38">
        <f t="shared" si="0"/>
        <v>46931.667089080715</v>
      </c>
      <c r="P53" s="33"/>
    </row>
    <row r="54" spans="1:16" x14ac:dyDescent="0.25">
      <c r="A54" s="9" t="s">
        <v>100</v>
      </c>
      <c r="B54" s="10" t="s">
        <v>101</v>
      </c>
      <c r="C54" s="35">
        <v>15918.967498488979</v>
      </c>
      <c r="D54" s="36">
        <v>0</v>
      </c>
      <c r="E54" s="37">
        <v>10589.861868802107</v>
      </c>
      <c r="F54" s="36">
        <v>5329.1056296868719</v>
      </c>
      <c r="G54" s="35">
        <v>0</v>
      </c>
      <c r="H54" s="36">
        <v>0</v>
      </c>
      <c r="I54" s="37">
        <v>0</v>
      </c>
      <c r="J54" s="36">
        <v>0</v>
      </c>
      <c r="K54" s="35">
        <v>0</v>
      </c>
      <c r="L54" s="35">
        <v>0</v>
      </c>
      <c r="M54" s="35">
        <v>0</v>
      </c>
      <c r="N54" s="35">
        <v>0</v>
      </c>
      <c r="O54" s="38">
        <f t="shared" si="0"/>
        <v>15918.967498488979</v>
      </c>
      <c r="P54" s="33"/>
    </row>
    <row r="55" spans="1:16" ht="30" x14ac:dyDescent="0.25">
      <c r="A55" s="9" t="s">
        <v>102</v>
      </c>
      <c r="B55" s="34" t="s">
        <v>103</v>
      </c>
      <c r="C55" s="35">
        <v>118532.16776594642</v>
      </c>
      <c r="D55" s="36">
        <v>0</v>
      </c>
      <c r="E55" s="37">
        <v>9251.9753188196701</v>
      </c>
      <c r="F55" s="36">
        <v>109280.19244712674</v>
      </c>
      <c r="G55" s="35">
        <v>0</v>
      </c>
      <c r="H55" s="36">
        <v>0</v>
      </c>
      <c r="I55" s="37">
        <v>0</v>
      </c>
      <c r="J55" s="36">
        <v>0</v>
      </c>
      <c r="K55" s="35">
        <v>0</v>
      </c>
      <c r="L55" s="35">
        <v>0</v>
      </c>
      <c r="M55" s="35">
        <v>2086.0176230855495</v>
      </c>
      <c r="N55" s="35">
        <v>0</v>
      </c>
      <c r="O55" s="38">
        <f t="shared" si="0"/>
        <v>120618.18538903196</v>
      </c>
      <c r="P55" s="33"/>
    </row>
    <row r="56" spans="1:16" x14ac:dyDescent="0.25">
      <c r="A56" s="9" t="s">
        <v>104</v>
      </c>
      <c r="B56" s="10" t="s">
        <v>105</v>
      </c>
      <c r="C56" s="35">
        <v>36755.937160033391</v>
      </c>
      <c r="D56" s="36">
        <v>0</v>
      </c>
      <c r="E56" s="37">
        <v>35943.48142061814</v>
      </c>
      <c r="F56" s="36">
        <v>812.45573941525095</v>
      </c>
      <c r="G56" s="35">
        <v>0</v>
      </c>
      <c r="H56" s="36">
        <v>0</v>
      </c>
      <c r="I56" s="37">
        <v>0</v>
      </c>
      <c r="J56" s="36">
        <v>0</v>
      </c>
      <c r="K56" s="35">
        <v>0</v>
      </c>
      <c r="L56" s="35">
        <v>0</v>
      </c>
      <c r="M56" s="35">
        <v>405.91644320808678</v>
      </c>
      <c r="N56" s="35">
        <v>0</v>
      </c>
      <c r="O56" s="38">
        <f t="shared" si="0"/>
        <v>37161.853603241478</v>
      </c>
      <c r="P56" s="33"/>
    </row>
    <row r="57" spans="1:16" ht="60" x14ac:dyDescent="0.25">
      <c r="A57" s="9" t="s">
        <v>355</v>
      </c>
      <c r="B57" s="10" t="s">
        <v>356</v>
      </c>
      <c r="C57" s="35">
        <v>68044.999634275679</v>
      </c>
      <c r="D57" s="36">
        <v>4024.994978082389</v>
      </c>
      <c r="E57" s="37">
        <v>18437.352664773618</v>
      </c>
      <c r="F57" s="36">
        <v>45582.651991419676</v>
      </c>
      <c r="G57" s="35">
        <v>0</v>
      </c>
      <c r="H57" s="36">
        <v>0</v>
      </c>
      <c r="I57" s="37">
        <v>0</v>
      </c>
      <c r="J57" s="36">
        <v>0</v>
      </c>
      <c r="K57" s="35">
        <v>0</v>
      </c>
      <c r="L57" s="35">
        <v>0</v>
      </c>
      <c r="M57" s="35">
        <v>15.43620446319612</v>
      </c>
      <c r="N57" s="35">
        <v>0</v>
      </c>
      <c r="O57" s="38">
        <f t="shared" si="0"/>
        <v>68060.435838738878</v>
      </c>
      <c r="P57" s="33"/>
    </row>
    <row r="58" spans="1:16" x14ac:dyDescent="0.25">
      <c r="A58" s="9" t="s">
        <v>106</v>
      </c>
      <c r="B58" s="10" t="s">
        <v>107</v>
      </c>
      <c r="C58" s="35">
        <v>11601.192632312879</v>
      </c>
      <c r="D58" s="36">
        <v>0</v>
      </c>
      <c r="E58" s="37">
        <v>4826.4080520511325</v>
      </c>
      <c r="F58" s="36">
        <v>6774.7845802617476</v>
      </c>
      <c r="G58" s="35">
        <v>0</v>
      </c>
      <c r="H58" s="36">
        <v>0</v>
      </c>
      <c r="I58" s="37">
        <v>0</v>
      </c>
      <c r="J58" s="36">
        <v>0</v>
      </c>
      <c r="K58" s="35">
        <v>0</v>
      </c>
      <c r="L58" s="35">
        <v>0</v>
      </c>
      <c r="M58" s="35">
        <v>6830.7790155847069</v>
      </c>
      <c r="N58" s="35">
        <v>0</v>
      </c>
      <c r="O58" s="38">
        <f t="shared" si="0"/>
        <v>18431.971647897586</v>
      </c>
      <c r="P58" s="33"/>
    </row>
    <row r="59" spans="1:16" x14ac:dyDescent="0.25">
      <c r="A59" s="9" t="s">
        <v>108</v>
      </c>
      <c r="B59" s="10" t="s">
        <v>109</v>
      </c>
      <c r="C59" s="35">
        <v>9396.6138870406103</v>
      </c>
      <c r="D59" s="36">
        <v>0</v>
      </c>
      <c r="E59" s="37">
        <v>9173.447589268073</v>
      </c>
      <c r="F59" s="36">
        <v>223.1662977725374</v>
      </c>
      <c r="G59" s="35">
        <v>0</v>
      </c>
      <c r="H59" s="36">
        <v>0</v>
      </c>
      <c r="I59" s="37">
        <v>0</v>
      </c>
      <c r="J59" s="36">
        <v>0</v>
      </c>
      <c r="K59" s="35">
        <v>0</v>
      </c>
      <c r="L59" s="35">
        <v>0</v>
      </c>
      <c r="M59" s="35">
        <v>33604.695924808337</v>
      </c>
      <c r="N59" s="35">
        <v>0</v>
      </c>
      <c r="O59" s="38">
        <f t="shared" si="0"/>
        <v>43001.309811848943</v>
      </c>
      <c r="P59" s="33"/>
    </row>
    <row r="60" spans="1:16" x14ac:dyDescent="0.25">
      <c r="A60" s="9" t="s">
        <v>110</v>
      </c>
      <c r="B60" s="10" t="s">
        <v>111</v>
      </c>
      <c r="C60" s="35">
        <v>618.52389072350024</v>
      </c>
      <c r="D60" s="36">
        <v>0</v>
      </c>
      <c r="E60" s="37">
        <v>481.47849634982686</v>
      </c>
      <c r="F60" s="36">
        <v>137.04539437367339</v>
      </c>
      <c r="G60" s="35">
        <v>0</v>
      </c>
      <c r="H60" s="36">
        <v>0</v>
      </c>
      <c r="I60" s="37">
        <v>0</v>
      </c>
      <c r="J60" s="36">
        <v>0</v>
      </c>
      <c r="K60" s="35">
        <v>0</v>
      </c>
      <c r="L60" s="35">
        <v>0</v>
      </c>
      <c r="M60" s="35">
        <v>1405.4130975805581</v>
      </c>
      <c r="N60" s="35">
        <v>0</v>
      </c>
      <c r="O60" s="38">
        <f t="shared" si="0"/>
        <v>2023.9369883040583</v>
      </c>
      <c r="P60" s="33"/>
    </row>
    <row r="61" spans="1:16" x14ac:dyDescent="0.25">
      <c r="A61" s="9" t="s">
        <v>112</v>
      </c>
      <c r="B61" s="34" t="s">
        <v>113</v>
      </c>
      <c r="C61" s="35">
        <v>375.13955991309473</v>
      </c>
      <c r="D61" s="36">
        <v>0</v>
      </c>
      <c r="E61" s="37">
        <v>375.13955991309473</v>
      </c>
      <c r="F61" s="36">
        <v>0</v>
      </c>
      <c r="G61" s="35">
        <v>0</v>
      </c>
      <c r="H61" s="36">
        <v>0</v>
      </c>
      <c r="I61" s="37">
        <v>0</v>
      </c>
      <c r="J61" s="36">
        <v>0</v>
      </c>
      <c r="K61" s="35">
        <v>0</v>
      </c>
      <c r="L61" s="35">
        <v>0</v>
      </c>
      <c r="M61" s="35">
        <v>2009.4051451741443</v>
      </c>
      <c r="N61" s="35">
        <v>0</v>
      </c>
      <c r="O61" s="38">
        <f t="shared" si="0"/>
        <v>2384.544705087239</v>
      </c>
      <c r="P61" s="33"/>
    </row>
    <row r="62" spans="1:16" ht="45" x14ac:dyDescent="0.25">
      <c r="A62" s="9" t="s">
        <v>114</v>
      </c>
      <c r="B62" s="34" t="s">
        <v>115</v>
      </c>
      <c r="C62" s="35">
        <v>18972.057872041056</v>
      </c>
      <c r="D62" s="36">
        <v>0</v>
      </c>
      <c r="E62" s="37">
        <v>13896.128370297656</v>
      </c>
      <c r="F62" s="36">
        <v>5075.9295017433988</v>
      </c>
      <c r="G62" s="35">
        <v>0</v>
      </c>
      <c r="H62" s="36">
        <v>0</v>
      </c>
      <c r="I62" s="37">
        <v>0</v>
      </c>
      <c r="J62" s="36">
        <v>0</v>
      </c>
      <c r="K62" s="35">
        <v>0</v>
      </c>
      <c r="L62" s="35">
        <v>0</v>
      </c>
      <c r="M62" s="35">
        <v>9558.9939340790515</v>
      </c>
      <c r="N62" s="35">
        <v>0</v>
      </c>
      <c r="O62" s="38">
        <f t="shared" si="0"/>
        <v>28531.051806120107</v>
      </c>
      <c r="P62" s="33"/>
    </row>
    <row r="63" spans="1:16" x14ac:dyDescent="0.25">
      <c r="A63" s="9" t="s">
        <v>116</v>
      </c>
      <c r="B63" s="10" t="s">
        <v>117</v>
      </c>
      <c r="C63" s="35">
        <v>54203.362107648929</v>
      </c>
      <c r="D63" s="36">
        <v>0</v>
      </c>
      <c r="E63" s="37">
        <v>5914.1762875622326</v>
      </c>
      <c r="F63" s="36">
        <v>48289.185820086699</v>
      </c>
      <c r="G63" s="35">
        <v>0</v>
      </c>
      <c r="H63" s="36">
        <v>0</v>
      </c>
      <c r="I63" s="37">
        <v>0</v>
      </c>
      <c r="J63" s="36">
        <v>0</v>
      </c>
      <c r="K63" s="35">
        <v>0</v>
      </c>
      <c r="L63" s="35">
        <v>0</v>
      </c>
      <c r="M63" s="35">
        <v>1409.226856760848</v>
      </c>
      <c r="N63" s="35">
        <v>0</v>
      </c>
      <c r="O63" s="38">
        <f t="shared" si="0"/>
        <v>55612.588964409777</v>
      </c>
      <c r="P63" s="33"/>
    </row>
    <row r="64" spans="1:16" ht="30" x14ac:dyDescent="0.25">
      <c r="A64" s="9" t="s">
        <v>118</v>
      </c>
      <c r="B64" s="10" t="s">
        <v>119</v>
      </c>
      <c r="C64" s="35">
        <v>11520.449939176058</v>
      </c>
      <c r="D64" s="36">
        <v>2173.011948220309</v>
      </c>
      <c r="E64" s="37">
        <v>8393.2533928712255</v>
      </c>
      <c r="F64" s="36">
        <v>954.1845980845244</v>
      </c>
      <c r="G64" s="35">
        <v>0</v>
      </c>
      <c r="H64" s="36">
        <v>0</v>
      </c>
      <c r="I64" s="37">
        <v>0</v>
      </c>
      <c r="J64" s="36">
        <v>0</v>
      </c>
      <c r="K64" s="35">
        <v>0</v>
      </c>
      <c r="L64" s="35">
        <v>0</v>
      </c>
      <c r="M64" s="35">
        <v>24753.186271876737</v>
      </c>
      <c r="N64" s="35">
        <v>0</v>
      </c>
      <c r="O64" s="38">
        <f t="shared" si="0"/>
        <v>36273.636211052799</v>
      </c>
      <c r="P64" s="33"/>
    </row>
    <row r="65" spans="1:16" ht="30" x14ac:dyDescent="0.25">
      <c r="A65" s="9" t="s">
        <v>305</v>
      </c>
      <c r="B65" s="10" t="s">
        <v>281</v>
      </c>
      <c r="C65" s="35">
        <v>0</v>
      </c>
      <c r="D65" s="36">
        <v>0</v>
      </c>
      <c r="E65" s="37">
        <v>0</v>
      </c>
      <c r="F65" s="36">
        <v>0</v>
      </c>
      <c r="G65" s="35">
        <v>0</v>
      </c>
      <c r="H65" s="36">
        <v>0</v>
      </c>
      <c r="I65" s="37">
        <v>0</v>
      </c>
      <c r="J65" s="36">
        <v>0</v>
      </c>
      <c r="K65" s="35">
        <v>0</v>
      </c>
      <c r="L65" s="35">
        <v>0</v>
      </c>
      <c r="M65" s="35">
        <v>0</v>
      </c>
      <c r="N65" s="35">
        <v>0</v>
      </c>
      <c r="O65" s="38">
        <f t="shared" si="0"/>
        <v>0</v>
      </c>
      <c r="P65" s="33"/>
    </row>
    <row r="66" spans="1:16" ht="45" x14ac:dyDescent="0.25">
      <c r="A66" s="9" t="s">
        <v>306</v>
      </c>
      <c r="B66" s="10" t="s">
        <v>282</v>
      </c>
      <c r="C66" s="35">
        <v>60206.041824398104</v>
      </c>
      <c r="D66" s="36">
        <v>0</v>
      </c>
      <c r="E66" s="37">
        <v>45550.540431349153</v>
      </c>
      <c r="F66" s="36">
        <v>14655.501393048949</v>
      </c>
      <c r="G66" s="35">
        <v>0</v>
      </c>
      <c r="H66" s="36">
        <v>0</v>
      </c>
      <c r="I66" s="37">
        <v>0</v>
      </c>
      <c r="J66" s="36">
        <v>0</v>
      </c>
      <c r="K66" s="35">
        <v>0</v>
      </c>
      <c r="L66" s="35">
        <v>0</v>
      </c>
      <c r="M66" s="35">
        <v>0</v>
      </c>
      <c r="N66" s="35">
        <v>0</v>
      </c>
      <c r="O66" s="38">
        <f t="shared" si="0"/>
        <v>60206.041824398104</v>
      </c>
      <c r="P66" s="33"/>
    </row>
    <row r="67" spans="1:16" ht="30" x14ac:dyDescent="0.25">
      <c r="A67" s="9" t="s">
        <v>357</v>
      </c>
      <c r="B67" s="10" t="s">
        <v>358</v>
      </c>
      <c r="C67" s="35">
        <v>45214.872550730033</v>
      </c>
      <c r="D67" s="36">
        <v>0</v>
      </c>
      <c r="E67" s="37">
        <v>3159.8396482885078</v>
      </c>
      <c r="F67" s="36">
        <v>31483.913560768819</v>
      </c>
      <c r="G67" s="35">
        <v>0</v>
      </c>
      <c r="H67" s="36">
        <v>0</v>
      </c>
      <c r="I67" s="37">
        <v>0</v>
      </c>
      <c r="J67" s="36">
        <v>0</v>
      </c>
      <c r="K67" s="35">
        <v>0</v>
      </c>
      <c r="L67" s="35">
        <v>0</v>
      </c>
      <c r="M67" s="35">
        <v>15.707261275840786</v>
      </c>
      <c r="N67" s="35">
        <v>0</v>
      </c>
      <c r="O67" s="38">
        <f t="shared" si="0"/>
        <v>45230.579812005875</v>
      </c>
      <c r="P67" s="33"/>
    </row>
    <row r="68" spans="1:16" ht="30" x14ac:dyDescent="0.25">
      <c r="A68" s="9" t="s">
        <v>120</v>
      </c>
      <c r="B68" s="10" t="s">
        <v>122</v>
      </c>
      <c r="C68" s="35">
        <v>20046.508781090943</v>
      </c>
      <c r="D68" s="36">
        <v>0</v>
      </c>
      <c r="E68" s="37">
        <v>15348.766145071591</v>
      </c>
      <c r="F68" s="36">
        <v>4697.7426360193522</v>
      </c>
      <c r="G68" s="35">
        <v>0</v>
      </c>
      <c r="H68" s="36">
        <v>0</v>
      </c>
      <c r="I68" s="37">
        <v>0</v>
      </c>
      <c r="J68" s="36">
        <v>0</v>
      </c>
      <c r="K68" s="35">
        <v>0</v>
      </c>
      <c r="L68" s="35">
        <v>0</v>
      </c>
      <c r="M68" s="35">
        <v>0</v>
      </c>
      <c r="N68" s="35">
        <v>0</v>
      </c>
      <c r="O68" s="38">
        <f t="shared" si="0"/>
        <v>20046.508781090943</v>
      </c>
      <c r="P68" s="33"/>
    </row>
    <row r="69" spans="1:16" ht="30" x14ac:dyDescent="0.25">
      <c r="A69" s="9" t="s">
        <v>121</v>
      </c>
      <c r="B69" s="10" t="s">
        <v>124</v>
      </c>
      <c r="C69" s="35">
        <v>30734.82128524276</v>
      </c>
      <c r="D69" s="36">
        <v>0</v>
      </c>
      <c r="E69" s="37">
        <v>26492.132899239572</v>
      </c>
      <c r="F69" s="36">
        <v>4242.6883860031885</v>
      </c>
      <c r="G69" s="35">
        <v>0</v>
      </c>
      <c r="H69" s="36">
        <v>0</v>
      </c>
      <c r="I69" s="37">
        <v>0</v>
      </c>
      <c r="J69" s="36">
        <v>0</v>
      </c>
      <c r="K69" s="35">
        <v>0</v>
      </c>
      <c r="L69" s="35">
        <v>0</v>
      </c>
      <c r="M69" s="35">
        <v>4963.1245442067639</v>
      </c>
      <c r="N69" s="35">
        <v>0</v>
      </c>
      <c r="O69" s="38">
        <f t="shared" si="0"/>
        <v>35697.945829449527</v>
      </c>
      <c r="P69" s="33"/>
    </row>
    <row r="70" spans="1:16" ht="30" x14ac:dyDescent="0.25">
      <c r="A70" s="9" t="s">
        <v>123</v>
      </c>
      <c r="B70" s="10" t="s">
        <v>283</v>
      </c>
      <c r="C70" s="35">
        <v>3523.150474718901</v>
      </c>
      <c r="D70" s="36">
        <v>0</v>
      </c>
      <c r="E70" s="37">
        <v>1799.1845767657724</v>
      </c>
      <c r="F70" s="36">
        <v>1723.9658979531289</v>
      </c>
      <c r="G70" s="35">
        <v>0</v>
      </c>
      <c r="H70" s="36">
        <v>0</v>
      </c>
      <c r="I70" s="37">
        <v>0</v>
      </c>
      <c r="J70" s="36">
        <v>0</v>
      </c>
      <c r="K70" s="35">
        <v>0</v>
      </c>
      <c r="L70" s="35">
        <v>0</v>
      </c>
      <c r="M70" s="35">
        <v>0</v>
      </c>
      <c r="N70" s="35">
        <v>0</v>
      </c>
      <c r="O70" s="38">
        <f t="shared" si="0"/>
        <v>3523.150474718901</v>
      </c>
      <c r="P70" s="33"/>
    </row>
    <row r="71" spans="1:16" ht="30" x14ac:dyDescent="0.25">
      <c r="A71" s="9" t="s">
        <v>307</v>
      </c>
      <c r="B71" s="10" t="s">
        <v>126</v>
      </c>
      <c r="C71" s="35">
        <v>39415.031499989942</v>
      </c>
      <c r="D71" s="36">
        <v>0</v>
      </c>
      <c r="E71" s="37">
        <v>34448.880123860035</v>
      </c>
      <c r="F71" s="36">
        <v>4966.1513761299093</v>
      </c>
      <c r="G71" s="35">
        <v>0</v>
      </c>
      <c r="H71" s="36">
        <v>0</v>
      </c>
      <c r="I71" s="37">
        <v>0</v>
      </c>
      <c r="J71" s="36">
        <v>0</v>
      </c>
      <c r="K71" s="35">
        <v>0</v>
      </c>
      <c r="L71" s="35">
        <v>0</v>
      </c>
      <c r="M71" s="35">
        <v>0</v>
      </c>
      <c r="N71" s="35">
        <v>0</v>
      </c>
      <c r="O71" s="38">
        <f t="shared" si="0"/>
        <v>39415.031499989942</v>
      </c>
      <c r="P71" s="33"/>
    </row>
    <row r="72" spans="1:16" x14ac:dyDescent="0.25">
      <c r="A72" s="9" t="s">
        <v>125</v>
      </c>
      <c r="B72" s="10" t="s">
        <v>127</v>
      </c>
      <c r="C72" s="35">
        <v>30811.234438015352</v>
      </c>
      <c r="D72" s="36">
        <v>0</v>
      </c>
      <c r="E72" s="37">
        <v>1261.8111801362165</v>
      </c>
      <c r="F72" s="36">
        <v>29549.423257879134</v>
      </c>
      <c r="G72" s="35">
        <v>0</v>
      </c>
      <c r="H72" s="36">
        <v>0</v>
      </c>
      <c r="I72" s="37">
        <v>0</v>
      </c>
      <c r="J72" s="36">
        <v>0</v>
      </c>
      <c r="K72" s="35">
        <v>0</v>
      </c>
      <c r="L72" s="35">
        <v>0</v>
      </c>
      <c r="M72" s="35">
        <v>1232.4347762341172</v>
      </c>
      <c r="N72" s="35">
        <v>0</v>
      </c>
      <c r="O72" s="38">
        <f t="shared" si="0"/>
        <v>32043.669214249468</v>
      </c>
      <c r="P72" s="33"/>
    </row>
    <row r="73" spans="1:16" x14ac:dyDescent="0.25">
      <c r="A73" s="9" t="s">
        <v>308</v>
      </c>
      <c r="B73" s="10" t="s">
        <v>129</v>
      </c>
      <c r="C73" s="35">
        <v>7482.3543200232643</v>
      </c>
      <c r="D73" s="36">
        <v>0</v>
      </c>
      <c r="E73" s="37">
        <v>58.738955239295393</v>
      </c>
      <c r="F73" s="36">
        <v>7423.6153647839692</v>
      </c>
      <c r="G73" s="35">
        <v>0</v>
      </c>
      <c r="H73" s="36">
        <v>0</v>
      </c>
      <c r="I73" s="37">
        <v>0</v>
      </c>
      <c r="J73" s="36">
        <v>0</v>
      </c>
      <c r="K73" s="35">
        <v>0</v>
      </c>
      <c r="L73" s="35">
        <v>0</v>
      </c>
      <c r="M73" s="35">
        <v>0</v>
      </c>
      <c r="N73" s="35">
        <v>0</v>
      </c>
      <c r="O73" s="38">
        <f t="shared" si="0"/>
        <v>7482.3543200232643</v>
      </c>
      <c r="P73" s="33"/>
    </row>
    <row r="74" spans="1:16" ht="45" x14ac:dyDescent="0.25">
      <c r="A74" s="9" t="s">
        <v>128</v>
      </c>
      <c r="B74" s="10" t="s">
        <v>131</v>
      </c>
      <c r="C74" s="35">
        <v>10456.707885209051</v>
      </c>
      <c r="D74" s="36">
        <v>0</v>
      </c>
      <c r="E74" s="37">
        <v>10456.707885209051</v>
      </c>
      <c r="F74" s="36">
        <v>0</v>
      </c>
      <c r="G74" s="35">
        <v>0</v>
      </c>
      <c r="H74" s="36">
        <v>0</v>
      </c>
      <c r="I74" s="37">
        <v>0</v>
      </c>
      <c r="J74" s="36">
        <v>0</v>
      </c>
      <c r="K74" s="35">
        <v>0</v>
      </c>
      <c r="L74" s="35">
        <v>0</v>
      </c>
      <c r="M74" s="35">
        <v>840.78516648677066</v>
      </c>
      <c r="N74" s="35">
        <v>0</v>
      </c>
      <c r="O74" s="38">
        <f t="shared" si="0"/>
        <v>11297.493051695821</v>
      </c>
      <c r="P74" s="33"/>
    </row>
    <row r="75" spans="1:16" ht="30" x14ac:dyDescent="0.25">
      <c r="A75" s="9" t="s">
        <v>130</v>
      </c>
      <c r="B75" s="10" t="s">
        <v>133</v>
      </c>
      <c r="C75" s="35">
        <v>105205.39545757914</v>
      </c>
      <c r="D75" s="36">
        <v>0</v>
      </c>
      <c r="E75" s="37">
        <v>18814.605981072116</v>
      </c>
      <c r="F75" s="36">
        <v>86390.789476507023</v>
      </c>
      <c r="G75" s="35">
        <v>0</v>
      </c>
      <c r="H75" s="36">
        <v>0</v>
      </c>
      <c r="I75" s="37">
        <v>0</v>
      </c>
      <c r="J75" s="36">
        <v>0</v>
      </c>
      <c r="K75" s="35">
        <v>0</v>
      </c>
      <c r="L75" s="35">
        <v>0</v>
      </c>
      <c r="M75" s="35">
        <v>120.16211548225294</v>
      </c>
      <c r="N75" s="35">
        <v>0</v>
      </c>
      <c r="O75" s="38">
        <f t="shared" si="0"/>
        <v>105325.55757306139</v>
      </c>
      <c r="P75" s="33"/>
    </row>
    <row r="76" spans="1:16" x14ac:dyDescent="0.25">
      <c r="A76" s="9" t="s">
        <v>132</v>
      </c>
      <c r="B76" s="10" t="s">
        <v>135</v>
      </c>
      <c r="C76" s="35">
        <v>22419.476643637834</v>
      </c>
      <c r="D76" s="36">
        <v>0</v>
      </c>
      <c r="E76" s="37">
        <v>5304.6829279447702</v>
      </c>
      <c r="F76" s="36">
        <v>17114.793715693064</v>
      </c>
      <c r="G76" s="35">
        <v>0</v>
      </c>
      <c r="H76" s="36">
        <v>0</v>
      </c>
      <c r="I76" s="37">
        <v>0</v>
      </c>
      <c r="J76" s="36">
        <v>0</v>
      </c>
      <c r="K76" s="35">
        <v>0</v>
      </c>
      <c r="L76" s="35">
        <v>0</v>
      </c>
      <c r="M76" s="35">
        <v>582.2887476825257</v>
      </c>
      <c r="N76" s="35">
        <v>0</v>
      </c>
      <c r="O76" s="38">
        <f t="shared" ref="O76:O139" si="1">+C76+G76+K76+L76+N76+M76</f>
        <v>23001.765391320361</v>
      </c>
      <c r="P76" s="33"/>
    </row>
    <row r="77" spans="1:16" ht="30" x14ac:dyDescent="0.25">
      <c r="A77" s="9" t="s">
        <v>134</v>
      </c>
      <c r="B77" s="10" t="s">
        <v>137</v>
      </c>
      <c r="C77" s="35">
        <v>40129.03467790025</v>
      </c>
      <c r="D77" s="36">
        <v>0</v>
      </c>
      <c r="E77" s="37">
        <v>29082.989009717905</v>
      </c>
      <c r="F77" s="36">
        <v>11046.045668182343</v>
      </c>
      <c r="G77" s="35">
        <v>0</v>
      </c>
      <c r="H77" s="36">
        <v>0</v>
      </c>
      <c r="I77" s="37">
        <v>0</v>
      </c>
      <c r="J77" s="36">
        <v>0</v>
      </c>
      <c r="K77" s="35">
        <v>0</v>
      </c>
      <c r="L77" s="35">
        <v>0</v>
      </c>
      <c r="M77" s="35">
        <v>5063.6102085699858</v>
      </c>
      <c r="N77" s="35">
        <v>0</v>
      </c>
      <c r="O77" s="38">
        <f t="shared" si="1"/>
        <v>45192.64488647024</v>
      </c>
      <c r="P77" s="33"/>
    </row>
    <row r="78" spans="1:16" ht="30" x14ac:dyDescent="0.25">
      <c r="A78" s="9" t="s">
        <v>136</v>
      </c>
      <c r="B78" s="10" t="s">
        <v>139</v>
      </c>
      <c r="C78" s="35">
        <v>1659.1461401481051</v>
      </c>
      <c r="D78" s="36">
        <v>0</v>
      </c>
      <c r="E78" s="37">
        <v>209.9464887932493</v>
      </c>
      <c r="F78" s="36">
        <v>1449.1996513548559</v>
      </c>
      <c r="G78" s="35">
        <v>0</v>
      </c>
      <c r="H78" s="36">
        <v>0</v>
      </c>
      <c r="I78" s="37">
        <v>0</v>
      </c>
      <c r="J78" s="36">
        <v>0</v>
      </c>
      <c r="K78" s="35">
        <v>0</v>
      </c>
      <c r="L78" s="35">
        <v>0</v>
      </c>
      <c r="M78" s="35">
        <v>0</v>
      </c>
      <c r="N78" s="35">
        <v>0</v>
      </c>
      <c r="O78" s="38">
        <f t="shared" si="1"/>
        <v>1659.1461401481051</v>
      </c>
      <c r="P78" s="33"/>
    </row>
    <row r="79" spans="1:16" x14ac:dyDescent="0.25">
      <c r="A79" s="9" t="s">
        <v>138</v>
      </c>
      <c r="B79" s="10" t="s">
        <v>141</v>
      </c>
      <c r="C79" s="35">
        <v>15205.106770383714</v>
      </c>
      <c r="D79" s="36">
        <v>0</v>
      </c>
      <c r="E79" s="37">
        <v>2484.9185530637205</v>
      </c>
      <c r="F79" s="36">
        <v>12720.188217319994</v>
      </c>
      <c r="G79" s="35">
        <v>0</v>
      </c>
      <c r="H79" s="36">
        <v>0</v>
      </c>
      <c r="I79" s="37">
        <v>0</v>
      </c>
      <c r="J79" s="36">
        <v>0</v>
      </c>
      <c r="K79" s="35">
        <v>0</v>
      </c>
      <c r="L79" s="35">
        <v>0</v>
      </c>
      <c r="M79" s="35">
        <v>0</v>
      </c>
      <c r="N79" s="35">
        <v>0</v>
      </c>
      <c r="O79" s="38">
        <f t="shared" si="1"/>
        <v>15205.106770383714</v>
      </c>
      <c r="P79" s="33"/>
    </row>
    <row r="80" spans="1:16" x14ac:dyDescent="0.25">
      <c r="A80" s="9" t="s">
        <v>140</v>
      </c>
      <c r="B80" s="10" t="s">
        <v>142</v>
      </c>
      <c r="C80" s="35">
        <v>39719.503814177879</v>
      </c>
      <c r="D80" s="36">
        <v>0</v>
      </c>
      <c r="E80" s="37">
        <v>8141.7388219782133</v>
      </c>
      <c r="F80" s="36">
        <v>31577.764992199664</v>
      </c>
      <c r="G80" s="35">
        <v>0</v>
      </c>
      <c r="H80" s="36">
        <v>0</v>
      </c>
      <c r="I80" s="37">
        <v>0</v>
      </c>
      <c r="J80" s="36">
        <v>0</v>
      </c>
      <c r="K80" s="35">
        <v>0</v>
      </c>
      <c r="L80" s="35">
        <v>0</v>
      </c>
      <c r="M80" s="35">
        <v>0</v>
      </c>
      <c r="N80" s="35">
        <v>0</v>
      </c>
      <c r="O80" s="38">
        <f t="shared" si="1"/>
        <v>39719.503814177879</v>
      </c>
      <c r="P80" s="33"/>
    </row>
    <row r="81" spans="1:16" ht="45" x14ac:dyDescent="0.25">
      <c r="A81" s="9" t="s">
        <v>359</v>
      </c>
      <c r="B81" s="10" t="s">
        <v>360</v>
      </c>
      <c r="C81" s="35">
        <v>3924.5033440973784</v>
      </c>
      <c r="D81" s="36">
        <v>0</v>
      </c>
      <c r="E81" s="37">
        <v>1968.7499753189918</v>
      </c>
      <c r="F81" s="36">
        <v>1955.7533687783864</v>
      </c>
      <c r="G81" s="35">
        <v>0</v>
      </c>
      <c r="H81" s="36">
        <v>0</v>
      </c>
      <c r="I81" s="37">
        <v>0</v>
      </c>
      <c r="J81" s="36">
        <v>0</v>
      </c>
      <c r="K81" s="35">
        <v>0</v>
      </c>
      <c r="L81" s="35">
        <v>0</v>
      </c>
      <c r="M81" s="35">
        <v>0</v>
      </c>
      <c r="N81" s="35">
        <v>0</v>
      </c>
      <c r="O81" s="38">
        <f t="shared" si="1"/>
        <v>3924.5033440973784</v>
      </c>
      <c r="P81" s="33"/>
    </row>
    <row r="82" spans="1:16" x14ac:dyDescent="0.25">
      <c r="A82" s="9" t="s">
        <v>310</v>
      </c>
      <c r="B82" s="10" t="s">
        <v>144</v>
      </c>
      <c r="C82" s="35">
        <v>9287.5481311044605</v>
      </c>
      <c r="D82" s="36">
        <v>0</v>
      </c>
      <c r="E82" s="37">
        <v>8103.259420193237</v>
      </c>
      <c r="F82" s="36">
        <v>1184.2887109112241</v>
      </c>
      <c r="G82" s="35">
        <v>0</v>
      </c>
      <c r="H82" s="36">
        <v>0</v>
      </c>
      <c r="I82" s="37">
        <v>0</v>
      </c>
      <c r="J82" s="36">
        <v>0</v>
      </c>
      <c r="K82" s="35">
        <v>0</v>
      </c>
      <c r="L82" s="35">
        <v>0</v>
      </c>
      <c r="M82" s="35">
        <v>0</v>
      </c>
      <c r="N82" s="35">
        <v>0</v>
      </c>
      <c r="O82" s="38">
        <f t="shared" si="1"/>
        <v>9287.5481311044605</v>
      </c>
      <c r="P82" s="33"/>
    </row>
    <row r="83" spans="1:16" ht="30" x14ac:dyDescent="0.25">
      <c r="A83" s="9" t="s">
        <v>143</v>
      </c>
      <c r="B83" s="10" t="s">
        <v>146</v>
      </c>
      <c r="C83" s="35">
        <v>608431.93018151447</v>
      </c>
      <c r="D83" s="36">
        <v>0</v>
      </c>
      <c r="E83" s="37">
        <v>9409.8044735537987</v>
      </c>
      <c r="F83" s="36">
        <v>599022.12570796069</v>
      </c>
      <c r="G83" s="35">
        <v>0</v>
      </c>
      <c r="H83" s="36">
        <v>0</v>
      </c>
      <c r="I83" s="37">
        <v>0</v>
      </c>
      <c r="J83" s="36">
        <v>0</v>
      </c>
      <c r="K83" s="35">
        <v>0</v>
      </c>
      <c r="L83" s="35">
        <v>0</v>
      </c>
      <c r="M83" s="35">
        <v>26342.583180224621</v>
      </c>
      <c r="N83" s="35">
        <v>0</v>
      </c>
      <c r="O83" s="38">
        <f t="shared" si="1"/>
        <v>634774.51336173911</v>
      </c>
      <c r="P83" s="33"/>
    </row>
    <row r="84" spans="1:16" x14ac:dyDescent="0.25">
      <c r="A84" s="9" t="s">
        <v>145</v>
      </c>
      <c r="B84" s="10" t="s">
        <v>148</v>
      </c>
      <c r="C84" s="35">
        <v>21208.462446219404</v>
      </c>
      <c r="D84" s="36">
        <v>0</v>
      </c>
      <c r="E84" s="37">
        <v>20148.926542231093</v>
      </c>
      <c r="F84" s="36">
        <v>1059.5359039883128</v>
      </c>
      <c r="G84" s="35">
        <v>0</v>
      </c>
      <c r="H84" s="36">
        <v>0</v>
      </c>
      <c r="I84" s="37">
        <v>0</v>
      </c>
      <c r="J84" s="36">
        <v>0</v>
      </c>
      <c r="K84" s="35">
        <v>0</v>
      </c>
      <c r="L84" s="35">
        <v>0</v>
      </c>
      <c r="M84" s="35">
        <v>0</v>
      </c>
      <c r="N84" s="35">
        <v>0</v>
      </c>
      <c r="O84" s="38">
        <f t="shared" si="1"/>
        <v>21208.462446219404</v>
      </c>
      <c r="P84" s="33"/>
    </row>
    <row r="85" spans="1:16" x14ac:dyDescent="0.25">
      <c r="A85" s="9" t="s">
        <v>147</v>
      </c>
      <c r="B85" s="10" t="s">
        <v>150</v>
      </c>
      <c r="C85" s="35">
        <v>71102.154919367604</v>
      </c>
      <c r="D85" s="36">
        <v>0</v>
      </c>
      <c r="E85" s="37">
        <v>68423.391663480172</v>
      </c>
      <c r="F85" s="36">
        <v>2678.763255887437</v>
      </c>
      <c r="G85" s="35">
        <v>0</v>
      </c>
      <c r="H85" s="36">
        <v>0</v>
      </c>
      <c r="I85" s="37">
        <v>0</v>
      </c>
      <c r="J85" s="36">
        <v>0</v>
      </c>
      <c r="K85" s="35">
        <v>0</v>
      </c>
      <c r="L85" s="35">
        <v>0</v>
      </c>
      <c r="M85" s="35">
        <v>13374.107159989035</v>
      </c>
      <c r="N85" s="35">
        <v>0</v>
      </c>
      <c r="O85" s="38">
        <f t="shared" si="1"/>
        <v>84476.262079356646</v>
      </c>
      <c r="P85" s="33"/>
    </row>
    <row r="86" spans="1:16" ht="30" x14ac:dyDescent="0.25">
      <c r="A86" s="9" t="s">
        <v>149</v>
      </c>
      <c r="B86" s="10" t="s">
        <v>152</v>
      </c>
      <c r="C86" s="35">
        <v>415945.04893045372</v>
      </c>
      <c r="D86" s="36">
        <v>301771.63977862912</v>
      </c>
      <c r="E86" s="37">
        <v>61206.297305758839</v>
      </c>
      <c r="F86" s="36">
        <v>52967.111846065774</v>
      </c>
      <c r="G86" s="35">
        <v>0</v>
      </c>
      <c r="H86" s="36">
        <v>0</v>
      </c>
      <c r="I86" s="37">
        <v>0</v>
      </c>
      <c r="J86" s="36">
        <v>0</v>
      </c>
      <c r="K86" s="35">
        <v>0</v>
      </c>
      <c r="L86" s="35">
        <v>0</v>
      </c>
      <c r="M86" s="35">
        <v>15884.802285981938</v>
      </c>
      <c r="N86" s="35">
        <v>0</v>
      </c>
      <c r="O86" s="38">
        <f t="shared" si="1"/>
        <v>431829.85121643567</v>
      </c>
      <c r="P86" s="33"/>
    </row>
    <row r="87" spans="1:16" x14ac:dyDescent="0.25">
      <c r="A87" s="9" t="s">
        <v>151</v>
      </c>
      <c r="B87" s="10" t="s">
        <v>285</v>
      </c>
      <c r="C87" s="35">
        <v>56818.430199459544</v>
      </c>
      <c r="D87" s="36">
        <v>46426.750144893609</v>
      </c>
      <c r="E87" s="37">
        <v>10391.680054565939</v>
      </c>
      <c r="F87" s="36">
        <v>0</v>
      </c>
      <c r="G87" s="35">
        <v>0</v>
      </c>
      <c r="H87" s="36">
        <v>0</v>
      </c>
      <c r="I87" s="37">
        <v>0</v>
      </c>
      <c r="J87" s="36">
        <v>0</v>
      </c>
      <c r="K87" s="35">
        <v>1046.8528445871964</v>
      </c>
      <c r="L87" s="35">
        <v>0</v>
      </c>
      <c r="M87" s="35">
        <v>648.41219051591816</v>
      </c>
      <c r="N87" s="35">
        <v>0</v>
      </c>
      <c r="O87" s="38">
        <f t="shared" si="1"/>
        <v>58513.695234562663</v>
      </c>
      <c r="P87" s="33"/>
    </row>
    <row r="88" spans="1:16" x14ac:dyDescent="0.25">
      <c r="A88" s="9" t="s">
        <v>153</v>
      </c>
      <c r="B88" s="10" t="s">
        <v>286</v>
      </c>
      <c r="C88" s="35">
        <v>2768.9597512494811</v>
      </c>
      <c r="D88" s="36">
        <v>2624.8415924689698</v>
      </c>
      <c r="E88" s="37">
        <v>144.11815878051146</v>
      </c>
      <c r="F88" s="36">
        <v>0</v>
      </c>
      <c r="G88" s="35">
        <v>0</v>
      </c>
      <c r="H88" s="36">
        <v>0</v>
      </c>
      <c r="I88" s="37">
        <v>0</v>
      </c>
      <c r="J88" s="36">
        <v>0</v>
      </c>
      <c r="K88" s="35">
        <v>0</v>
      </c>
      <c r="L88" s="35">
        <v>0</v>
      </c>
      <c r="M88" s="35">
        <v>0</v>
      </c>
      <c r="N88" s="35">
        <v>0</v>
      </c>
      <c r="O88" s="38">
        <f t="shared" si="1"/>
        <v>2768.9597512494811</v>
      </c>
      <c r="P88" s="33"/>
    </row>
    <row r="89" spans="1:16" x14ac:dyDescent="0.25">
      <c r="A89" s="9" t="s">
        <v>154</v>
      </c>
      <c r="B89" s="10" t="s">
        <v>287</v>
      </c>
      <c r="C89" s="35">
        <v>62481.357860490964</v>
      </c>
      <c r="D89" s="36">
        <v>84.581721356421482</v>
      </c>
      <c r="E89" s="37">
        <v>62396.776139134541</v>
      </c>
      <c r="F89" s="36">
        <v>0</v>
      </c>
      <c r="G89" s="35">
        <v>0</v>
      </c>
      <c r="H89" s="36">
        <v>0</v>
      </c>
      <c r="I89" s="37">
        <v>0</v>
      </c>
      <c r="J89" s="36">
        <v>0</v>
      </c>
      <c r="K89" s="35">
        <v>0</v>
      </c>
      <c r="L89" s="35">
        <v>0</v>
      </c>
      <c r="M89" s="35">
        <v>7761.876694555498</v>
      </c>
      <c r="N89" s="35">
        <v>0</v>
      </c>
      <c r="O89" s="38">
        <f t="shared" si="1"/>
        <v>70243.234555046467</v>
      </c>
      <c r="P89" s="33"/>
    </row>
    <row r="90" spans="1:16" x14ac:dyDescent="0.25">
      <c r="A90" s="9" t="s">
        <v>155</v>
      </c>
      <c r="B90" s="10" t="s">
        <v>288</v>
      </c>
      <c r="C90" s="35">
        <v>190650.98709220829</v>
      </c>
      <c r="D90" s="36">
        <v>0</v>
      </c>
      <c r="E90" s="37">
        <v>190650.98709220829</v>
      </c>
      <c r="F90" s="36">
        <v>0</v>
      </c>
      <c r="G90" s="35">
        <v>0</v>
      </c>
      <c r="H90" s="36">
        <v>0</v>
      </c>
      <c r="I90" s="37">
        <v>0</v>
      </c>
      <c r="J90" s="36">
        <v>0</v>
      </c>
      <c r="K90" s="35">
        <v>0</v>
      </c>
      <c r="L90" s="35">
        <v>0</v>
      </c>
      <c r="M90" s="35">
        <v>1924.3788208272974</v>
      </c>
      <c r="N90" s="35">
        <v>0</v>
      </c>
      <c r="O90" s="38">
        <f t="shared" si="1"/>
        <v>192575.36591303558</v>
      </c>
      <c r="P90" s="33"/>
    </row>
    <row r="91" spans="1:16" x14ac:dyDescent="0.25">
      <c r="A91" s="9" t="s">
        <v>156</v>
      </c>
      <c r="B91" s="10" t="s">
        <v>289</v>
      </c>
      <c r="C91" s="35">
        <v>183686.94732668158</v>
      </c>
      <c r="D91" s="36">
        <v>0</v>
      </c>
      <c r="E91" s="37">
        <v>183238.11558816774</v>
      </c>
      <c r="F91" s="36">
        <v>448.83173851384635</v>
      </c>
      <c r="G91" s="35">
        <v>0</v>
      </c>
      <c r="H91" s="36">
        <v>0</v>
      </c>
      <c r="I91" s="37">
        <v>0</v>
      </c>
      <c r="J91" s="36">
        <v>0</v>
      </c>
      <c r="K91" s="35">
        <v>0</v>
      </c>
      <c r="L91" s="35">
        <v>0</v>
      </c>
      <c r="M91" s="35">
        <v>44718.108906229201</v>
      </c>
      <c r="N91" s="35">
        <v>0</v>
      </c>
      <c r="O91" s="38">
        <f t="shared" si="1"/>
        <v>228405.05623291078</v>
      </c>
      <c r="P91" s="33"/>
    </row>
    <row r="92" spans="1:16" x14ac:dyDescent="0.25">
      <c r="A92" s="9" t="s">
        <v>158</v>
      </c>
      <c r="B92" s="10" t="s">
        <v>157</v>
      </c>
      <c r="C92" s="35">
        <v>30326.913727617</v>
      </c>
      <c r="D92" s="36">
        <v>0</v>
      </c>
      <c r="E92" s="37">
        <v>28434.337149344472</v>
      </c>
      <c r="F92" s="36">
        <v>1892.5765782725275</v>
      </c>
      <c r="G92" s="35">
        <v>0</v>
      </c>
      <c r="H92" s="36">
        <v>0</v>
      </c>
      <c r="I92" s="37">
        <v>0</v>
      </c>
      <c r="J92" s="36">
        <v>0</v>
      </c>
      <c r="K92" s="35">
        <v>0</v>
      </c>
      <c r="L92" s="35">
        <v>0</v>
      </c>
      <c r="M92" s="35">
        <v>11897.382098383543</v>
      </c>
      <c r="N92" s="35">
        <v>0</v>
      </c>
      <c r="O92" s="38">
        <f t="shared" si="1"/>
        <v>42224.29582600054</v>
      </c>
      <c r="P92" s="33"/>
    </row>
    <row r="93" spans="1:16" ht="30" x14ac:dyDescent="0.25">
      <c r="A93" s="9" t="s">
        <v>311</v>
      </c>
      <c r="B93" s="10" t="s">
        <v>159</v>
      </c>
      <c r="C93" s="35">
        <v>115454.33751436829</v>
      </c>
      <c r="D93" s="36">
        <v>0</v>
      </c>
      <c r="E93" s="37">
        <v>81087.119022196086</v>
      </c>
      <c r="F93" s="36">
        <v>34367.218492172215</v>
      </c>
      <c r="G93" s="35">
        <v>0</v>
      </c>
      <c r="H93" s="36">
        <v>0</v>
      </c>
      <c r="I93" s="37">
        <v>0</v>
      </c>
      <c r="J93" s="36">
        <v>0</v>
      </c>
      <c r="K93" s="35">
        <v>0</v>
      </c>
      <c r="L93" s="35">
        <v>0</v>
      </c>
      <c r="M93" s="35">
        <v>0</v>
      </c>
      <c r="N93" s="35">
        <v>0</v>
      </c>
      <c r="O93" s="38">
        <f t="shared" si="1"/>
        <v>115454.33751436829</v>
      </c>
      <c r="P93" s="33"/>
    </row>
    <row r="94" spans="1:16" x14ac:dyDescent="0.25">
      <c r="A94" s="9" t="s">
        <v>161</v>
      </c>
      <c r="B94" s="10" t="s">
        <v>160</v>
      </c>
      <c r="C94" s="35">
        <v>130963.58559710572</v>
      </c>
      <c r="D94" s="36">
        <v>0</v>
      </c>
      <c r="E94" s="37">
        <v>130843.62725818396</v>
      </c>
      <c r="F94" s="36">
        <v>119.95833892175935</v>
      </c>
      <c r="G94" s="35">
        <v>0</v>
      </c>
      <c r="H94" s="36">
        <v>0</v>
      </c>
      <c r="I94" s="37">
        <v>0</v>
      </c>
      <c r="J94" s="36">
        <v>0</v>
      </c>
      <c r="K94" s="35">
        <v>4.0945025148175773E-13</v>
      </c>
      <c r="L94" s="35">
        <v>0</v>
      </c>
      <c r="M94" s="35">
        <v>0</v>
      </c>
      <c r="N94" s="35">
        <v>0</v>
      </c>
      <c r="O94" s="38">
        <f t="shared" si="1"/>
        <v>130963.58559710572</v>
      </c>
      <c r="P94" s="33"/>
    </row>
    <row r="95" spans="1:16" x14ac:dyDescent="0.25">
      <c r="A95" s="9" t="s">
        <v>163</v>
      </c>
      <c r="B95" s="10" t="s">
        <v>162</v>
      </c>
      <c r="C95" s="35">
        <v>1141584.2841868221</v>
      </c>
      <c r="D95" s="36">
        <v>65134.024647036902</v>
      </c>
      <c r="E95" s="37">
        <v>607533.24634265061</v>
      </c>
      <c r="F95" s="36">
        <v>468917.01319713466</v>
      </c>
      <c r="G95" s="35">
        <v>0</v>
      </c>
      <c r="H95" s="36">
        <v>0</v>
      </c>
      <c r="I95" s="37">
        <v>0</v>
      </c>
      <c r="J95" s="36">
        <v>0</v>
      </c>
      <c r="K95" s="35">
        <v>0</v>
      </c>
      <c r="L95" s="35">
        <v>0</v>
      </c>
      <c r="M95" s="35">
        <v>17413.130721851787</v>
      </c>
      <c r="N95" s="35">
        <v>0</v>
      </c>
      <c r="O95" s="38">
        <f t="shared" si="1"/>
        <v>1158997.4149086738</v>
      </c>
      <c r="P95" s="33"/>
    </row>
    <row r="96" spans="1:16" x14ac:dyDescent="0.25">
      <c r="A96" s="9" t="s">
        <v>165</v>
      </c>
      <c r="B96" s="10" t="s">
        <v>164</v>
      </c>
      <c r="C96" s="35">
        <v>41629.966280329485</v>
      </c>
      <c r="D96" s="36">
        <v>0</v>
      </c>
      <c r="E96" s="37">
        <v>41629.966280329485</v>
      </c>
      <c r="F96" s="36">
        <v>0</v>
      </c>
      <c r="G96" s="35">
        <v>0</v>
      </c>
      <c r="H96" s="36">
        <v>0</v>
      </c>
      <c r="I96" s="37">
        <v>0</v>
      </c>
      <c r="J96" s="36">
        <v>0</v>
      </c>
      <c r="K96" s="35">
        <v>0</v>
      </c>
      <c r="L96" s="35">
        <v>0</v>
      </c>
      <c r="M96" s="35">
        <v>305129.08895598853</v>
      </c>
      <c r="N96" s="35">
        <v>0</v>
      </c>
      <c r="O96" s="38">
        <f t="shared" si="1"/>
        <v>346759.05523631803</v>
      </c>
      <c r="P96" s="33"/>
    </row>
    <row r="97" spans="1:16" x14ac:dyDescent="0.25">
      <c r="A97" s="9" t="s">
        <v>167</v>
      </c>
      <c r="B97" s="10" t="s">
        <v>166</v>
      </c>
      <c r="C97" s="35">
        <v>0</v>
      </c>
      <c r="D97" s="36">
        <v>0</v>
      </c>
      <c r="E97" s="37">
        <v>0</v>
      </c>
      <c r="F97" s="36">
        <v>0</v>
      </c>
      <c r="G97" s="35">
        <v>0</v>
      </c>
      <c r="H97" s="36">
        <v>0</v>
      </c>
      <c r="I97" s="37">
        <v>0</v>
      </c>
      <c r="J97" s="36">
        <v>0</v>
      </c>
      <c r="K97" s="35">
        <v>2336.0487229299979</v>
      </c>
      <c r="L97" s="35">
        <v>0</v>
      </c>
      <c r="M97" s="35">
        <v>203778.1383719742</v>
      </c>
      <c r="N97" s="35">
        <v>0</v>
      </c>
      <c r="O97" s="38">
        <f t="shared" si="1"/>
        <v>206114.18709490419</v>
      </c>
      <c r="P97" s="33"/>
    </row>
    <row r="98" spans="1:16" x14ac:dyDescent="0.25">
      <c r="A98" s="9" t="s">
        <v>169</v>
      </c>
      <c r="B98" s="10" t="s">
        <v>168</v>
      </c>
      <c r="C98" s="35">
        <v>223563.59523603431</v>
      </c>
      <c r="D98" s="36">
        <v>0</v>
      </c>
      <c r="E98" s="37">
        <v>223563.59523603431</v>
      </c>
      <c r="F98" s="36">
        <v>0</v>
      </c>
      <c r="G98" s="35">
        <v>0</v>
      </c>
      <c r="H98" s="36">
        <v>0</v>
      </c>
      <c r="I98" s="37">
        <v>0</v>
      </c>
      <c r="J98" s="36">
        <v>0</v>
      </c>
      <c r="K98" s="35">
        <v>0</v>
      </c>
      <c r="L98" s="35">
        <v>0</v>
      </c>
      <c r="M98" s="35">
        <v>0</v>
      </c>
      <c r="N98" s="35">
        <v>0</v>
      </c>
      <c r="O98" s="38">
        <f t="shared" si="1"/>
        <v>223563.59523603431</v>
      </c>
      <c r="P98" s="33"/>
    </row>
    <row r="99" spans="1:16" x14ac:dyDescent="0.25">
      <c r="A99" s="9" t="s">
        <v>171</v>
      </c>
      <c r="B99" s="10" t="s">
        <v>170</v>
      </c>
      <c r="C99" s="35">
        <v>31.273375967631026</v>
      </c>
      <c r="D99" s="36">
        <v>0</v>
      </c>
      <c r="E99" s="37">
        <v>31.273375967631026</v>
      </c>
      <c r="F99" s="36">
        <v>0</v>
      </c>
      <c r="G99" s="35">
        <v>0</v>
      </c>
      <c r="H99" s="36">
        <v>0</v>
      </c>
      <c r="I99" s="37">
        <v>0</v>
      </c>
      <c r="J99" s="36">
        <v>0</v>
      </c>
      <c r="K99" s="35">
        <v>0</v>
      </c>
      <c r="L99" s="35">
        <v>0</v>
      </c>
      <c r="M99" s="35">
        <v>72809.181689884979</v>
      </c>
      <c r="N99" s="35">
        <v>0</v>
      </c>
      <c r="O99" s="38">
        <f t="shared" si="1"/>
        <v>72840.455065852613</v>
      </c>
      <c r="P99" s="33"/>
    </row>
    <row r="100" spans="1:16" x14ac:dyDescent="0.25">
      <c r="A100" s="9" t="s">
        <v>172</v>
      </c>
      <c r="B100" s="10" t="s">
        <v>290</v>
      </c>
      <c r="C100" s="35">
        <v>94212.231901212028</v>
      </c>
      <c r="D100" s="36">
        <v>0</v>
      </c>
      <c r="E100" s="37">
        <v>92385.729678335862</v>
      </c>
      <c r="F100" s="36">
        <v>1826.5022228761632</v>
      </c>
      <c r="G100" s="35">
        <v>0</v>
      </c>
      <c r="H100" s="36">
        <v>0</v>
      </c>
      <c r="I100" s="37">
        <v>0</v>
      </c>
      <c r="J100" s="36">
        <v>0</v>
      </c>
      <c r="K100" s="35">
        <v>0</v>
      </c>
      <c r="L100" s="35">
        <v>0</v>
      </c>
      <c r="M100" s="35">
        <v>304720.50797032006</v>
      </c>
      <c r="N100" s="35">
        <v>0</v>
      </c>
      <c r="O100" s="38">
        <f t="shared" si="1"/>
        <v>398932.73987153207</v>
      </c>
      <c r="P100" s="33"/>
    </row>
    <row r="101" spans="1:16" x14ac:dyDescent="0.25">
      <c r="A101" s="9" t="s">
        <v>174</v>
      </c>
      <c r="B101" s="10" t="s">
        <v>291</v>
      </c>
      <c r="C101" s="35">
        <v>23018.093061384825</v>
      </c>
      <c r="D101" s="36">
        <v>0</v>
      </c>
      <c r="E101" s="37">
        <v>6978.1325933421349</v>
      </c>
      <c r="F101" s="36">
        <v>16039.960468042691</v>
      </c>
      <c r="G101" s="35">
        <v>0</v>
      </c>
      <c r="H101" s="36">
        <v>0</v>
      </c>
      <c r="I101" s="37">
        <v>0</v>
      </c>
      <c r="J101" s="36">
        <v>0</v>
      </c>
      <c r="K101" s="35">
        <v>0</v>
      </c>
      <c r="L101" s="35">
        <v>0</v>
      </c>
      <c r="M101" s="35">
        <v>135569.87117665776</v>
      </c>
      <c r="N101" s="35">
        <v>0</v>
      </c>
      <c r="O101" s="38">
        <f t="shared" si="1"/>
        <v>158587.96423804259</v>
      </c>
      <c r="P101" s="33"/>
    </row>
    <row r="102" spans="1:16" x14ac:dyDescent="0.25">
      <c r="A102" s="9" t="s">
        <v>175</v>
      </c>
      <c r="B102" s="10" t="s">
        <v>173</v>
      </c>
      <c r="C102" s="35">
        <v>17766.665533024614</v>
      </c>
      <c r="D102" s="36">
        <v>0</v>
      </c>
      <c r="E102" s="37">
        <v>15196.063568602391</v>
      </c>
      <c r="F102" s="36">
        <v>2570.6019644222251</v>
      </c>
      <c r="G102" s="35">
        <v>0</v>
      </c>
      <c r="H102" s="36">
        <v>0</v>
      </c>
      <c r="I102" s="37">
        <v>0</v>
      </c>
      <c r="J102" s="36">
        <v>0</v>
      </c>
      <c r="K102" s="35">
        <v>0</v>
      </c>
      <c r="L102" s="35">
        <v>0</v>
      </c>
      <c r="M102" s="35">
        <v>597.52953796035229</v>
      </c>
      <c r="N102" s="35">
        <v>0</v>
      </c>
      <c r="O102" s="38">
        <f t="shared" si="1"/>
        <v>18364.195070984966</v>
      </c>
      <c r="P102" s="33"/>
    </row>
    <row r="103" spans="1:16" x14ac:dyDescent="0.25">
      <c r="A103" s="9" t="s">
        <v>176</v>
      </c>
      <c r="B103" s="10" t="s">
        <v>292</v>
      </c>
      <c r="C103" s="35">
        <v>208615.92933960597</v>
      </c>
      <c r="D103" s="36">
        <v>29900.42204092758</v>
      </c>
      <c r="E103" s="37">
        <v>93060.395086056669</v>
      </c>
      <c r="F103" s="36">
        <v>85655.112212621723</v>
      </c>
      <c r="G103" s="35">
        <v>0</v>
      </c>
      <c r="H103" s="36">
        <v>0</v>
      </c>
      <c r="I103" s="37">
        <v>0</v>
      </c>
      <c r="J103" s="36">
        <v>0</v>
      </c>
      <c r="K103" s="35">
        <v>0</v>
      </c>
      <c r="L103" s="35">
        <v>0</v>
      </c>
      <c r="M103" s="35">
        <v>0</v>
      </c>
      <c r="N103" s="35">
        <v>0</v>
      </c>
      <c r="O103" s="38">
        <f t="shared" si="1"/>
        <v>208615.92933960597</v>
      </c>
      <c r="P103" s="33"/>
    </row>
    <row r="104" spans="1:16" x14ac:dyDescent="0.25">
      <c r="A104" s="9" t="s">
        <v>178</v>
      </c>
      <c r="B104" s="10" t="s">
        <v>177</v>
      </c>
      <c r="C104" s="35">
        <v>26439.268518501012</v>
      </c>
      <c r="D104" s="36">
        <v>2281.7580251223062</v>
      </c>
      <c r="E104" s="37">
        <v>19359.862705785799</v>
      </c>
      <c r="F104" s="36">
        <v>4797.6477875929104</v>
      </c>
      <c r="G104" s="35">
        <v>0</v>
      </c>
      <c r="H104" s="36">
        <v>0</v>
      </c>
      <c r="I104" s="37">
        <v>0</v>
      </c>
      <c r="J104" s="36">
        <v>0</v>
      </c>
      <c r="K104" s="35">
        <v>0</v>
      </c>
      <c r="L104" s="35">
        <v>0</v>
      </c>
      <c r="M104" s="35">
        <v>4698.0589214132833</v>
      </c>
      <c r="N104" s="35">
        <v>0</v>
      </c>
      <c r="O104" s="38">
        <f t="shared" si="1"/>
        <v>31137.327439914297</v>
      </c>
      <c r="P104" s="33"/>
    </row>
    <row r="105" spans="1:16" x14ac:dyDescent="0.25">
      <c r="A105" s="9" t="s">
        <v>180</v>
      </c>
      <c r="B105" s="10" t="s">
        <v>179</v>
      </c>
      <c r="C105" s="35">
        <v>175145.16044668423</v>
      </c>
      <c r="D105" s="36">
        <v>0</v>
      </c>
      <c r="E105" s="37">
        <v>142696.03211545103</v>
      </c>
      <c r="F105" s="36">
        <v>32449.128331233198</v>
      </c>
      <c r="G105" s="35">
        <v>0</v>
      </c>
      <c r="H105" s="36">
        <v>0</v>
      </c>
      <c r="I105" s="37">
        <v>0</v>
      </c>
      <c r="J105" s="36">
        <v>0</v>
      </c>
      <c r="K105" s="35">
        <v>0</v>
      </c>
      <c r="L105" s="35">
        <v>0</v>
      </c>
      <c r="M105" s="35">
        <v>3200.4070042221247</v>
      </c>
      <c r="N105" s="35">
        <v>0</v>
      </c>
      <c r="O105" s="38">
        <f t="shared" si="1"/>
        <v>178345.56745090635</v>
      </c>
      <c r="P105" s="33"/>
    </row>
    <row r="106" spans="1:16" x14ac:dyDescent="0.25">
      <c r="A106" s="9" t="s">
        <v>182</v>
      </c>
      <c r="B106" s="10" t="s">
        <v>181</v>
      </c>
      <c r="C106" s="35">
        <v>348710.36775129684</v>
      </c>
      <c r="D106" s="36">
        <v>0</v>
      </c>
      <c r="E106" s="37">
        <v>331989.79201871087</v>
      </c>
      <c r="F106" s="36">
        <v>16720.575732585978</v>
      </c>
      <c r="G106" s="35">
        <v>0</v>
      </c>
      <c r="H106" s="36">
        <v>0</v>
      </c>
      <c r="I106" s="37">
        <v>0</v>
      </c>
      <c r="J106" s="36">
        <v>0</v>
      </c>
      <c r="K106" s="35">
        <v>0</v>
      </c>
      <c r="L106" s="35">
        <v>0</v>
      </c>
      <c r="M106" s="35">
        <v>7315.4509410630408</v>
      </c>
      <c r="N106" s="35">
        <v>0</v>
      </c>
      <c r="O106" s="38">
        <f t="shared" si="1"/>
        <v>356025.8186923599</v>
      </c>
      <c r="P106" s="33"/>
    </row>
    <row r="107" spans="1:16" ht="45" x14ac:dyDescent="0.25">
      <c r="A107" s="9" t="s">
        <v>184</v>
      </c>
      <c r="B107" s="10" t="s">
        <v>183</v>
      </c>
      <c r="C107" s="35">
        <v>32813.743332753467</v>
      </c>
      <c r="D107" s="36">
        <v>0</v>
      </c>
      <c r="E107" s="37">
        <v>24766.970304656588</v>
      </c>
      <c r="F107" s="36">
        <v>8046.7730280968826</v>
      </c>
      <c r="G107" s="35">
        <v>0</v>
      </c>
      <c r="H107" s="36">
        <v>0</v>
      </c>
      <c r="I107" s="37">
        <v>0</v>
      </c>
      <c r="J107" s="36">
        <v>0</v>
      </c>
      <c r="K107" s="35">
        <v>0</v>
      </c>
      <c r="L107" s="35">
        <v>0</v>
      </c>
      <c r="M107" s="35">
        <v>62942.20975335285</v>
      </c>
      <c r="N107" s="35">
        <v>0</v>
      </c>
      <c r="O107" s="38">
        <f t="shared" si="1"/>
        <v>95755.95308610631</v>
      </c>
      <c r="P107" s="33"/>
    </row>
    <row r="108" spans="1:16" x14ac:dyDescent="0.25">
      <c r="A108" s="9" t="s">
        <v>186</v>
      </c>
      <c r="B108" s="10" t="s">
        <v>185</v>
      </c>
      <c r="C108" s="35">
        <v>334990.71069943102</v>
      </c>
      <c r="D108" s="36">
        <v>194785.89913356962</v>
      </c>
      <c r="E108" s="37">
        <v>82266.758794036446</v>
      </c>
      <c r="F108" s="36">
        <v>57938.052771824943</v>
      </c>
      <c r="G108" s="35">
        <v>0</v>
      </c>
      <c r="H108" s="36">
        <v>0</v>
      </c>
      <c r="I108" s="37">
        <v>0</v>
      </c>
      <c r="J108" s="36">
        <v>0</v>
      </c>
      <c r="K108" s="35">
        <v>0</v>
      </c>
      <c r="L108" s="35">
        <v>0</v>
      </c>
      <c r="M108" s="35">
        <v>408.87530620964804</v>
      </c>
      <c r="N108" s="35">
        <v>0</v>
      </c>
      <c r="O108" s="38">
        <f t="shared" si="1"/>
        <v>335399.58600564068</v>
      </c>
      <c r="P108" s="33"/>
    </row>
    <row r="109" spans="1:16" ht="30" x14ac:dyDescent="0.25">
      <c r="A109" s="9" t="s">
        <v>188</v>
      </c>
      <c r="B109" s="10" t="s">
        <v>187</v>
      </c>
      <c r="C109" s="35">
        <v>443247.09133752342</v>
      </c>
      <c r="D109" s="36">
        <v>0</v>
      </c>
      <c r="E109" s="37">
        <v>244121.12960754169</v>
      </c>
      <c r="F109" s="36">
        <v>199125.9617299817</v>
      </c>
      <c r="G109" s="35">
        <v>0</v>
      </c>
      <c r="H109" s="36">
        <v>0</v>
      </c>
      <c r="I109" s="37">
        <v>0</v>
      </c>
      <c r="J109" s="36">
        <v>0</v>
      </c>
      <c r="K109" s="35">
        <v>0</v>
      </c>
      <c r="L109" s="35">
        <v>0</v>
      </c>
      <c r="M109" s="35">
        <v>0</v>
      </c>
      <c r="N109" s="35">
        <v>0</v>
      </c>
      <c r="O109" s="38">
        <f t="shared" si="1"/>
        <v>443247.09133752342</v>
      </c>
      <c r="P109" s="33"/>
    </row>
    <row r="110" spans="1:16" x14ac:dyDescent="0.25">
      <c r="A110" s="9" t="s">
        <v>189</v>
      </c>
      <c r="B110" s="10" t="s">
        <v>293</v>
      </c>
      <c r="C110" s="35">
        <v>0</v>
      </c>
      <c r="D110" s="36">
        <v>0</v>
      </c>
      <c r="E110" s="37">
        <v>0</v>
      </c>
      <c r="F110" s="36">
        <v>0</v>
      </c>
      <c r="G110" s="35">
        <v>3295.6351812467092</v>
      </c>
      <c r="H110" s="36">
        <v>3295.6351812467092</v>
      </c>
      <c r="I110" s="37">
        <v>0</v>
      </c>
      <c r="J110" s="36">
        <v>0</v>
      </c>
      <c r="K110" s="35">
        <v>0</v>
      </c>
      <c r="L110" s="35">
        <v>0</v>
      </c>
      <c r="M110" s="35">
        <v>33323.513078881435</v>
      </c>
      <c r="N110" s="35">
        <v>0</v>
      </c>
      <c r="O110" s="38">
        <f t="shared" si="1"/>
        <v>36619.148260128146</v>
      </c>
      <c r="P110" s="33"/>
    </row>
    <row r="111" spans="1:16" x14ac:dyDescent="0.25">
      <c r="A111" s="9" t="s">
        <v>191</v>
      </c>
      <c r="B111" s="10" t="s">
        <v>294</v>
      </c>
      <c r="C111" s="35">
        <v>0</v>
      </c>
      <c r="D111" s="36">
        <v>0</v>
      </c>
      <c r="E111" s="37">
        <v>0</v>
      </c>
      <c r="F111" s="36">
        <v>0</v>
      </c>
      <c r="G111" s="35">
        <v>698318.6435048359</v>
      </c>
      <c r="H111" s="36">
        <v>232588.24641318113</v>
      </c>
      <c r="I111" s="37">
        <v>86066.495098404528</v>
      </c>
      <c r="J111" s="36">
        <v>379663.90199325018</v>
      </c>
      <c r="K111" s="35">
        <v>0</v>
      </c>
      <c r="L111" s="35">
        <v>0</v>
      </c>
      <c r="M111" s="35">
        <v>0</v>
      </c>
      <c r="N111" s="35">
        <v>0</v>
      </c>
      <c r="O111" s="38">
        <f t="shared" si="1"/>
        <v>698318.6435048359</v>
      </c>
      <c r="P111" s="33"/>
    </row>
    <row r="112" spans="1:16" ht="30" x14ac:dyDescent="0.25">
      <c r="A112" s="9" t="s">
        <v>193</v>
      </c>
      <c r="B112" s="10" t="s">
        <v>190</v>
      </c>
      <c r="C112" s="35">
        <v>0</v>
      </c>
      <c r="D112" s="36">
        <v>0</v>
      </c>
      <c r="E112" s="37">
        <v>0</v>
      </c>
      <c r="F112" s="36">
        <v>0</v>
      </c>
      <c r="G112" s="35">
        <v>67919.202120243979</v>
      </c>
      <c r="H112" s="36">
        <v>-181.20973628934632</v>
      </c>
      <c r="I112" s="37">
        <v>52329.937384933182</v>
      </c>
      <c r="J112" s="36">
        <v>15770.474471600162</v>
      </c>
      <c r="K112" s="35">
        <v>0</v>
      </c>
      <c r="L112" s="35">
        <v>0</v>
      </c>
      <c r="M112" s="35">
        <v>0</v>
      </c>
      <c r="N112" s="35">
        <v>1.4921397450962104E-13</v>
      </c>
      <c r="O112" s="38">
        <f t="shared" si="1"/>
        <v>67919.202120243979</v>
      </c>
      <c r="P112" s="33"/>
    </row>
    <row r="113" spans="1:16" ht="45" x14ac:dyDescent="0.25">
      <c r="A113" s="9" t="s">
        <v>312</v>
      </c>
      <c r="B113" s="10" t="s">
        <v>192</v>
      </c>
      <c r="C113" s="35">
        <v>0</v>
      </c>
      <c r="D113" s="36">
        <v>0</v>
      </c>
      <c r="E113" s="37">
        <v>0</v>
      </c>
      <c r="F113" s="36">
        <v>0</v>
      </c>
      <c r="G113" s="35">
        <v>139994.08335714892</v>
      </c>
      <c r="H113" s="36">
        <v>136187.25404723804</v>
      </c>
      <c r="I113" s="37">
        <v>425.53087054881797</v>
      </c>
      <c r="J113" s="36">
        <v>3381.2984393619572</v>
      </c>
      <c r="K113" s="35">
        <v>0</v>
      </c>
      <c r="L113" s="35">
        <v>0</v>
      </c>
      <c r="M113" s="35">
        <v>0</v>
      </c>
      <c r="N113" s="35">
        <v>0</v>
      </c>
      <c r="O113" s="38">
        <f t="shared" si="1"/>
        <v>139994.08335714892</v>
      </c>
      <c r="P113" s="33"/>
    </row>
    <row r="114" spans="1:16" ht="30" x14ac:dyDescent="0.25">
      <c r="A114" s="9" t="s">
        <v>195</v>
      </c>
      <c r="B114" s="10" t="s">
        <v>194</v>
      </c>
      <c r="C114" s="35">
        <v>0</v>
      </c>
      <c r="D114" s="36">
        <v>0</v>
      </c>
      <c r="E114" s="37">
        <v>0</v>
      </c>
      <c r="F114" s="36">
        <v>0</v>
      </c>
      <c r="G114" s="35">
        <v>73844.455652440374</v>
      </c>
      <c r="H114" s="36">
        <v>54471.799169429061</v>
      </c>
      <c r="I114" s="37">
        <v>6240.3178445124495</v>
      </c>
      <c r="J114" s="36">
        <v>13132.338638498913</v>
      </c>
      <c r="K114" s="35">
        <v>0</v>
      </c>
      <c r="L114" s="35">
        <v>0</v>
      </c>
      <c r="M114" s="35">
        <v>0</v>
      </c>
      <c r="N114" s="35">
        <v>0</v>
      </c>
      <c r="O114" s="38">
        <f t="shared" si="1"/>
        <v>73844.455652440374</v>
      </c>
      <c r="P114" s="33"/>
    </row>
    <row r="115" spans="1:16" ht="30" x14ac:dyDescent="0.25">
      <c r="A115" s="9" t="s">
        <v>313</v>
      </c>
      <c r="B115" s="10" t="s">
        <v>295</v>
      </c>
      <c r="C115" s="35">
        <v>277962.57849744102</v>
      </c>
      <c r="D115" s="36">
        <v>0</v>
      </c>
      <c r="E115" s="37">
        <v>189118.59577193009</v>
      </c>
      <c r="F115" s="36">
        <v>88843.982725510898</v>
      </c>
      <c r="G115" s="35">
        <v>78386.755795660269</v>
      </c>
      <c r="H115" s="36">
        <v>0</v>
      </c>
      <c r="I115" s="37">
        <v>78386.755795660269</v>
      </c>
      <c r="J115" s="36">
        <v>0</v>
      </c>
      <c r="K115" s="35">
        <v>0</v>
      </c>
      <c r="L115" s="35">
        <v>474513.76492557232</v>
      </c>
      <c r="M115" s="35">
        <v>19549.589340733757</v>
      </c>
      <c r="N115" s="35">
        <v>0</v>
      </c>
      <c r="O115" s="38">
        <f t="shared" si="1"/>
        <v>850412.68855940725</v>
      </c>
      <c r="P115" s="33"/>
    </row>
    <row r="116" spans="1:16" x14ac:dyDescent="0.25">
      <c r="A116" s="9" t="s">
        <v>198</v>
      </c>
      <c r="B116" s="10" t="s">
        <v>196</v>
      </c>
      <c r="C116" s="35">
        <v>38268.687369274456</v>
      </c>
      <c r="D116" s="36">
        <v>0</v>
      </c>
      <c r="E116" s="37">
        <v>37876.461306150559</v>
      </c>
      <c r="F116" s="36">
        <v>392.22606312389928</v>
      </c>
      <c r="G116" s="35">
        <v>0</v>
      </c>
      <c r="H116" s="36">
        <v>0</v>
      </c>
      <c r="I116" s="37">
        <v>0</v>
      </c>
      <c r="J116" s="36">
        <v>0</v>
      </c>
      <c r="K116" s="35">
        <v>0</v>
      </c>
      <c r="L116" s="35">
        <v>0</v>
      </c>
      <c r="M116" s="35">
        <v>118919.67012447375</v>
      </c>
      <c r="N116" s="35">
        <v>0</v>
      </c>
      <c r="O116" s="38">
        <f t="shared" si="1"/>
        <v>157188.35749374819</v>
      </c>
      <c r="P116" s="33"/>
    </row>
    <row r="117" spans="1:16" ht="30" x14ac:dyDescent="0.25">
      <c r="A117" s="9" t="s">
        <v>199</v>
      </c>
      <c r="B117" s="10" t="s">
        <v>197</v>
      </c>
      <c r="C117" s="35">
        <v>28305.019465687663</v>
      </c>
      <c r="D117" s="36">
        <v>0</v>
      </c>
      <c r="E117" s="37">
        <v>27948.09201301014</v>
      </c>
      <c r="F117" s="36">
        <v>356.92745267752275</v>
      </c>
      <c r="G117" s="35">
        <v>0</v>
      </c>
      <c r="H117" s="36">
        <v>0</v>
      </c>
      <c r="I117" s="37">
        <v>0</v>
      </c>
      <c r="J117" s="36">
        <v>0</v>
      </c>
      <c r="K117" s="35">
        <v>0</v>
      </c>
      <c r="L117" s="35">
        <v>0</v>
      </c>
      <c r="M117" s="35">
        <v>70774.669732669805</v>
      </c>
      <c r="N117" s="35">
        <v>0</v>
      </c>
      <c r="O117" s="38">
        <f t="shared" si="1"/>
        <v>99079.689198357461</v>
      </c>
      <c r="P117" s="33"/>
    </row>
    <row r="118" spans="1:16" ht="30" x14ac:dyDescent="0.25">
      <c r="A118" s="9" t="s">
        <v>314</v>
      </c>
      <c r="B118" s="10" t="s">
        <v>296</v>
      </c>
      <c r="C118" s="35">
        <v>173034.50219366731</v>
      </c>
      <c r="D118" s="36">
        <v>0</v>
      </c>
      <c r="E118" s="37">
        <v>31913.571725330698</v>
      </c>
      <c r="F118" s="36">
        <v>141120.93046833662</v>
      </c>
      <c r="G118" s="35">
        <v>0</v>
      </c>
      <c r="H118" s="36">
        <v>0</v>
      </c>
      <c r="I118" s="37">
        <v>0</v>
      </c>
      <c r="J118" s="36">
        <v>0</v>
      </c>
      <c r="K118" s="35">
        <v>0</v>
      </c>
      <c r="L118" s="35">
        <v>0</v>
      </c>
      <c r="M118" s="35">
        <v>37061.995717682024</v>
      </c>
      <c r="N118" s="35">
        <v>0</v>
      </c>
      <c r="O118" s="38">
        <f t="shared" si="1"/>
        <v>210096.49791134935</v>
      </c>
      <c r="P118" s="33"/>
    </row>
    <row r="119" spans="1:16" ht="30" x14ac:dyDescent="0.25">
      <c r="A119" s="9" t="s">
        <v>202</v>
      </c>
      <c r="B119" s="10" t="s">
        <v>200</v>
      </c>
      <c r="C119" s="35">
        <v>107925.72815719544</v>
      </c>
      <c r="D119" s="36">
        <v>0</v>
      </c>
      <c r="E119" s="37">
        <v>97294.344870547124</v>
      </c>
      <c r="F119" s="36">
        <v>10631.383286648317</v>
      </c>
      <c r="G119" s="35">
        <v>0</v>
      </c>
      <c r="H119" s="36">
        <v>0</v>
      </c>
      <c r="I119" s="37">
        <v>0</v>
      </c>
      <c r="J119" s="36">
        <v>0</v>
      </c>
      <c r="K119" s="35">
        <v>0</v>
      </c>
      <c r="L119" s="35">
        <v>0</v>
      </c>
      <c r="M119" s="35">
        <v>3157.509403220804</v>
      </c>
      <c r="N119" s="35">
        <v>0</v>
      </c>
      <c r="O119" s="38">
        <f t="shared" si="1"/>
        <v>111083.23756041624</v>
      </c>
      <c r="P119" s="33"/>
    </row>
    <row r="120" spans="1:16" x14ac:dyDescent="0.25">
      <c r="A120" s="9" t="s">
        <v>315</v>
      </c>
      <c r="B120" s="10" t="s">
        <v>201</v>
      </c>
      <c r="C120" s="35">
        <v>44554.949540406102</v>
      </c>
      <c r="D120" s="36">
        <v>0</v>
      </c>
      <c r="E120" s="37">
        <v>20208.56600867544</v>
      </c>
      <c r="F120" s="36">
        <v>24346.383531730658</v>
      </c>
      <c r="G120" s="35">
        <v>0</v>
      </c>
      <c r="H120" s="36">
        <v>0</v>
      </c>
      <c r="I120" s="37">
        <v>0</v>
      </c>
      <c r="J120" s="36">
        <v>0</v>
      </c>
      <c r="K120" s="35">
        <v>0</v>
      </c>
      <c r="L120" s="35">
        <v>0</v>
      </c>
      <c r="M120" s="35">
        <v>54536.185127194571</v>
      </c>
      <c r="N120" s="35">
        <v>0</v>
      </c>
      <c r="O120" s="38">
        <f t="shared" si="1"/>
        <v>99091.13466760068</v>
      </c>
      <c r="P120" s="33"/>
    </row>
    <row r="121" spans="1:16" x14ac:dyDescent="0.25">
      <c r="A121" s="9" t="s">
        <v>205</v>
      </c>
      <c r="B121" s="10" t="s">
        <v>203</v>
      </c>
      <c r="C121" s="35">
        <v>160876.07121608205</v>
      </c>
      <c r="D121" s="36">
        <v>0</v>
      </c>
      <c r="E121" s="37">
        <v>158784.61237913548</v>
      </c>
      <c r="F121" s="36">
        <v>2091.4588369465646</v>
      </c>
      <c r="G121" s="35">
        <v>0</v>
      </c>
      <c r="H121" s="36">
        <v>0</v>
      </c>
      <c r="I121" s="37">
        <v>0</v>
      </c>
      <c r="J121" s="36">
        <v>0</v>
      </c>
      <c r="K121" s="35">
        <v>0</v>
      </c>
      <c r="L121" s="35">
        <v>0</v>
      </c>
      <c r="M121" s="35">
        <v>1883.3648979865804</v>
      </c>
      <c r="N121" s="35">
        <v>0</v>
      </c>
      <c r="O121" s="38">
        <f t="shared" si="1"/>
        <v>162759.43611406864</v>
      </c>
      <c r="P121" s="33"/>
    </row>
    <row r="122" spans="1:16" x14ac:dyDescent="0.25">
      <c r="A122" s="9" t="s">
        <v>207</v>
      </c>
      <c r="B122" s="10" t="s">
        <v>204</v>
      </c>
      <c r="C122" s="35">
        <v>53956.948786057823</v>
      </c>
      <c r="D122" s="36">
        <v>0</v>
      </c>
      <c r="E122" s="37">
        <v>34627.266114386068</v>
      </c>
      <c r="F122" s="36">
        <v>19329.682671671759</v>
      </c>
      <c r="G122" s="35">
        <v>0</v>
      </c>
      <c r="H122" s="36">
        <v>0</v>
      </c>
      <c r="I122" s="37">
        <v>0</v>
      </c>
      <c r="J122" s="36">
        <v>0</v>
      </c>
      <c r="K122" s="35">
        <v>0</v>
      </c>
      <c r="L122" s="35">
        <v>0</v>
      </c>
      <c r="M122" s="35">
        <v>24927.370581376766</v>
      </c>
      <c r="N122" s="35">
        <v>0</v>
      </c>
      <c r="O122" s="38">
        <f t="shared" si="1"/>
        <v>78884.319367434597</v>
      </c>
      <c r="P122" s="33"/>
    </row>
    <row r="123" spans="1:16" x14ac:dyDescent="0.25">
      <c r="A123" s="9" t="s">
        <v>208</v>
      </c>
      <c r="B123" s="10" t="s">
        <v>206</v>
      </c>
      <c r="C123" s="35">
        <v>9167.6351272910815</v>
      </c>
      <c r="D123" s="36">
        <v>0</v>
      </c>
      <c r="E123" s="37">
        <v>9167.6351272910815</v>
      </c>
      <c r="F123" s="36">
        <v>0</v>
      </c>
      <c r="G123" s="35">
        <v>0</v>
      </c>
      <c r="H123" s="36">
        <v>0</v>
      </c>
      <c r="I123" s="37">
        <v>0</v>
      </c>
      <c r="J123" s="36">
        <v>0</v>
      </c>
      <c r="K123" s="35">
        <v>0</v>
      </c>
      <c r="L123" s="35">
        <v>0</v>
      </c>
      <c r="M123" s="35">
        <v>78137.755899473632</v>
      </c>
      <c r="N123" s="35">
        <v>0</v>
      </c>
      <c r="O123" s="38">
        <f t="shared" si="1"/>
        <v>87305.391026764715</v>
      </c>
      <c r="P123" s="33"/>
    </row>
    <row r="124" spans="1:16" ht="30" x14ac:dyDescent="0.25">
      <c r="A124" s="9" t="s">
        <v>210</v>
      </c>
      <c r="B124" s="10" t="s">
        <v>297</v>
      </c>
      <c r="C124" s="35">
        <v>99617.924487114447</v>
      </c>
      <c r="D124" s="36">
        <v>0</v>
      </c>
      <c r="E124" s="37">
        <v>95385.992270592367</v>
      </c>
      <c r="F124" s="36">
        <v>4231.9322165220728</v>
      </c>
      <c r="G124" s="35">
        <v>0</v>
      </c>
      <c r="H124" s="36">
        <v>0</v>
      </c>
      <c r="I124" s="37">
        <v>0</v>
      </c>
      <c r="J124" s="36">
        <v>0</v>
      </c>
      <c r="K124" s="35">
        <v>0</v>
      </c>
      <c r="L124" s="35">
        <v>0</v>
      </c>
      <c r="M124" s="35">
        <v>9347.4458470537193</v>
      </c>
      <c r="N124" s="35">
        <v>0</v>
      </c>
      <c r="O124" s="38">
        <f t="shared" si="1"/>
        <v>108965.37033416817</v>
      </c>
      <c r="P124" s="33"/>
    </row>
    <row r="125" spans="1:16" ht="30" x14ac:dyDescent="0.25">
      <c r="A125" s="9" t="s">
        <v>212</v>
      </c>
      <c r="B125" s="10" t="s">
        <v>298</v>
      </c>
      <c r="C125" s="35">
        <v>32175.927555917391</v>
      </c>
      <c r="D125" s="36">
        <v>0</v>
      </c>
      <c r="E125" s="37">
        <v>32175.927555917391</v>
      </c>
      <c r="F125" s="36">
        <v>0</v>
      </c>
      <c r="G125" s="35">
        <v>0</v>
      </c>
      <c r="H125" s="36">
        <v>0</v>
      </c>
      <c r="I125" s="37">
        <v>0</v>
      </c>
      <c r="J125" s="36">
        <v>0</v>
      </c>
      <c r="K125" s="35">
        <v>0</v>
      </c>
      <c r="L125" s="35">
        <v>0</v>
      </c>
      <c r="M125" s="35">
        <v>12646.41713332154</v>
      </c>
      <c r="N125" s="35">
        <v>0</v>
      </c>
      <c r="O125" s="38">
        <f t="shared" si="1"/>
        <v>44822.344689238933</v>
      </c>
      <c r="P125" s="33"/>
    </row>
    <row r="126" spans="1:16" ht="30" x14ac:dyDescent="0.25">
      <c r="A126" s="9" t="s">
        <v>214</v>
      </c>
      <c r="B126" s="10" t="s">
        <v>299</v>
      </c>
      <c r="C126" s="35">
        <v>141328.82407995404</v>
      </c>
      <c r="D126" s="36">
        <v>1344.8657236641711</v>
      </c>
      <c r="E126" s="37">
        <v>136294.02599261538</v>
      </c>
      <c r="F126" s="36">
        <v>3689.9323636744762</v>
      </c>
      <c r="G126" s="35">
        <v>0</v>
      </c>
      <c r="H126" s="36">
        <v>0</v>
      </c>
      <c r="I126" s="37">
        <v>0</v>
      </c>
      <c r="J126" s="36">
        <v>0</v>
      </c>
      <c r="K126" s="35">
        <v>0</v>
      </c>
      <c r="L126" s="35">
        <v>0</v>
      </c>
      <c r="M126" s="35">
        <v>13631.798544794741</v>
      </c>
      <c r="N126" s="35">
        <v>0</v>
      </c>
      <c r="O126" s="38">
        <f t="shared" si="1"/>
        <v>154960.62262474876</v>
      </c>
      <c r="P126" s="33"/>
    </row>
    <row r="127" spans="1:16" ht="45" x14ac:dyDescent="0.25">
      <c r="A127" s="9" t="s">
        <v>216</v>
      </c>
      <c r="B127" s="10" t="s">
        <v>300</v>
      </c>
      <c r="C127" s="35">
        <v>465.69369249483043</v>
      </c>
      <c r="D127" s="36">
        <v>0</v>
      </c>
      <c r="E127" s="37">
        <v>465.69369249483043</v>
      </c>
      <c r="F127" s="36">
        <v>0</v>
      </c>
      <c r="G127" s="35">
        <v>0</v>
      </c>
      <c r="H127" s="36">
        <v>0</v>
      </c>
      <c r="I127" s="37">
        <v>0</v>
      </c>
      <c r="J127" s="36">
        <v>0</v>
      </c>
      <c r="K127" s="35">
        <v>0</v>
      </c>
      <c r="L127" s="35">
        <v>0</v>
      </c>
      <c r="M127" s="35">
        <v>43104.908668192737</v>
      </c>
      <c r="N127" s="35">
        <v>0</v>
      </c>
      <c r="O127" s="38">
        <f t="shared" si="1"/>
        <v>43570.602360687568</v>
      </c>
      <c r="P127" s="33"/>
    </row>
    <row r="128" spans="1:16" x14ac:dyDescent="0.25">
      <c r="A128" s="9" t="s">
        <v>240</v>
      </c>
      <c r="B128" s="10" t="s">
        <v>209</v>
      </c>
      <c r="C128" s="35">
        <v>20351.934848454723</v>
      </c>
      <c r="D128" s="36">
        <v>0</v>
      </c>
      <c r="E128" s="37">
        <v>15675.913448180219</v>
      </c>
      <c r="F128" s="36">
        <v>4676.0214002745042</v>
      </c>
      <c r="G128" s="35">
        <v>0</v>
      </c>
      <c r="H128" s="36">
        <v>0</v>
      </c>
      <c r="I128" s="37">
        <v>0</v>
      </c>
      <c r="J128" s="36">
        <v>0</v>
      </c>
      <c r="K128" s="35">
        <v>0</v>
      </c>
      <c r="L128" s="35">
        <v>0</v>
      </c>
      <c r="M128" s="35">
        <v>0</v>
      </c>
      <c r="N128" s="35">
        <v>0</v>
      </c>
      <c r="O128" s="38">
        <f t="shared" si="1"/>
        <v>20351.934848454723</v>
      </c>
      <c r="P128" s="33"/>
    </row>
    <row r="129" spans="1:16" ht="30" x14ac:dyDescent="0.25">
      <c r="A129" s="9" t="s">
        <v>242</v>
      </c>
      <c r="B129" s="10" t="s">
        <v>211</v>
      </c>
      <c r="C129" s="35">
        <v>57374.221714368985</v>
      </c>
      <c r="D129" s="36">
        <v>0</v>
      </c>
      <c r="E129" s="37">
        <v>52399.70444465043</v>
      </c>
      <c r="F129" s="36">
        <v>4974.5172697185535</v>
      </c>
      <c r="G129" s="35">
        <v>0</v>
      </c>
      <c r="H129" s="36">
        <v>0</v>
      </c>
      <c r="I129" s="37">
        <v>0</v>
      </c>
      <c r="J129" s="36">
        <v>0</v>
      </c>
      <c r="K129" s="35">
        <v>0</v>
      </c>
      <c r="L129" s="35">
        <v>0</v>
      </c>
      <c r="M129" s="35">
        <v>0</v>
      </c>
      <c r="N129" s="35">
        <v>0</v>
      </c>
      <c r="O129" s="38">
        <f t="shared" si="1"/>
        <v>57374.221714368985</v>
      </c>
      <c r="P129" s="33"/>
    </row>
    <row r="130" spans="1:16" x14ac:dyDescent="0.25">
      <c r="A130" s="9" t="s">
        <v>244</v>
      </c>
      <c r="B130" s="10" t="s">
        <v>213</v>
      </c>
      <c r="C130" s="35">
        <v>73373.328874597195</v>
      </c>
      <c r="D130" s="36">
        <v>0</v>
      </c>
      <c r="E130" s="37">
        <v>67520.218240019633</v>
      </c>
      <c r="F130" s="36">
        <v>5853.1106345775634</v>
      </c>
      <c r="G130" s="35">
        <v>0</v>
      </c>
      <c r="H130" s="36">
        <v>0</v>
      </c>
      <c r="I130" s="37">
        <v>0</v>
      </c>
      <c r="J130" s="36">
        <v>0</v>
      </c>
      <c r="K130" s="35">
        <v>0</v>
      </c>
      <c r="L130" s="35">
        <v>0</v>
      </c>
      <c r="M130" s="35">
        <v>12122.513566759833</v>
      </c>
      <c r="N130" s="35">
        <v>0</v>
      </c>
      <c r="O130" s="38">
        <f t="shared" si="1"/>
        <v>85495.842441357032</v>
      </c>
      <c r="P130" s="33"/>
    </row>
    <row r="131" spans="1:16" x14ac:dyDescent="0.25">
      <c r="A131" s="9" t="s">
        <v>316</v>
      </c>
      <c r="B131" s="10" t="s">
        <v>215</v>
      </c>
      <c r="C131" s="35">
        <v>18895.064039116725</v>
      </c>
      <c r="D131" s="36">
        <v>0</v>
      </c>
      <c r="E131" s="37">
        <v>17635.247259213735</v>
      </c>
      <c r="F131" s="36">
        <v>1259.8167799029891</v>
      </c>
      <c r="G131" s="35">
        <v>0</v>
      </c>
      <c r="H131" s="36">
        <v>0</v>
      </c>
      <c r="I131" s="37">
        <v>0</v>
      </c>
      <c r="J131" s="36">
        <v>0</v>
      </c>
      <c r="K131" s="35">
        <v>0</v>
      </c>
      <c r="L131" s="35">
        <v>0</v>
      </c>
      <c r="M131" s="35">
        <v>3607.1387886577336</v>
      </c>
      <c r="N131" s="35">
        <v>0</v>
      </c>
      <c r="O131" s="38">
        <f t="shared" si="1"/>
        <v>22502.202827774458</v>
      </c>
      <c r="P131" s="33"/>
    </row>
    <row r="132" spans="1:16" ht="30" x14ac:dyDescent="0.25">
      <c r="A132" s="9" t="s">
        <v>317</v>
      </c>
      <c r="B132" s="10" t="s">
        <v>217</v>
      </c>
      <c r="C132" s="35">
        <v>146870.48633955108</v>
      </c>
      <c r="D132" s="36">
        <v>505.52988034152065</v>
      </c>
      <c r="E132" s="37">
        <v>86953.98055265141</v>
      </c>
      <c r="F132" s="36">
        <v>59410.975906558153</v>
      </c>
      <c r="G132" s="35">
        <v>0</v>
      </c>
      <c r="H132" s="36">
        <v>0</v>
      </c>
      <c r="I132" s="37">
        <v>0</v>
      </c>
      <c r="J132" s="36">
        <v>0</v>
      </c>
      <c r="K132" s="35">
        <v>0</v>
      </c>
      <c r="L132" s="35">
        <v>0</v>
      </c>
      <c r="M132" s="35">
        <v>20809.209898972989</v>
      </c>
      <c r="N132" s="35">
        <v>0</v>
      </c>
      <c r="O132" s="38">
        <f t="shared" si="1"/>
        <v>167679.69623852408</v>
      </c>
      <c r="P132" s="33"/>
    </row>
    <row r="133" spans="1:16" x14ac:dyDescent="0.25">
      <c r="A133" s="9" t="s">
        <v>318</v>
      </c>
      <c r="B133" s="10" t="s">
        <v>218</v>
      </c>
      <c r="C133" s="35">
        <v>242469.0201361833</v>
      </c>
      <c r="D133" s="36">
        <v>0</v>
      </c>
      <c r="E133" s="37">
        <v>231095.62739236647</v>
      </c>
      <c r="F133" s="36">
        <v>11373.392743816825</v>
      </c>
      <c r="G133" s="35">
        <v>0</v>
      </c>
      <c r="H133" s="36">
        <v>0</v>
      </c>
      <c r="I133" s="37">
        <v>0</v>
      </c>
      <c r="J133" s="36">
        <v>0</v>
      </c>
      <c r="K133" s="35">
        <v>0</v>
      </c>
      <c r="L133" s="35">
        <v>0</v>
      </c>
      <c r="M133" s="35">
        <v>26907.219293798142</v>
      </c>
      <c r="N133" s="35">
        <v>0</v>
      </c>
      <c r="O133" s="38">
        <f t="shared" si="1"/>
        <v>269376.23942998145</v>
      </c>
      <c r="P133" s="33"/>
    </row>
    <row r="134" spans="1:16" ht="30" x14ac:dyDescent="0.25">
      <c r="A134" s="9" t="s">
        <v>319</v>
      </c>
      <c r="B134" s="10" t="s">
        <v>219</v>
      </c>
      <c r="C134" s="35">
        <v>116627.06492698965</v>
      </c>
      <c r="D134" s="36">
        <v>435.54803042700973</v>
      </c>
      <c r="E134" s="37">
        <v>111981.89848252575</v>
      </c>
      <c r="F134" s="36">
        <v>4209.6184140368823</v>
      </c>
      <c r="G134" s="35">
        <v>3557.0444290058881</v>
      </c>
      <c r="H134" s="36">
        <v>3557.0444290058881</v>
      </c>
      <c r="I134" s="37">
        <v>0</v>
      </c>
      <c r="J134" s="36">
        <v>0</v>
      </c>
      <c r="K134" s="35">
        <v>0</v>
      </c>
      <c r="L134" s="35">
        <v>0</v>
      </c>
      <c r="M134" s="35">
        <v>118114.97147847005</v>
      </c>
      <c r="N134" s="35">
        <v>0</v>
      </c>
      <c r="O134" s="38">
        <f t="shared" si="1"/>
        <v>238299.0808344656</v>
      </c>
      <c r="P134" s="33"/>
    </row>
    <row r="135" spans="1:16" x14ac:dyDescent="0.25">
      <c r="A135" s="9" t="s">
        <v>226</v>
      </c>
      <c r="B135" s="10" t="s">
        <v>301</v>
      </c>
      <c r="C135" s="35">
        <v>7662.5121632626451</v>
      </c>
      <c r="D135" s="36">
        <v>0</v>
      </c>
      <c r="E135" s="37">
        <v>7662.5121632626451</v>
      </c>
      <c r="F135" s="36">
        <v>0</v>
      </c>
      <c r="G135" s="35">
        <v>0</v>
      </c>
      <c r="H135" s="36">
        <v>0</v>
      </c>
      <c r="I135" s="37">
        <v>0</v>
      </c>
      <c r="J135" s="36">
        <v>0</v>
      </c>
      <c r="K135" s="35">
        <v>0</v>
      </c>
      <c r="L135" s="35">
        <v>0</v>
      </c>
      <c r="M135" s="35">
        <v>325389.3791280578</v>
      </c>
      <c r="N135" s="35">
        <v>0</v>
      </c>
      <c r="O135" s="38">
        <f t="shared" si="1"/>
        <v>333051.89129132044</v>
      </c>
      <c r="P135" s="33"/>
    </row>
    <row r="136" spans="1:16" ht="30" x14ac:dyDescent="0.25">
      <c r="A136" s="9" t="s">
        <v>228</v>
      </c>
      <c r="B136" s="10" t="s">
        <v>302</v>
      </c>
      <c r="C136" s="35">
        <v>16760.313840520663</v>
      </c>
      <c r="D136" s="36">
        <v>0</v>
      </c>
      <c r="E136" s="37">
        <v>16568.820306713962</v>
      </c>
      <c r="F136" s="36">
        <v>191.49353380670149</v>
      </c>
      <c r="G136" s="35">
        <v>0</v>
      </c>
      <c r="H136" s="36">
        <v>0</v>
      </c>
      <c r="I136" s="37">
        <v>0</v>
      </c>
      <c r="J136" s="36">
        <v>0</v>
      </c>
      <c r="K136" s="35">
        <v>0</v>
      </c>
      <c r="L136" s="35">
        <v>0</v>
      </c>
      <c r="M136" s="35">
        <v>15292.931800073071</v>
      </c>
      <c r="N136" s="35">
        <v>0</v>
      </c>
      <c r="O136" s="38">
        <f t="shared" si="1"/>
        <v>32053.245640593734</v>
      </c>
      <c r="P136" s="33"/>
    </row>
    <row r="137" spans="1:16" x14ac:dyDescent="0.25">
      <c r="A137" s="9" t="s">
        <v>235</v>
      </c>
      <c r="B137" s="10" t="s">
        <v>303</v>
      </c>
      <c r="C137" s="35">
        <v>75857.176241858964</v>
      </c>
      <c r="D137" s="36">
        <v>39014.476180006372</v>
      </c>
      <c r="E137" s="37">
        <v>36344.06617305096</v>
      </c>
      <c r="F137" s="36">
        <v>498.63388880163291</v>
      </c>
      <c r="G137" s="35">
        <v>0</v>
      </c>
      <c r="H137" s="36">
        <v>0</v>
      </c>
      <c r="I137" s="37">
        <v>0</v>
      </c>
      <c r="J137" s="36">
        <v>0</v>
      </c>
      <c r="K137" s="35">
        <v>0</v>
      </c>
      <c r="L137" s="35">
        <v>0</v>
      </c>
      <c r="M137" s="35">
        <v>0</v>
      </c>
      <c r="N137" s="35">
        <v>0</v>
      </c>
      <c r="O137" s="38">
        <f t="shared" si="1"/>
        <v>75857.176241858964</v>
      </c>
      <c r="P137" s="33"/>
    </row>
    <row r="138" spans="1:16" x14ac:dyDescent="0.25">
      <c r="A138" s="9" t="s">
        <v>320</v>
      </c>
      <c r="B138" s="10" t="s">
        <v>304</v>
      </c>
      <c r="C138" s="35">
        <v>69959.884386844336</v>
      </c>
      <c r="D138" s="36">
        <v>0</v>
      </c>
      <c r="E138" s="37">
        <v>66909.237809214013</v>
      </c>
      <c r="F138" s="36">
        <v>3050.6465776303285</v>
      </c>
      <c r="G138" s="35">
        <v>0</v>
      </c>
      <c r="H138" s="36">
        <v>0</v>
      </c>
      <c r="I138" s="37">
        <v>0</v>
      </c>
      <c r="J138" s="36">
        <v>0</v>
      </c>
      <c r="K138" s="35">
        <v>0</v>
      </c>
      <c r="L138" s="35">
        <v>0</v>
      </c>
      <c r="M138" s="35">
        <v>127.63731315371894</v>
      </c>
      <c r="N138" s="35">
        <v>0</v>
      </c>
      <c r="O138" s="38">
        <f t="shared" si="1"/>
        <v>70087.521699998062</v>
      </c>
      <c r="P138" s="33"/>
    </row>
    <row r="139" spans="1:16" x14ac:dyDescent="0.25">
      <c r="A139" s="9" t="s">
        <v>321</v>
      </c>
      <c r="B139" s="10" t="s">
        <v>221</v>
      </c>
      <c r="C139" s="35">
        <v>3254.731875240469</v>
      </c>
      <c r="D139" s="36">
        <v>0</v>
      </c>
      <c r="E139" s="37">
        <v>3254.731875240469</v>
      </c>
      <c r="F139" s="36">
        <v>0</v>
      </c>
      <c r="G139" s="35">
        <v>-145.87551410158483</v>
      </c>
      <c r="H139" s="36">
        <v>0</v>
      </c>
      <c r="I139" s="37">
        <v>-145.87551410158483</v>
      </c>
      <c r="J139" s="36">
        <v>0</v>
      </c>
      <c r="K139" s="35">
        <v>0</v>
      </c>
      <c r="L139" s="35">
        <v>0</v>
      </c>
      <c r="M139" s="35">
        <v>24226.389955719191</v>
      </c>
      <c r="N139" s="35">
        <v>0</v>
      </c>
      <c r="O139" s="38">
        <f t="shared" si="1"/>
        <v>27335.246316858076</v>
      </c>
      <c r="P139" s="33"/>
    </row>
    <row r="140" spans="1:16" ht="30" x14ac:dyDescent="0.25">
      <c r="A140" s="9" t="s">
        <v>322</v>
      </c>
      <c r="B140" s="10" t="s">
        <v>223</v>
      </c>
      <c r="C140" s="35">
        <v>20386.208037614739</v>
      </c>
      <c r="D140" s="36">
        <v>0</v>
      </c>
      <c r="E140" s="37">
        <v>17063.791790549294</v>
      </c>
      <c r="F140" s="36">
        <v>3322.4162470654433</v>
      </c>
      <c r="G140" s="35">
        <v>0</v>
      </c>
      <c r="H140" s="36">
        <v>0</v>
      </c>
      <c r="I140" s="37">
        <v>0</v>
      </c>
      <c r="J140" s="36">
        <v>0</v>
      </c>
      <c r="K140" s="35">
        <v>0</v>
      </c>
      <c r="L140" s="35">
        <v>0</v>
      </c>
      <c r="M140" s="35">
        <v>0</v>
      </c>
      <c r="N140" s="35">
        <v>0</v>
      </c>
      <c r="O140" s="38">
        <f t="shared" ref="O140:O144" si="2">+C140+G140+K140+L140+N140+M140</f>
        <v>20386.208037614739</v>
      </c>
      <c r="P140" s="33"/>
    </row>
    <row r="141" spans="1:16" ht="30" x14ac:dyDescent="0.25">
      <c r="A141" s="9" t="s">
        <v>323</v>
      </c>
      <c r="B141" s="10" t="s">
        <v>224</v>
      </c>
      <c r="C141" s="35">
        <v>5254.0592632647713</v>
      </c>
      <c r="D141" s="36">
        <v>0</v>
      </c>
      <c r="E141" s="37">
        <v>4966.5405374137508</v>
      </c>
      <c r="F141" s="36">
        <v>287.51872585102075</v>
      </c>
      <c r="G141" s="35">
        <v>0</v>
      </c>
      <c r="H141" s="36">
        <v>0</v>
      </c>
      <c r="I141" s="37">
        <v>0</v>
      </c>
      <c r="J141" s="36">
        <v>0</v>
      </c>
      <c r="K141" s="35">
        <v>0</v>
      </c>
      <c r="L141" s="35">
        <v>0</v>
      </c>
      <c r="M141" s="35">
        <v>37220.942812164838</v>
      </c>
      <c r="N141" s="35">
        <v>0</v>
      </c>
      <c r="O141" s="38">
        <f t="shared" si="2"/>
        <v>42475.002075429613</v>
      </c>
      <c r="P141" s="33"/>
    </row>
    <row r="142" spans="1:16" x14ac:dyDescent="0.25">
      <c r="A142" s="9" t="s">
        <v>324</v>
      </c>
      <c r="B142" s="10" t="s">
        <v>225</v>
      </c>
      <c r="C142" s="35">
        <v>41128.524873921364</v>
      </c>
      <c r="D142" s="36">
        <v>0</v>
      </c>
      <c r="E142" s="37">
        <v>41128.524873921364</v>
      </c>
      <c r="F142" s="36">
        <v>0</v>
      </c>
      <c r="G142" s="35">
        <v>0</v>
      </c>
      <c r="H142" s="36">
        <v>0</v>
      </c>
      <c r="I142" s="37">
        <v>0</v>
      </c>
      <c r="J142" s="36">
        <v>0</v>
      </c>
      <c r="K142" s="35">
        <v>0</v>
      </c>
      <c r="L142" s="35">
        <v>0</v>
      </c>
      <c r="M142" s="35">
        <v>0</v>
      </c>
      <c r="N142" s="35">
        <v>0</v>
      </c>
      <c r="O142" s="38">
        <f t="shared" si="2"/>
        <v>41128.524873921364</v>
      </c>
      <c r="P142" s="33"/>
    </row>
    <row r="143" spans="1:16" x14ac:dyDescent="0.25">
      <c r="A143" s="9" t="s">
        <v>325</v>
      </c>
      <c r="B143" s="10" t="s">
        <v>227</v>
      </c>
      <c r="C143" s="35">
        <v>3198.0649989526169</v>
      </c>
      <c r="D143" s="36">
        <v>0</v>
      </c>
      <c r="E143" s="37">
        <v>3198.0649989526169</v>
      </c>
      <c r="F143" s="36">
        <v>0</v>
      </c>
      <c r="G143" s="35">
        <v>0</v>
      </c>
      <c r="H143" s="36">
        <v>0</v>
      </c>
      <c r="I143" s="37">
        <v>0</v>
      </c>
      <c r="J143" s="36">
        <v>0</v>
      </c>
      <c r="K143" s="35">
        <v>0</v>
      </c>
      <c r="L143" s="35">
        <v>0</v>
      </c>
      <c r="M143" s="35">
        <v>80086.888045944885</v>
      </c>
      <c r="N143" s="35">
        <v>0</v>
      </c>
      <c r="O143" s="38">
        <f t="shared" si="2"/>
        <v>83284.953044897498</v>
      </c>
      <c r="P143" s="33"/>
    </row>
    <row r="144" spans="1:16" ht="14.25" customHeight="1" x14ac:dyDescent="0.25">
      <c r="A144" s="9" t="s">
        <v>326</v>
      </c>
      <c r="B144" s="10" t="s">
        <v>229</v>
      </c>
      <c r="C144" s="35">
        <v>1323.203041209938</v>
      </c>
      <c r="D144" s="36">
        <v>0</v>
      </c>
      <c r="E144" s="82">
        <v>1323.203041209938</v>
      </c>
      <c r="F144" s="36">
        <v>0</v>
      </c>
      <c r="G144" s="35">
        <v>0</v>
      </c>
      <c r="H144" s="36">
        <v>0</v>
      </c>
      <c r="I144" s="82">
        <v>0</v>
      </c>
      <c r="J144" s="36">
        <v>0</v>
      </c>
      <c r="K144" s="35">
        <v>0</v>
      </c>
      <c r="L144" s="35">
        <v>0</v>
      </c>
      <c r="M144" s="35">
        <v>0</v>
      </c>
      <c r="N144" s="35">
        <v>0</v>
      </c>
      <c r="O144" s="38">
        <f t="shared" si="2"/>
        <v>1323.203041209938</v>
      </c>
      <c r="P144" s="33"/>
    </row>
    <row r="145" spans="1:16" x14ac:dyDescent="0.25">
      <c r="A145" s="9"/>
      <c r="B145" s="10"/>
      <c r="C145" s="35"/>
      <c r="D145" s="44"/>
      <c r="E145" s="82"/>
      <c r="F145" s="36"/>
      <c r="G145" s="35"/>
      <c r="H145" s="44"/>
      <c r="I145" s="82"/>
      <c r="J145" s="36"/>
      <c r="K145" s="35"/>
      <c r="L145" s="35"/>
      <c r="M145" s="35"/>
      <c r="N145" s="35"/>
      <c r="O145" s="38"/>
      <c r="P145" s="33"/>
    </row>
    <row r="146" spans="1:16" x14ac:dyDescent="0.25">
      <c r="A146" s="11"/>
      <c r="B146" s="12" t="s">
        <v>230</v>
      </c>
      <c r="C146" s="45">
        <f t="shared" ref="C146:O146" si="3">SUM(C11:C145)</f>
        <v>9217080.9911949839</v>
      </c>
      <c r="D146" s="45">
        <f t="shared" si="3"/>
        <v>690508.3438247462</v>
      </c>
      <c r="E146" s="83">
        <f t="shared" si="3"/>
        <v>5593282.7963622715</v>
      </c>
      <c r="F146" s="45">
        <f t="shared" ref="F146" si="4">SUM(F11:F145)</f>
        <v>2922718.7316662925</v>
      </c>
      <c r="G146" s="45">
        <f t="shared" si="3"/>
        <v>1065169.9445264803</v>
      </c>
      <c r="H146" s="45">
        <f t="shared" ref="H146:J146" si="5">SUM(H11:H145)</f>
        <v>429918.76950381149</v>
      </c>
      <c r="I146" s="83">
        <f t="shared" si="5"/>
        <v>223303.16147995763</v>
      </c>
      <c r="J146" s="45">
        <f t="shared" si="5"/>
        <v>411948.01354271121</v>
      </c>
      <c r="K146" s="45">
        <f t="shared" si="3"/>
        <v>3382.901567517195</v>
      </c>
      <c r="L146" s="45">
        <f t="shared" si="3"/>
        <v>474513.76492557232</v>
      </c>
      <c r="M146" s="45">
        <f t="shared" si="3"/>
        <v>2930549.194102372</v>
      </c>
      <c r="N146" s="45">
        <f t="shared" si="3"/>
        <v>1.4921397450962104E-13</v>
      </c>
      <c r="O146" s="45">
        <f t="shared" si="3"/>
        <v>13690696.796316927</v>
      </c>
      <c r="P146" s="33"/>
    </row>
    <row r="147" spans="1:16" x14ac:dyDescent="0.25">
      <c r="A147" s="13" t="s">
        <v>231</v>
      </c>
      <c r="B147" s="14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33"/>
    </row>
    <row r="148" spans="1:16" x14ac:dyDescent="0.25">
      <c r="A148" s="9" t="s">
        <v>232</v>
      </c>
      <c r="B148" s="15" t="s">
        <v>288</v>
      </c>
      <c r="C148" s="35">
        <v>0</v>
      </c>
      <c r="D148" s="40">
        <v>0</v>
      </c>
      <c r="E148" s="36">
        <v>0</v>
      </c>
      <c r="F148" s="36">
        <v>0</v>
      </c>
      <c r="G148" s="35">
        <v>0</v>
      </c>
      <c r="H148" s="40">
        <v>0</v>
      </c>
      <c r="I148" s="36">
        <v>0</v>
      </c>
      <c r="J148" s="36">
        <v>0</v>
      </c>
      <c r="K148" s="35">
        <v>0</v>
      </c>
      <c r="L148" s="35">
        <v>0</v>
      </c>
      <c r="M148" s="35">
        <v>0</v>
      </c>
      <c r="N148" s="35">
        <v>0</v>
      </c>
      <c r="O148" s="38">
        <f t="shared" ref="O148:O154" si="6">+C148+G148+K148+L148+N148+M148</f>
        <v>0</v>
      </c>
      <c r="P148" s="33"/>
    </row>
    <row r="149" spans="1:16" x14ac:dyDescent="0.25">
      <c r="A149" s="9" t="s">
        <v>233</v>
      </c>
      <c r="B149" s="15" t="s">
        <v>289</v>
      </c>
      <c r="C149" s="35">
        <v>0</v>
      </c>
      <c r="D149" s="40">
        <v>0</v>
      </c>
      <c r="E149" s="36">
        <v>0</v>
      </c>
      <c r="F149" s="36">
        <v>0</v>
      </c>
      <c r="G149" s="35">
        <v>0</v>
      </c>
      <c r="H149" s="40">
        <v>0</v>
      </c>
      <c r="I149" s="36">
        <v>0</v>
      </c>
      <c r="J149" s="36">
        <v>0</v>
      </c>
      <c r="K149" s="35">
        <v>-1.0713652187632761E-13</v>
      </c>
      <c r="L149" s="35">
        <v>0</v>
      </c>
      <c r="M149" s="35">
        <v>2325.9790650378191</v>
      </c>
      <c r="N149" s="35">
        <v>0</v>
      </c>
      <c r="O149" s="38">
        <f t="shared" si="6"/>
        <v>2325.9790650378191</v>
      </c>
      <c r="P149" s="33"/>
    </row>
    <row r="150" spans="1:16" x14ac:dyDescent="0.25">
      <c r="A150" s="9" t="s">
        <v>234</v>
      </c>
      <c r="B150" s="15" t="s">
        <v>157</v>
      </c>
      <c r="C150" s="35">
        <v>0</v>
      </c>
      <c r="D150" s="40">
        <v>0</v>
      </c>
      <c r="E150" s="36">
        <v>0</v>
      </c>
      <c r="F150" s="36">
        <v>0</v>
      </c>
      <c r="G150" s="35">
        <v>0</v>
      </c>
      <c r="H150" s="40">
        <v>0</v>
      </c>
      <c r="I150" s="36">
        <v>0</v>
      </c>
      <c r="J150" s="36">
        <v>0</v>
      </c>
      <c r="K150" s="35">
        <v>530.12860933000638</v>
      </c>
      <c r="L150" s="35">
        <v>0</v>
      </c>
      <c r="M150" s="35">
        <v>0</v>
      </c>
      <c r="N150" s="35">
        <v>0</v>
      </c>
      <c r="O150" s="38">
        <f t="shared" si="6"/>
        <v>530.12860933000638</v>
      </c>
      <c r="P150" s="33"/>
    </row>
    <row r="151" spans="1:16" x14ac:dyDescent="0.25">
      <c r="A151" s="9" t="s">
        <v>327</v>
      </c>
      <c r="B151" s="16" t="s">
        <v>159</v>
      </c>
      <c r="C151" s="35">
        <v>291.13955249551418</v>
      </c>
      <c r="D151" s="40">
        <v>291.13955249551418</v>
      </c>
      <c r="E151" s="36">
        <v>0</v>
      </c>
      <c r="F151" s="36">
        <v>0</v>
      </c>
      <c r="G151" s="35">
        <v>0</v>
      </c>
      <c r="H151" s="40">
        <v>0</v>
      </c>
      <c r="I151" s="36">
        <v>0</v>
      </c>
      <c r="J151" s="36">
        <v>0</v>
      </c>
      <c r="K151" s="35">
        <v>2.6290081223123707E-12</v>
      </c>
      <c r="L151" s="35">
        <v>0</v>
      </c>
      <c r="M151" s="35">
        <v>0</v>
      </c>
      <c r="N151" s="35">
        <v>0</v>
      </c>
      <c r="O151" s="38">
        <f t="shared" si="6"/>
        <v>291.1395524955168</v>
      </c>
      <c r="P151" s="33"/>
    </row>
    <row r="152" spans="1:16" x14ac:dyDescent="0.25">
      <c r="A152" s="9" t="s">
        <v>328</v>
      </c>
      <c r="B152" s="15" t="s">
        <v>295</v>
      </c>
      <c r="C152" s="35">
        <v>0</v>
      </c>
      <c r="D152" s="40">
        <v>0</v>
      </c>
      <c r="E152" s="36">
        <v>0</v>
      </c>
      <c r="F152" s="36">
        <v>0</v>
      </c>
      <c r="G152" s="35">
        <v>0</v>
      </c>
      <c r="H152" s="40">
        <v>0</v>
      </c>
      <c r="I152" s="36">
        <v>0</v>
      </c>
      <c r="J152" s="36">
        <v>0</v>
      </c>
      <c r="K152" s="35">
        <v>0</v>
      </c>
      <c r="L152" s="35">
        <v>1648351.2189891725</v>
      </c>
      <c r="M152" s="35">
        <v>0</v>
      </c>
      <c r="N152" s="35">
        <v>0</v>
      </c>
      <c r="O152" s="38">
        <f t="shared" si="6"/>
        <v>1648351.2189891725</v>
      </c>
      <c r="P152" s="33"/>
    </row>
    <row r="153" spans="1:16" x14ac:dyDescent="0.25">
      <c r="A153" s="9" t="s">
        <v>329</v>
      </c>
      <c r="B153" s="17" t="s">
        <v>201</v>
      </c>
      <c r="C153" s="35">
        <v>0</v>
      </c>
      <c r="D153" s="40">
        <v>0</v>
      </c>
      <c r="E153" s="36">
        <v>0</v>
      </c>
      <c r="F153" s="36">
        <v>0</v>
      </c>
      <c r="G153" s="35">
        <v>0</v>
      </c>
      <c r="H153" s="40">
        <v>0</v>
      </c>
      <c r="I153" s="36">
        <v>0</v>
      </c>
      <c r="J153" s="36">
        <v>0</v>
      </c>
      <c r="K153" s="35">
        <v>35.204683360003131</v>
      </c>
      <c r="L153" s="35">
        <v>0</v>
      </c>
      <c r="M153" s="35">
        <v>0</v>
      </c>
      <c r="N153" s="35">
        <v>0</v>
      </c>
      <c r="O153" s="38">
        <f t="shared" si="6"/>
        <v>35.204683360003131</v>
      </c>
      <c r="P153" s="33"/>
    </row>
    <row r="154" spans="1:16" ht="30" x14ac:dyDescent="0.25">
      <c r="A154" s="9" t="s">
        <v>330</v>
      </c>
      <c r="B154" s="18" t="s">
        <v>236</v>
      </c>
      <c r="C154" s="35">
        <v>0</v>
      </c>
      <c r="D154" s="40">
        <v>0</v>
      </c>
      <c r="E154" s="36">
        <v>0</v>
      </c>
      <c r="F154" s="36">
        <v>0</v>
      </c>
      <c r="G154" s="35">
        <v>0</v>
      </c>
      <c r="H154" s="40">
        <v>0</v>
      </c>
      <c r="I154" s="36">
        <v>0</v>
      </c>
      <c r="J154" s="36">
        <v>0</v>
      </c>
      <c r="K154" s="35">
        <v>0</v>
      </c>
      <c r="L154" s="35">
        <v>0</v>
      </c>
      <c r="M154" s="35">
        <v>0</v>
      </c>
      <c r="N154" s="35">
        <v>0</v>
      </c>
      <c r="O154" s="38">
        <f t="shared" si="6"/>
        <v>0</v>
      </c>
      <c r="P154" s="33"/>
    </row>
    <row r="155" spans="1:16" x14ac:dyDescent="0.25">
      <c r="A155" s="9"/>
      <c r="B155" s="18"/>
      <c r="C155" s="35"/>
      <c r="D155" s="40"/>
      <c r="E155" s="36"/>
      <c r="F155" s="36"/>
      <c r="G155" s="35"/>
      <c r="H155" s="40"/>
      <c r="I155" s="36"/>
      <c r="J155" s="36"/>
      <c r="K155" s="35"/>
      <c r="L155" s="35"/>
      <c r="M155" s="35">
        <v>2.9103830456733704E-11</v>
      </c>
      <c r="N155" s="35"/>
      <c r="O155" s="38"/>
      <c r="P155" s="33"/>
    </row>
    <row r="156" spans="1:16" x14ac:dyDescent="0.25">
      <c r="A156" s="11"/>
      <c r="B156" s="12" t="s">
        <v>237</v>
      </c>
      <c r="C156" s="46">
        <f>SUM(C148:C155)</f>
        <v>291.13955249551418</v>
      </c>
      <c r="D156" s="46">
        <f t="shared" ref="D156:O156" si="7">SUM(D148:D155)</f>
        <v>291.13955249551418</v>
      </c>
      <c r="E156" s="46">
        <f t="shared" si="7"/>
        <v>0</v>
      </c>
      <c r="F156" s="46">
        <f t="shared" ref="F156" si="8">SUM(F148:F155)</f>
        <v>0</v>
      </c>
      <c r="G156" s="46">
        <f t="shared" si="7"/>
        <v>0</v>
      </c>
      <c r="H156" s="46">
        <f t="shared" ref="H156:J156" si="9">SUM(H148:H155)</f>
        <v>0</v>
      </c>
      <c r="I156" s="46">
        <f t="shared" si="9"/>
        <v>0</v>
      </c>
      <c r="J156" s="46">
        <f t="shared" si="9"/>
        <v>0</v>
      </c>
      <c r="K156" s="46">
        <f t="shared" si="7"/>
        <v>565.33329269001206</v>
      </c>
      <c r="L156" s="46">
        <f t="shared" si="7"/>
        <v>1648351.2189891725</v>
      </c>
      <c r="M156" s="46">
        <f t="shared" si="7"/>
        <v>2325.9790650378482</v>
      </c>
      <c r="N156" s="46">
        <f t="shared" si="7"/>
        <v>0</v>
      </c>
      <c r="O156" s="46">
        <f t="shared" si="7"/>
        <v>1651533.6708993958</v>
      </c>
      <c r="P156" s="33"/>
    </row>
    <row r="157" spans="1:16" ht="31.5" customHeight="1" x14ac:dyDescent="0.25">
      <c r="A157" s="13" t="s">
        <v>238</v>
      </c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>
        <v>2325.9790650378482</v>
      </c>
      <c r="N157" s="13"/>
      <c r="O157" s="13"/>
      <c r="P157" s="33"/>
    </row>
    <row r="158" spans="1:16" x14ac:dyDescent="0.25">
      <c r="A158" s="9" t="s">
        <v>239</v>
      </c>
      <c r="B158" s="39" t="s">
        <v>288</v>
      </c>
      <c r="C158" s="35">
        <v>0</v>
      </c>
      <c r="D158" s="40">
        <v>0</v>
      </c>
      <c r="E158" s="36">
        <v>0</v>
      </c>
      <c r="F158" s="36">
        <v>0</v>
      </c>
      <c r="G158" s="35">
        <v>0</v>
      </c>
      <c r="H158" s="40">
        <v>0</v>
      </c>
      <c r="I158" s="36">
        <v>0</v>
      </c>
      <c r="J158" s="36">
        <v>0</v>
      </c>
      <c r="K158" s="35">
        <v>0</v>
      </c>
      <c r="L158" s="35">
        <v>0</v>
      </c>
      <c r="M158" s="35">
        <v>0</v>
      </c>
      <c r="N158" s="35">
        <v>106.57126478322884</v>
      </c>
      <c r="O158" s="38">
        <f t="shared" ref="O158:O166" si="10">+C158+G158+K158+L158+N158+M158</f>
        <v>106.57126478322884</v>
      </c>
      <c r="P158" s="33"/>
    </row>
    <row r="159" spans="1:16" x14ac:dyDescent="0.25">
      <c r="A159" s="9" t="s">
        <v>331</v>
      </c>
      <c r="B159" s="39" t="s">
        <v>289</v>
      </c>
      <c r="C159" s="35">
        <v>0</v>
      </c>
      <c r="D159" s="40">
        <v>0</v>
      </c>
      <c r="E159" s="36">
        <v>0</v>
      </c>
      <c r="F159" s="36">
        <v>0</v>
      </c>
      <c r="G159" s="35">
        <v>0</v>
      </c>
      <c r="H159" s="40">
        <v>0</v>
      </c>
      <c r="I159" s="36">
        <v>0</v>
      </c>
      <c r="J159" s="36">
        <v>0</v>
      </c>
      <c r="K159" s="35">
        <v>0</v>
      </c>
      <c r="L159" s="35">
        <v>0</v>
      </c>
      <c r="M159" s="35">
        <v>0</v>
      </c>
      <c r="N159" s="35">
        <v>0</v>
      </c>
      <c r="O159" s="38">
        <f t="shared" si="10"/>
        <v>0</v>
      </c>
      <c r="P159" s="33"/>
    </row>
    <row r="160" spans="1:16" x14ac:dyDescent="0.25">
      <c r="A160" s="9" t="s">
        <v>332</v>
      </c>
      <c r="B160" s="39" t="s">
        <v>201</v>
      </c>
      <c r="C160" s="35">
        <v>0</v>
      </c>
      <c r="D160" s="40">
        <v>0</v>
      </c>
      <c r="E160" s="36">
        <v>0</v>
      </c>
      <c r="F160" s="36">
        <v>0</v>
      </c>
      <c r="G160" s="35">
        <v>0</v>
      </c>
      <c r="H160" s="40">
        <v>0</v>
      </c>
      <c r="I160" s="36">
        <v>0</v>
      </c>
      <c r="J160" s="36">
        <v>0</v>
      </c>
      <c r="K160" s="35">
        <v>0</v>
      </c>
      <c r="L160" s="35">
        <v>0</v>
      </c>
      <c r="M160" s="35">
        <v>0</v>
      </c>
      <c r="N160" s="35">
        <v>231.72332131080964</v>
      </c>
      <c r="O160" s="38">
        <f t="shared" si="10"/>
        <v>231.72332131080964</v>
      </c>
      <c r="P160" s="33"/>
    </row>
    <row r="161" spans="1:16" ht="30" x14ac:dyDescent="0.25">
      <c r="A161" s="9" t="s">
        <v>220</v>
      </c>
      <c r="B161" s="39" t="s">
        <v>241</v>
      </c>
      <c r="C161" s="35">
        <v>0</v>
      </c>
      <c r="D161" s="40">
        <v>0</v>
      </c>
      <c r="E161" s="36">
        <v>0</v>
      </c>
      <c r="F161" s="36">
        <v>0</v>
      </c>
      <c r="G161" s="35">
        <v>0</v>
      </c>
      <c r="H161" s="40">
        <v>0</v>
      </c>
      <c r="I161" s="36">
        <v>0</v>
      </c>
      <c r="J161" s="36">
        <v>0</v>
      </c>
      <c r="K161" s="35">
        <v>35725.5254658224</v>
      </c>
      <c r="L161" s="35">
        <v>0</v>
      </c>
      <c r="M161" s="35">
        <v>0</v>
      </c>
      <c r="N161" s="35">
        <v>0</v>
      </c>
      <c r="O161" s="38">
        <f t="shared" si="10"/>
        <v>35725.5254658224</v>
      </c>
      <c r="P161" s="33"/>
    </row>
    <row r="162" spans="1:16" x14ac:dyDescent="0.25">
      <c r="A162" s="9" t="s">
        <v>333</v>
      </c>
      <c r="B162" s="39" t="s">
        <v>243</v>
      </c>
      <c r="C162" s="35">
        <v>0</v>
      </c>
      <c r="D162" s="40">
        <v>0</v>
      </c>
      <c r="E162" s="36">
        <v>0</v>
      </c>
      <c r="F162" s="36">
        <v>0</v>
      </c>
      <c r="G162" s="35">
        <v>0</v>
      </c>
      <c r="H162" s="40">
        <v>0</v>
      </c>
      <c r="I162" s="36">
        <v>0</v>
      </c>
      <c r="J162" s="36">
        <v>0</v>
      </c>
      <c r="K162" s="35">
        <v>16098.378063620072</v>
      </c>
      <c r="L162" s="35">
        <v>0</v>
      </c>
      <c r="M162" s="35">
        <v>0</v>
      </c>
      <c r="N162" s="35">
        <v>0</v>
      </c>
      <c r="O162" s="38">
        <f t="shared" si="10"/>
        <v>16098.378063620072</v>
      </c>
      <c r="P162" s="33"/>
    </row>
    <row r="163" spans="1:16" ht="30" x14ac:dyDescent="0.25">
      <c r="A163" s="9" t="s">
        <v>222</v>
      </c>
      <c r="B163" s="39" t="s">
        <v>245</v>
      </c>
      <c r="C163" s="35">
        <v>0</v>
      </c>
      <c r="D163" s="40">
        <v>0</v>
      </c>
      <c r="E163" s="36">
        <v>0</v>
      </c>
      <c r="F163" s="36">
        <v>0</v>
      </c>
      <c r="G163" s="35">
        <v>0</v>
      </c>
      <c r="H163" s="40">
        <v>0</v>
      </c>
      <c r="I163" s="36">
        <v>0</v>
      </c>
      <c r="J163" s="36">
        <v>0</v>
      </c>
      <c r="K163" s="35">
        <v>1033.4458920000011</v>
      </c>
      <c r="L163" s="35">
        <v>0</v>
      </c>
      <c r="M163" s="35">
        <v>0</v>
      </c>
      <c r="N163" s="35">
        <v>0</v>
      </c>
      <c r="O163" s="38">
        <f t="shared" si="10"/>
        <v>1033.4458920000011</v>
      </c>
      <c r="P163" s="33"/>
    </row>
    <row r="164" spans="1:16" x14ac:dyDescent="0.25">
      <c r="A164" s="9" t="s">
        <v>334</v>
      </c>
      <c r="B164" s="39" t="s">
        <v>218</v>
      </c>
      <c r="C164" s="35">
        <v>0</v>
      </c>
      <c r="D164" s="40">
        <v>0</v>
      </c>
      <c r="E164" s="36">
        <v>0</v>
      </c>
      <c r="F164" s="36">
        <v>0</v>
      </c>
      <c r="G164" s="35">
        <v>0</v>
      </c>
      <c r="H164" s="40">
        <v>0</v>
      </c>
      <c r="I164" s="36">
        <v>0</v>
      </c>
      <c r="J164" s="36">
        <v>0</v>
      </c>
      <c r="K164" s="35">
        <v>28114.882945090281</v>
      </c>
      <c r="L164" s="35">
        <v>0</v>
      </c>
      <c r="M164" s="35">
        <v>0</v>
      </c>
      <c r="N164" s="35">
        <v>15591.315796863986</v>
      </c>
      <c r="O164" s="38">
        <f t="shared" si="10"/>
        <v>43706.198741954271</v>
      </c>
      <c r="P164" s="33"/>
    </row>
    <row r="165" spans="1:16" ht="30" x14ac:dyDescent="0.25">
      <c r="A165" s="9" t="s">
        <v>335</v>
      </c>
      <c r="B165" s="39" t="s">
        <v>219</v>
      </c>
      <c r="C165" s="35">
        <v>0</v>
      </c>
      <c r="D165" s="40">
        <v>0</v>
      </c>
      <c r="E165" s="36">
        <v>0</v>
      </c>
      <c r="F165" s="36">
        <v>0</v>
      </c>
      <c r="G165" s="35">
        <v>0</v>
      </c>
      <c r="H165" s="40">
        <v>0</v>
      </c>
      <c r="I165" s="36">
        <v>0</v>
      </c>
      <c r="J165" s="36">
        <v>0</v>
      </c>
      <c r="K165" s="35">
        <v>35557.422224479946</v>
      </c>
      <c r="L165" s="35">
        <v>0</v>
      </c>
      <c r="M165" s="35">
        <v>0</v>
      </c>
      <c r="N165" s="35">
        <v>13670.311093908571</v>
      </c>
      <c r="O165" s="38">
        <f t="shared" si="10"/>
        <v>49227.73331838852</v>
      </c>
      <c r="P165" s="33"/>
    </row>
    <row r="166" spans="1:16" x14ac:dyDescent="0.25">
      <c r="A166" s="9" t="s">
        <v>336</v>
      </c>
      <c r="B166" s="18" t="s">
        <v>221</v>
      </c>
      <c r="C166" s="35">
        <v>0</v>
      </c>
      <c r="D166" s="40">
        <v>0</v>
      </c>
      <c r="E166" s="36">
        <v>0</v>
      </c>
      <c r="F166" s="36">
        <v>0</v>
      </c>
      <c r="G166" s="35">
        <v>0</v>
      </c>
      <c r="H166" s="40">
        <v>0</v>
      </c>
      <c r="I166" s="36">
        <v>0</v>
      </c>
      <c r="J166" s="36">
        <v>0</v>
      </c>
      <c r="K166" s="35">
        <v>0</v>
      </c>
      <c r="L166" s="35">
        <v>0</v>
      </c>
      <c r="M166" s="35">
        <v>0</v>
      </c>
      <c r="N166" s="35">
        <v>17409.796970319247</v>
      </c>
      <c r="O166" s="38">
        <f t="shared" si="10"/>
        <v>17409.796970319247</v>
      </c>
      <c r="P166" s="33"/>
    </row>
    <row r="167" spans="1:16" x14ac:dyDescent="0.25">
      <c r="A167" s="9"/>
      <c r="B167" s="18"/>
      <c r="C167" s="35"/>
      <c r="D167" s="40"/>
      <c r="E167" s="36"/>
      <c r="F167" s="36"/>
      <c r="G167" s="35"/>
      <c r="H167" s="40"/>
      <c r="I167" s="36"/>
      <c r="J167" s="36"/>
      <c r="K167" s="35"/>
      <c r="L167" s="35"/>
      <c r="M167" s="35">
        <v>0</v>
      </c>
      <c r="N167" s="35"/>
      <c r="O167" s="38"/>
      <c r="P167" s="33"/>
    </row>
    <row r="168" spans="1:16" x14ac:dyDescent="0.25">
      <c r="A168" s="19"/>
      <c r="B168" s="12" t="s">
        <v>246</v>
      </c>
      <c r="C168" s="45">
        <f>SUM(C158:C167)</f>
        <v>0</v>
      </c>
      <c r="D168" s="45">
        <f t="shared" ref="D168:O168" si="11">SUM(D158:D167)</f>
        <v>0</v>
      </c>
      <c r="E168" s="45">
        <f t="shared" si="11"/>
        <v>0</v>
      </c>
      <c r="F168" s="45">
        <f t="shared" ref="F168" si="12">SUM(F158:F167)</f>
        <v>0</v>
      </c>
      <c r="G168" s="45">
        <f t="shared" si="11"/>
        <v>0</v>
      </c>
      <c r="H168" s="45">
        <f t="shared" ref="H168:J168" si="13">SUM(H158:H167)</f>
        <v>0</v>
      </c>
      <c r="I168" s="45">
        <f t="shared" si="13"/>
        <v>0</v>
      </c>
      <c r="J168" s="45">
        <f t="shared" si="13"/>
        <v>0</v>
      </c>
      <c r="K168" s="45">
        <f t="shared" si="11"/>
        <v>116529.6545910127</v>
      </c>
      <c r="L168" s="45">
        <f t="shared" si="11"/>
        <v>0</v>
      </c>
      <c r="M168" s="45">
        <f t="shared" si="11"/>
        <v>0</v>
      </c>
      <c r="N168" s="45">
        <f t="shared" si="11"/>
        <v>47009.718447185842</v>
      </c>
      <c r="O168" s="45">
        <f t="shared" si="11"/>
        <v>163539.37303819854</v>
      </c>
      <c r="P168" s="33"/>
    </row>
    <row r="169" spans="1:16" x14ac:dyDescent="0.25">
      <c r="A169" s="19" t="s">
        <v>345</v>
      </c>
      <c r="B169" s="20" t="s">
        <v>346</v>
      </c>
      <c r="C169" s="45">
        <f>+C156+C168+C146</f>
        <v>9217372.1307474803</v>
      </c>
      <c r="D169" s="45">
        <f t="shared" ref="D169:N169" si="14">+D156+D168+D146</f>
        <v>690799.48337724176</v>
      </c>
      <c r="E169" s="45">
        <f t="shared" si="14"/>
        <v>5593282.7963622715</v>
      </c>
      <c r="F169" s="45">
        <f t="shared" ref="F169" si="15">+F156+F168+F146</f>
        <v>2922718.7316662925</v>
      </c>
      <c r="G169" s="45">
        <f t="shared" si="14"/>
        <v>1065169.9445264803</v>
      </c>
      <c r="H169" s="45">
        <f t="shared" ref="H169:J169" si="16">+H156+H168+H146</f>
        <v>429918.76950381149</v>
      </c>
      <c r="I169" s="45">
        <f t="shared" si="16"/>
        <v>223303.16147995763</v>
      </c>
      <c r="J169" s="45">
        <f t="shared" si="16"/>
        <v>411948.01354271121</v>
      </c>
      <c r="K169" s="45">
        <f t="shared" si="14"/>
        <v>120477.88945121992</v>
      </c>
      <c r="L169" s="45">
        <f t="shared" si="14"/>
        <v>2122864.983914745</v>
      </c>
      <c r="M169" s="45">
        <f t="shared" si="14"/>
        <v>2932875.1731674098</v>
      </c>
      <c r="N169" s="45">
        <f t="shared" si="14"/>
        <v>47009.718447185842</v>
      </c>
      <c r="O169" s="45">
        <f>+O156+O168+O146</f>
        <v>15505769.840254521</v>
      </c>
      <c r="P169" s="33"/>
    </row>
    <row r="170" spans="1:16" x14ac:dyDescent="0.25">
      <c r="A170" t="s">
        <v>277</v>
      </c>
      <c r="O170" s="27"/>
    </row>
    <row r="171" spans="1:16" x14ac:dyDescent="0.25">
      <c r="A171" s="28"/>
      <c r="M171" s="27"/>
    </row>
    <row r="172" spans="1:16" x14ac:dyDescent="0.25"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</row>
    <row r="173" spans="1:16" x14ac:dyDescent="0.25"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</row>
    <row r="174" spans="1:16" x14ac:dyDescent="0.25"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</row>
    <row r="175" spans="1:16" x14ac:dyDescent="0.25"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</row>
    <row r="176" spans="1:16" x14ac:dyDescent="0.25"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3:15" x14ac:dyDescent="0.25"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</row>
  </sheetData>
  <mergeCells count="6">
    <mergeCell ref="B2:O2"/>
    <mergeCell ref="B3:O3"/>
    <mergeCell ref="B4:O4"/>
    <mergeCell ref="B5:O5"/>
    <mergeCell ref="L9:M9"/>
    <mergeCell ref="L8:M8"/>
  </mergeCells>
  <conditionalFormatting sqref="E158:E167">
    <cfRule type="cellIs" dxfId="13" priority="7" stopIfTrue="1" operator="lessThan">
      <formula>0</formula>
    </cfRule>
  </conditionalFormatting>
  <conditionalFormatting sqref="E148:E155">
    <cfRule type="cellIs" dxfId="12" priority="8" stopIfTrue="1" operator="lessThan">
      <formula>0</formula>
    </cfRule>
  </conditionalFormatting>
  <conditionalFormatting sqref="F158:F167">
    <cfRule type="cellIs" dxfId="11" priority="5" stopIfTrue="1" operator="lessThan">
      <formula>0</formula>
    </cfRule>
  </conditionalFormatting>
  <conditionalFormatting sqref="F148:F155">
    <cfRule type="cellIs" dxfId="10" priority="6" stopIfTrue="1" operator="lessThan">
      <formula>0</formula>
    </cfRule>
  </conditionalFormatting>
  <conditionalFormatting sqref="I158:I167">
    <cfRule type="cellIs" dxfId="9" priority="3" stopIfTrue="1" operator="lessThan">
      <formula>0</formula>
    </cfRule>
  </conditionalFormatting>
  <conditionalFormatting sqref="I148:I155">
    <cfRule type="cellIs" dxfId="8" priority="4" stopIfTrue="1" operator="lessThan">
      <formula>0</formula>
    </cfRule>
  </conditionalFormatting>
  <conditionalFormatting sqref="J158:J167">
    <cfRule type="cellIs" dxfId="7" priority="1" stopIfTrue="1" operator="lessThan">
      <formula>0</formula>
    </cfRule>
  </conditionalFormatting>
  <conditionalFormatting sqref="J148:J155">
    <cfRule type="cellIs" dxfId="6" priority="2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55711-417F-41FF-813E-AD9CEF95F8EC}"/>
</file>

<file path=customXml/itemProps2.xml><?xml version="1.0" encoding="utf-8"?>
<ds:datastoreItem xmlns:ds="http://schemas.openxmlformats.org/officeDocument/2006/customXml" ds:itemID="{B31389B4-E2ED-4D7D-916E-2E3FC3173269}"/>
</file>

<file path=customXml/itemProps3.xml><?xml version="1.0" encoding="utf-8"?>
<ds:datastoreItem xmlns:ds="http://schemas.openxmlformats.org/officeDocument/2006/customXml" ds:itemID="{EB69DBE7-4A52-487A-BBBF-EAE4DEC42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PRODUCCIÓN</vt:lpstr>
      <vt:lpstr>CONSUMO INTERMEDIO</vt:lpstr>
      <vt:lpstr>VALOR AGREGADO</vt:lpstr>
      <vt:lpstr>REMUNERACIONES</vt:lpstr>
      <vt:lpstr>SUELDOS Y SALARIOS</vt:lpstr>
      <vt:lpstr>CONT. SOCIALES EFECTIVAS</vt:lpstr>
      <vt:lpstr>CONT. SOCIALES IMPUTADAS</vt:lpstr>
      <vt:lpstr>OTROS IMPUESTOS</vt:lpstr>
      <vt:lpstr>EXCEDENTE- INGRESO MIXTO BRUTO</vt:lpstr>
      <vt:lpstr>FORMACIÓN BRUTA CAPITAL</vt:lpstr>
      <vt:lpstr>VARIACIÓN EXISTENCIAS</vt:lpstr>
      <vt:lpstr>OBJETOS VALIOSOS</vt:lpstr>
      <vt:lpstr>RESUMEN SI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Clasificación cruzada de industrias y sectores institucionales</dc:title>
  <dc:creator>PIERCE PORRAS ALLISON</dc:creator>
  <cp:lastModifiedBy>PIERCE PORRAS ALLISON</cp:lastModifiedBy>
  <dcterms:created xsi:type="dcterms:W3CDTF">2016-01-26T13:56:37Z</dcterms:created>
  <dcterms:modified xsi:type="dcterms:W3CDTF">2021-01-18T22:57:57Z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0x01010044DDB492B116284EBC3E85EF8FE2B8D7</vt:lpwstr>
  </property>
</Properties>
</file>