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cr-my.sharepoint.com/personal/fallasdr_bccr_fi_cr/Documents/Desktop/"/>
    </mc:Choice>
  </mc:AlternateContent>
  <xr:revisionPtr revIDLastSave="78" documentId="8_{720DE67B-4498-41FD-B6FB-ACD6B990240B}" xr6:coauthVersionLast="47" xr6:coauthVersionMax="47" xr10:uidLastSave="{73EE1ABC-A053-469A-B160-4061FEFB115F}"/>
  <bookViews>
    <workbookView xWindow="-120" yWindow="-120" windowWidth="29040" windowHeight="15720" tabRatio="780" xr2:uid="{BF5BAC1D-D3DB-40CA-B323-F2CAB20644E0}"/>
  </bookViews>
  <sheets>
    <sheet name="Detalle planilla" sheetId="1" r:id="rId1"/>
    <sheet name="Colum. Sal. Banca y Supervisión" sheetId="2" r:id="rId2"/>
    <sheet name="Colum Sal ByS con prohibición  " sheetId="3" r:id="rId3"/>
    <sheet name="Colum SalGestión Organizacional" sheetId="4" r:id="rId4"/>
    <sheet name="Colum. Sal. Gerencial" sheetId="5" r:id="rId5"/>
  </sheets>
  <externalReferences>
    <externalReference r:id="rId6"/>
    <externalReference r:id="rId7"/>
    <externalReference r:id="rId8"/>
  </externalReferences>
  <definedNames>
    <definedName name="_xlnm._FilterDatabase" localSheetId="3" hidden="1">'Colum SalGestión Organizacional'!$B$6:$G$21</definedName>
    <definedName name="_xlnm._FilterDatabase" localSheetId="1" hidden="1">'Colum. Sal. Banca y Supervisión'!$B$6:$G$29</definedName>
    <definedName name="_xlnm._FilterDatabase" localSheetId="0" hidden="1">'Detalle planilla'!$B$4:$F$48</definedName>
    <definedName name="_Toc4569121">#REF!</definedName>
    <definedName name="_xlnm.Print_Area" localSheetId="0">'Detalle planilla'!$B$1:$F$72</definedName>
    <definedName name="categoria">#REF!</definedName>
    <definedName name="disponibilidad">#REF!</definedName>
    <definedName name="escala">#REF!</definedName>
    <definedName name="GER">'[1]Estructura Organizativa 2021'!#REF!</definedName>
    <definedName name="lista">'[2]14-10 DGAP'!#REF!</definedName>
    <definedName name="listanos">#REF!</definedName>
    <definedName name="RegiónDeTítuloDeColumna1..F8.1" localSheetId="2">'Colum Sal ByS con prohibición  '!$B$6</definedName>
    <definedName name="RegiónDeTítuloDeColumna1..F8.1" localSheetId="3">'Colum SalGestión Organizacional'!$B$6</definedName>
    <definedName name="RegiónDeTítuloDeColumna1..F8.1" localSheetId="4">'Colum. Sal. Gerencial'!$B$6</definedName>
    <definedName name="RegiónDeTítuloDeColumna1..F8.1">'Colum. Sal. Banca y Supervisión'!$B$6</definedName>
    <definedName name="RegiónDeTítuloDeColumna2..G14.1" localSheetId="2">'Colum Sal ByS con prohibición  '!#REF!</definedName>
    <definedName name="RegiónDeTítuloDeColumna2..G14.1" localSheetId="3">'Colum SalGestión Organizacional'!#REF!</definedName>
    <definedName name="RegiónDeTítuloDeColumna2..G14.1" localSheetId="4">'Colum. Sal. Gerencial'!#REF!</definedName>
    <definedName name="RegiónDeTítuloDeColumna2..G14.1">'Colum. Sal. Banca y Supervisión'!#REF!</definedName>
    <definedName name="RegiónDeTítuloDeColumna3..B17.1" localSheetId="2">'Colum Sal ByS con prohibición  '!#REF!</definedName>
    <definedName name="RegiónDeTítuloDeColumna3..B17.1" localSheetId="3">'Colum SalGestión Organizacional'!#REF!</definedName>
    <definedName name="RegiónDeTítuloDeColumna3..B17.1" localSheetId="4">'Colum. Sal. Gerencial'!#REF!</definedName>
    <definedName name="RegiónDeTítuloDeColumna3..B17.1">'Colum. Sal. Banca y Supervisión'!#REF!</definedName>
    <definedName name="RegiónDeTítuloDeFila1..D4" localSheetId="2">'Colum Sal ByS con prohibición  '!$B$3:$C$3</definedName>
    <definedName name="RegiónDeTítuloDeFila1..D4" localSheetId="3">'Colum SalGestión Organizacional'!$B$3:$C$3</definedName>
    <definedName name="RegiónDeTítuloDeFila1..D4" localSheetId="4">'Colum. Sal. Gerencial'!$B$3:$C$3</definedName>
    <definedName name="RegiónDeTítuloDeFila1..D4">'Colum. Sal. Banca y Supervisión'!$B$3:$C$3</definedName>
    <definedName name="RegiónDeTítuloDeFila2..E16" localSheetId="2">'Colum Sal ByS con prohibición  '!#REF!</definedName>
    <definedName name="RegiónDeTítuloDeFila2..E16" localSheetId="3">'Colum SalGestión Organizacional'!#REF!</definedName>
    <definedName name="RegiónDeTítuloDeFila2..E16" localSheetId="4">'Colum. Sal. Gerencial'!#REF!</definedName>
    <definedName name="RegiónDeTítuloDeFila2..E16">'Colum. Sal. Banca y Supervisión'!#REF!</definedName>
    <definedName name="SINO">#REF!</definedName>
    <definedName name="Tabla">#REF!</definedName>
    <definedName name="Tipo">#REF!</definedName>
    <definedName name="TítuloDeColumna1">#REF!</definedName>
    <definedName name="_xlnm.Print_Titles" localSheetId="2">'Colum Sal ByS con prohibición  '!#REF!</definedName>
    <definedName name="_xlnm.Print_Titles" localSheetId="3">'Colum SalGestión Organizacional'!#REF!</definedName>
    <definedName name="_xlnm.Print_Titles" localSheetId="1">'Colum. Sal. Banca y Supervisión'!#REF!</definedName>
    <definedName name="_xlnm.Print_Titles" localSheetId="4">'Colum. Sal. Gerencial'!#REF!</definedName>
    <definedName name="XX">[3]DGAP!#REF!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3" i="1" l="1"/>
  <c r="H13" i="5"/>
  <c r="F12" i="5"/>
  <c r="G12" i="5" s="1"/>
  <c r="I11" i="5"/>
  <c r="G11" i="5"/>
  <c r="I10" i="5"/>
  <c r="G10" i="5"/>
  <c r="I9" i="5"/>
  <c r="G9" i="5"/>
  <c r="I8" i="5"/>
  <c r="G8" i="5"/>
  <c r="I7" i="5"/>
  <c r="G7" i="5"/>
  <c r="F21" i="4"/>
  <c r="G21" i="4" s="1"/>
  <c r="F20" i="4"/>
  <c r="G20" i="4" s="1"/>
  <c r="F19" i="4"/>
  <c r="G19" i="4" s="1"/>
  <c r="F18" i="4"/>
  <c r="G18" i="4" s="1"/>
  <c r="F17" i="4"/>
  <c r="G17" i="4" s="1"/>
  <c r="F16" i="4"/>
  <c r="G16" i="4" s="1"/>
  <c r="F15" i="4"/>
  <c r="G15" i="4" s="1"/>
  <c r="F14" i="4"/>
  <c r="G14" i="4" s="1"/>
  <c r="F13" i="4"/>
  <c r="G13" i="4" s="1"/>
  <c r="F12" i="4"/>
  <c r="G12" i="4" s="1"/>
  <c r="F11" i="4"/>
  <c r="G11" i="4" s="1"/>
  <c r="F10" i="4"/>
  <c r="G10" i="4" s="1"/>
  <c r="F9" i="4"/>
  <c r="G9" i="4" s="1"/>
  <c r="F8" i="4"/>
  <c r="G8" i="4" s="1"/>
  <c r="F7" i="4"/>
  <c r="G7" i="4" s="1"/>
  <c r="H11" i="3"/>
  <c r="I11" i="3" s="1"/>
  <c r="H10" i="3"/>
  <c r="I10" i="3" s="1"/>
  <c r="H9" i="3"/>
  <c r="I9" i="3" s="1"/>
  <c r="H8" i="3"/>
  <c r="I8" i="3" s="1"/>
  <c r="H7" i="3"/>
  <c r="I7" i="3" s="1"/>
  <c r="G29" i="2"/>
  <c r="F29" i="2"/>
  <c r="F28" i="2"/>
  <c r="G28" i="2" s="1"/>
  <c r="G27" i="2"/>
  <c r="F27" i="2"/>
  <c r="F26" i="2"/>
  <c r="G26" i="2" s="1"/>
  <c r="F25" i="2"/>
  <c r="G25" i="2" s="1"/>
  <c r="F24" i="2"/>
  <c r="G24" i="2" s="1"/>
  <c r="F23" i="2"/>
  <c r="G23" i="2" s="1"/>
  <c r="G22" i="2"/>
  <c r="F22" i="2"/>
  <c r="F21" i="2"/>
  <c r="G21" i="2" s="1"/>
  <c r="F20" i="2"/>
  <c r="G20" i="2" s="1"/>
  <c r="F19" i="2"/>
  <c r="G19" i="2" s="1"/>
  <c r="F18" i="2"/>
  <c r="G18" i="2" s="1"/>
  <c r="F17" i="2"/>
  <c r="G17" i="2" s="1"/>
  <c r="F16" i="2"/>
  <c r="G16" i="2" s="1"/>
  <c r="G15" i="2"/>
  <c r="F15" i="2"/>
  <c r="F14" i="2"/>
  <c r="G14" i="2" s="1"/>
  <c r="F13" i="2"/>
  <c r="G13" i="2" s="1"/>
  <c r="F12" i="2"/>
  <c r="G12" i="2" s="1"/>
  <c r="F11" i="2"/>
  <c r="G11" i="2" s="1"/>
  <c r="F10" i="2"/>
  <c r="G10" i="2" s="1"/>
  <c r="F9" i="2"/>
  <c r="G9" i="2" s="1"/>
  <c r="G8" i="2"/>
  <c r="F8" i="2"/>
  <c r="F7" i="2"/>
  <c r="G7" i="2" s="1"/>
  <c r="H12" i="5" l="1"/>
  <c r="I13" i="5"/>
  <c r="I12" i="5" l="1"/>
</calcChain>
</file>

<file path=xl/sharedStrings.xml><?xml version="1.0" encoding="utf-8"?>
<sst xmlns="http://schemas.openxmlformats.org/spreadsheetml/2006/main" count="315" uniqueCount="134">
  <si>
    <t>Categoría</t>
  </si>
  <si>
    <t>Clase de puesto</t>
  </si>
  <si>
    <t>Escala</t>
  </si>
  <si>
    <t>Número de puestos</t>
  </si>
  <si>
    <t>Salario mensual global/básico planilla
 (en colones)</t>
  </si>
  <si>
    <t>Subaditor Interno</t>
  </si>
  <si>
    <t>G. Global Banca y Supervisión</t>
  </si>
  <si>
    <t>Auditor Interno</t>
  </si>
  <si>
    <t>Director de Departamento</t>
  </si>
  <si>
    <t>Subgerente</t>
  </si>
  <si>
    <t>Gerencial Global</t>
  </si>
  <si>
    <t>Gerente</t>
  </si>
  <si>
    <t>Presidente</t>
  </si>
  <si>
    <t>Asistente Servicios Institucionales 1</t>
  </si>
  <si>
    <t>Global</t>
  </si>
  <si>
    <t>Asistente Servicios Institucionales 2</t>
  </si>
  <si>
    <t>Técnico Servicios Institucionales 1</t>
  </si>
  <si>
    <t>Técnico Servicios Institucionales 2</t>
  </si>
  <si>
    <t>Profesional Gestión Bancaria 2</t>
  </si>
  <si>
    <t>Profesional Gestión Informática 1</t>
  </si>
  <si>
    <t>Profesional Gestión Bancaria 3</t>
  </si>
  <si>
    <t>Profesional Gestión Informática 2</t>
  </si>
  <si>
    <t>Profesional Gestión Informática 3</t>
  </si>
  <si>
    <t>Analista Experto</t>
  </si>
  <si>
    <t>Profesional Gestión Bancaria 5</t>
  </si>
  <si>
    <t>Director de División</t>
  </si>
  <si>
    <t>Profesional en Investigación</t>
  </si>
  <si>
    <t>2.1GO</t>
  </si>
  <si>
    <t>Asistente Servicios 1</t>
  </si>
  <si>
    <t>Global Gestión Organizacional</t>
  </si>
  <si>
    <t>3.1GO</t>
  </si>
  <si>
    <t>Asistente Servicios 2</t>
  </si>
  <si>
    <t>4.1GO</t>
  </si>
  <si>
    <t>Técnico Servicios 1</t>
  </si>
  <si>
    <t>5.1GO</t>
  </si>
  <si>
    <t>Técnico Servicios 2</t>
  </si>
  <si>
    <t>6.1GO</t>
  </si>
  <si>
    <t>Profesional Gestión Organizacional 1</t>
  </si>
  <si>
    <t>6.2GO</t>
  </si>
  <si>
    <t xml:space="preserve">Profesional en Enfermería Gestión Organizacional </t>
  </si>
  <si>
    <t>7.1GO</t>
  </si>
  <si>
    <t>Profesional Gestión Organizacional 2</t>
  </si>
  <si>
    <t>8.1GO</t>
  </si>
  <si>
    <t>Profesional Gestión Organizacional 3</t>
  </si>
  <si>
    <t>8.2GO</t>
  </si>
  <si>
    <t>Profesional Especialista en Medicina</t>
  </si>
  <si>
    <t>9.3GO</t>
  </si>
  <si>
    <t>Ejecutivo Gestión Organizacional</t>
  </si>
  <si>
    <t>10.1GO</t>
  </si>
  <si>
    <t>Gerente de Departamento Gestión Organizacional</t>
  </si>
  <si>
    <t>6.1BS</t>
  </si>
  <si>
    <t>Profesional Banca y Supervisión 1</t>
  </si>
  <si>
    <t>Global Banca y Supervisión</t>
  </si>
  <si>
    <t>7.1BS</t>
  </si>
  <si>
    <t>Profesional Banca y Supervisión 2</t>
  </si>
  <si>
    <t>7.2BSP</t>
  </si>
  <si>
    <t>8.1BS</t>
  </si>
  <si>
    <t>Profesional Banca y Supervisión 3</t>
  </si>
  <si>
    <t>Profesional TI Banca y Supervisión 2</t>
  </si>
  <si>
    <t>8.2BSP</t>
  </si>
  <si>
    <t>9.1BS</t>
  </si>
  <si>
    <t>Profesional Banca y Supervisión 4</t>
  </si>
  <si>
    <t>Profesional TI Banca y Supervisión 3</t>
  </si>
  <si>
    <t>9.2BS</t>
  </si>
  <si>
    <t>Ejecutivo Banca y Supervisión</t>
  </si>
  <si>
    <t>Ejecutivo TI Banca y Supervisión</t>
  </si>
  <si>
    <t>9.4BSP</t>
  </si>
  <si>
    <t>10.1BS</t>
  </si>
  <si>
    <t>Profesional Banca y Supervisión 5</t>
  </si>
  <si>
    <t>10.2BS</t>
  </si>
  <si>
    <t>Gerente de Departamento Banca y Supervisión</t>
  </si>
  <si>
    <t>10.3BSP</t>
  </si>
  <si>
    <t>12.1BS</t>
  </si>
  <si>
    <t>Asesor Legal de la Junta Directiva del BCCR</t>
  </si>
  <si>
    <t>13.1BS</t>
  </si>
  <si>
    <t>Economista Jefe</t>
  </si>
  <si>
    <t>Básico más Pluses</t>
  </si>
  <si>
    <t>Profesional Gestión Bancaria 1</t>
  </si>
  <si>
    <t>Asistente de División</t>
  </si>
  <si>
    <t>Ejecutivo</t>
  </si>
  <si>
    <t>Ejecutivo en Tecnologías de Información</t>
  </si>
  <si>
    <t>Profesional Gestión Bancaria 4</t>
  </si>
  <si>
    <t>Prohibición</t>
  </si>
  <si>
    <t>Total</t>
  </si>
  <si>
    <t>Asesor Técnico Servicios Institucionales 2</t>
  </si>
  <si>
    <t>Asesor Técnico Servicios 2</t>
  </si>
  <si>
    <t>S. Esp.  G. Organizacional</t>
  </si>
  <si>
    <t>Asesor Profesional Banca y Supervisión 1</t>
  </si>
  <si>
    <t>S. Esp.  Banca y Superv.</t>
  </si>
  <si>
    <t>Asesor Profesional Banca y Supervisión 2</t>
  </si>
  <si>
    <t>Asesor Profesional Banca y Supervisión 3</t>
  </si>
  <si>
    <t>Asesor Profesional TI Banca y Supervisión 3</t>
  </si>
  <si>
    <t>Servicios Especiales</t>
  </si>
  <si>
    <t>BANCO CENTRAL DE COSTA RICA Y ÓRGANOS DE DESCONCENTRACIÓN MÁXIMA</t>
  </si>
  <si>
    <t>Escala:</t>
  </si>
  <si>
    <t>Columna Salarial para puestos de Banca y Supervisión</t>
  </si>
  <si>
    <t>Mes y Año de entrada en  vigencia:</t>
  </si>
  <si>
    <t>Junio 2025 - alcance N.° 71 de La Gaceta N.° 102, la Directriz Ministerial N.° 008-2025-PLAN</t>
  </si>
  <si>
    <t>Nivel/Cat.</t>
  </si>
  <si>
    <t>Nombre del puesto</t>
  </si>
  <si>
    <t>Salario global</t>
  </si>
  <si>
    <t>Salario escolar</t>
  </si>
  <si>
    <t>Total salario</t>
  </si>
  <si>
    <t>12.2BS</t>
  </si>
  <si>
    <t>Asesor Jurídico Cuerpo Colegiado</t>
  </si>
  <si>
    <t>Gerente de División Banca y Supervisión</t>
  </si>
  <si>
    <t>Gerente de División Supervisión</t>
  </si>
  <si>
    <t>Profesional en Investigación Banca y Supervisión</t>
  </si>
  <si>
    <t>Administrador del Fondo de Garantía de Depósitos</t>
  </si>
  <si>
    <t>Líder de Departamento Supervisión</t>
  </si>
  <si>
    <t>Supervisor Principal Banca y Supervisión</t>
  </si>
  <si>
    <t>Supervisor Banca y Supervisión 2</t>
  </si>
  <si>
    <t>Supervisor TI Banca y Supervisión</t>
  </si>
  <si>
    <t>Profesional TI Banca y Supervisión 1</t>
  </si>
  <si>
    <t>Supervisor Banca y Supervisión 1</t>
  </si>
  <si>
    <t>Junio 2025 alcance N.° 71 de La Gaceta N.° 102, la Directriz Ministerial N.° 008-2025-PLAN</t>
  </si>
  <si>
    <t>Total salario global + Prohibición</t>
  </si>
  <si>
    <t>9.3BSP</t>
  </si>
  <si>
    <t>Columna Salarial para puestos de Gestión Organizacional</t>
  </si>
  <si>
    <t>9.2GO</t>
  </si>
  <si>
    <t>Ejecutivo TI Gestión Organizacional</t>
  </si>
  <si>
    <t>9.1GO</t>
  </si>
  <si>
    <t>Profesional TI Gestión Organizacional 3</t>
  </si>
  <si>
    <t>Profesional TI Gestión Organizacional 2</t>
  </si>
  <si>
    <t>Profesional TI Gestión Organizacional 1</t>
  </si>
  <si>
    <t>Columna Salarial para puestos Gerenciales</t>
  </si>
  <si>
    <t>Artículo 5, del acta de la sesión 5956-2020, celebrada el 4 de setiembre de 2020, define salarios para los puestos gerenciales globales a partir de setiembre 2020 y en Junio 2025 alcance N.° 71 de La Gaceta N.° 102, la Directriz Ministerial N.° 008-2025-PLAN se definen los salarios de Auditor y Subauditor Interno.</t>
  </si>
  <si>
    <t>Superintendente</t>
  </si>
  <si>
    <t>Intendente</t>
  </si>
  <si>
    <t>2.1GBS</t>
  </si>
  <si>
    <t>1.1GBS</t>
  </si>
  <si>
    <t>Subauditor Interno</t>
  </si>
  <si>
    <t>Columna Salarial para puestos de Banca y Supervisión con Prohibición</t>
  </si>
  <si>
    <t>Resumen de planilla por clase de puestos
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</si>
</sst>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[&lt;=9999999]###\-####;\(###\)\ ###\-####"/>
    <numFmt numFmtId="167" formatCode="&quot;₡&quot;#,##0"/>
    <numFmt numFmtId="168" formatCode="&quot;₡&quot;#,##0.00"/>
  </numFmts>
  <fonts count="17" x14ac:knownFonts="1">
    <font>
      <sz val="11"/>
      <name val="Bodoni MT"/>
      <family val="1"/>
    </font>
    <font>
      <sz val="11"/>
      <name val="Bodoni MT"/>
      <family val="1"/>
    </font>
    <font>
      <sz val="11"/>
      <name val="Calibri"/>
      <family val="2"/>
      <scheme val="minor"/>
    </font>
    <font>
      <b/>
      <sz val="14"/>
      <color theme="0"/>
      <name val="Cambria"/>
      <family val="2"/>
      <scheme val="major"/>
    </font>
    <font>
      <b/>
      <sz val="11"/>
      <color theme="4" tint="-0.24994659260841701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mbria"/>
      <family val="2"/>
      <scheme val="major"/>
    </font>
    <font>
      <b/>
      <sz val="12"/>
      <color rgb="FFFFFF00"/>
      <name val="Calibri"/>
      <family val="2"/>
      <scheme val="minor"/>
    </font>
    <font>
      <b/>
      <sz val="12"/>
      <color theme="4" tint="0.7999816888943144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theme="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hair">
        <color theme="3" tint="0.59999389629810485"/>
      </left>
      <right style="hair">
        <color theme="3" tint="0.59999389629810485"/>
      </right>
      <top style="hair">
        <color theme="3" tint="0.59999389629810485"/>
      </top>
      <bottom style="hair">
        <color theme="3" tint="0.59999389629810485"/>
      </bottom>
      <diagonal/>
    </border>
    <border>
      <left style="hair">
        <color theme="3" tint="0.59999389629810485"/>
      </left>
      <right/>
      <top style="hair">
        <color theme="3" tint="0.59999389629810485"/>
      </top>
      <bottom style="hair">
        <color theme="3" tint="0.59999389629810485"/>
      </bottom>
      <diagonal/>
    </border>
    <border>
      <left/>
      <right style="hair">
        <color theme="3" tint="0.59999389629810485"/>
      </right>
      <top style="hair">
        <color theme="3" tint="0.59999389629810485"/>
      </top>
      <bottom style="hair">
        <color theme="3" tint="0.59999389629810485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>
      <alignment horizontal="left" vertical="center" wrapText="1"/>
    </xf>
    <xf numFmtId="0" fontId="3" fillId="5" borderId="2">
      <alignment horizontal="center" vertical="center"/>
    </xf>
    <xf numFmtId="0" fontId="4" fillId="7" borderId="3">
      <alignment vertical="center"/>
    </xf>
    <xf numFmtId="0" fontId="5" fillId="0" borderId="3">
      <alignment horizontal="left" vertical="center" wrapText="1"/>
    </xf>
    <xf numFmtId="166" fontId="2" fillId="0" borderId="0" applyFont="0" applyFill="0" applyBorder="0">
      <alignment horizontal="left" vertical="center" wrapText="1"/>
    </xf>
    <xf numFmtId="0" fontId="5" fillId="0" borderId="0" applyNumberFormat="0" applyFill="0" applyBorder="0">
      <alignment horizontal="left" vertical="center" wrapText="1"/>
    </xf>
  </cellStyleXfs>
  <cellXfs count="84">
    <xf numFmtId="0" fontId="0" fillId="0" borderId="0" xfId="0"/>
    <xf numFmtId="0" fontId="7" fillId="0" borderId="5" xfId="5" applyFont="1" applyBorder="1" applyAlignment="1">
      <alignment horizontal="center" vertical="center" wrapText="1"/>
    </xf>
    <xf numFmtId="167" fontId="7" fillId="0" borderId="4" xfId="6" applyNumberFormat="1" applyFont="1" applyBorder="1" applyAlignment="1">
      <alignment horizontal="center" vertical="center" wrapText="1"/>
    </xf>
    <xf numFmtId="168" fontId="7" fillId="0" borderId="4" xfId="6" applyNumberFormat="1" applyFont="1" applyBorder="1" applyAlignment="1">
      <alignment horizontal="center" vertical="center" wrapText="1"/>
    </xf>
    <xf numFmtId="168" fontId="6" fillId="0" borderId="4" xfId="7" applyNumberFormat="1" applyFont="1" applyBorder="1" applyAlignment="1">
      <alignment horizontal="center" vertical="center" wrapText="1"/>
    </xf>
    <xf numFmtId="0" fontId="7" fillId="8" borderId="5" xfId="5" applyFont="1" applyFill="1" applyBorder="1" applyAlignment="1">
      <alignment horizontal="center" vertical="center" wrapText="1"/>
    </xf>
    <xf numFmtId="167" fontId="7" fillId="8" borderId="4" xfId="6" applyNumberFormat="1" applyFont="1" applyFill="1" applyBorder="1" applyAlignment="1">
      <alignment horizontal="center" vertical="center" wrapText="1"/>
    </xf>
    <xf numFmtId="168" fontId="7" fillId="8" borderId="4" xfId="6" applyNumberFormat="1" applyFont="1" applyFill="1" applyBorder="1" applyAlignment="1">
      <alignment horizontal="center" vertical="center" wrapText="1"/>
    </xf>
    <xf numFmtId="168" fontId="6" fillId="8" borderId="4" xfId="7" applyNumberFormat="1" applyFont="1" applyFill="1" applyBorder="1" applyAlignment="1">
      <alignment horizontal="center" vertical="center" wrapText="1"/>
    </xf>
    <xf numFmtId="167" fontId="7" fillId="0" borderId="4" xfId="6" applyNumberFormat="1" applyFont="1" applyFill="1" applyBorder="1" applyAlignment="1">
      <alignment horizontal="center" vertical="center" wrapText="1"/>
    </xf>
    <xf numFmtId="168" fontId="7" fillId="0" borderId="4" xfId="6" applyNumberFormat="1" applyFont="1" applyFill="1" applyBorder="1" applyAlignment="1">
      <alignment horizontal="center" vertical="center" wrapText="1"/>
    </xf>
    <xf numFmtId="168" fontId="6" fillId="0" borderId="4" xfId="7" applyNumberFormat="1" applyFont="1" applyFill="1" applyBorder="1" applyAlignment="1">
      <alignment horizontal="center" vertical="center" wrapText="1"/>
    </xf>
    <xf numFmtId="167" fontId="6" fillId="0" borderId="4" xfId="7" applyNumberFormat="1" applyFont="1" applyBorder="1" applyAlignment="1">
      <alignment horizontal="center" vertical="center" wrapText="1"/>
    </xf>
    <xf numFmtId="167" fontId="6" fillId="8" borderId="4" xfId="7" applyNumberFormat="1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167" fontId="9" fillId="0" borderId="4" xfId="6" applyNumberFormat="1" applyFont="1" applyBorder="1" applyAlignment="1">
      <alignment horizontal="center" vertical="center" wrapText="1"/>
    </xf>
    <xf numFmtId="168" fontId="9" fillId="0" borderId="4" xfId="6" applyNumberFormat="1" applyFont="1" applyBorder="1" applyAlignment="1">
      <alignment horizontal="center" vertical="center" wrapText="1"/>
    </xf>
    <xf numFmtId="168" fontId="8" fillId="0" borderId="4" xfId="7" applyNumberFormat="1" applyFont="1" applyBorder="1" applyAlignment="1">
      <alignment horizontal="center" vertical="center" wrapText="1"/>
    </xf>
    <xf numFmtId="0" fontId="9" fillId="8" borderId="5" xfId="5" applyFont="1" applyFill="1" applyBorder="1" applyAlignment="1">
      <alignment horizontal="center" vertical="center" wrapText="1"/>
    </xf>
    <xf numFmtId="167" fontId="9" fillId="8" borderId="4" xfId="6" applyNumberFormat="1" applyFont="1" applyFill="1" applyBorder="1" applyAlignment="1">
      <alignment horizontal="center" vertical="center" wrapText="1"/>
    </xf>
    <xf numFmtId="168" fontId="9" fillId="8" borderId="4" xfId="6" applyNumberFormat="1" applyFont="1" applyFill="1" applyBorder="1" applyAlignment="1">
      <alignment horizontal="center" vertical="center" wrapText="1"/>
    </xf>
    <xf numFmtId="168" fontId="8" fillId="8" borderId="4" xfId="7" applyNumberFormat="1" applyFont="1" applyFill="1" applyBorder="1" applyAlignment="1">
      <alignment horizontal="center" vertical="center" wrapText="1"/>
    </xf>
    <xf numFmtId="167" fontId="9" fillId="0" borderId="4" xfId="6" applyNumberFormat="1" applyFont="1" applyFill="1" applyBorder="1" applyAlignment="1">
      <alignment horizontal="center" vertical="center" wrapText="1"/>
    </xf>
    <xf numFmtId="168" fontId="9" fillId="0" borderId="4" xfId="6" applyNumberFormat="1" applyFont="1" applyFill="1" applyBorder="1" applyAlignment="1">
      <alignment horizontal="center" vertical="center" wrapText="1"/>
    </xf>
    <xf numFmtId="168" fontId="8" fillId="0" borderId="4" xfId="7" applyNumberFormat="1" applyFont="1" applyFill="1" applyBorder="1" applyAlignment="1">
      <alignment horizontal="center" vertical="center" wrapText="1"/>
    </xf>
    <xf numFmtId="167" fontId="8" fillId="0" borderId="4" xfId="7" applyNumberFormat="1" applyFont="1" applyBorder="1" applyAlignment="1">
      <alignment horizontal="center" vertical="center" wrapText="1"/>
    </xf>
    <xf numFmtId="0" fontId="9" fillId="12" borderId="5" xfId="5" applyFont="1" applyFill="1" applyBorder="1" applyAlignment="1">
      <alignment horizontal="center" vertical="center" wrapText="1"/>
    </xf>
    <xf numFmtId="167" fontId="9" fillId="12" borderId="4" xfId="6" applyNumberFormat="1" applyFont="1" applyFill="1" applyBorder="1" applyAlignment="1">
      <alignment horizontal="center" vertical="center" wrapText="1"/>
    </xf>
    <xf numFmtId="168" fontId="9" fillId="12" borderId="4" xfId="6" applyNumberFormat="1" applyFont="1" applyFill="1" applyBorder="1" applyAlignment="1">
      <alignment horizontal="center" vertical="center" wrapText="1"/>
    </xf>
    <xf numFmtId="167" fontId="8" fillId="12" borderId="4" xfId="7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Continuous" vertical="center" wrapText="1"/>
    </xf>
    <xf numFmtId="0" fontId="12" fillId="3" borderId="1" xfId="0" quotePrefix="1" applyFont="1" applyFill="1" applyBorder="1" applyAlignment="1">
      <alignment horizontal="center"/>
    </xf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/>
    </xf>
    <xf numFmtId="165" fontId="12" fillId="3" borderId="1" xfId="1" applyNumberFormat="1" applyFont="1" applyFill="1" applyBorder="1"/>
    <xf numFmtId="0" fontId="12" fillId="4" borderId="1" xfId="0" applyFont="1" applyFill="1" applyBorder="1" applyAlignment="1">
      <alignment horizontal="center"/>
    </xf>
    <xf numFmtId="0" fontId="12" fillId="4" borderId="1" xfId="0" applyFont="1" applyFill="1" applyBorder="1"/>
    <xf numFmtId="165" fontId="12" fillId="4" borderId="1" xfId="1" applyNumberFormat="1" applyFont="1" applyFill="1" applyBorder="1"/>
    <xf numFmtId="3" fontId="12" fillId="0" borderId="0" xfId="0" applyNumberFormat="1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2" applyFont="1">
      <alignment horizontal="left" vertical="center" wrapText="1"/>
    </xf>
    <xf numFmtId="0" fontId="14" fillId="6" borderId="2" xfId="3" applyFont="1" applyFill="1" applyAlignment="1">
      <alignment horizontal="centerContinuous" vertical="center" wrapText="1"/>
    </xf>
    <xf numFmtId="0" fontId="13" fillId="11" borderId="4" xfId="4" applyFont="1" applyFill="1" applyBorder="1" applyAlignment="1">
      <alignment horizontal="center" vertical="center"/>
    </xf>
    <xf numFmtId="0" fontId="13" fillId="11" borderId="5" xfId="4" applyFont="1" applyFill="1" applyBorder="1" applyAlignment="1">
      <alignment horizontal="center" vertical="center"/>
    </xf>
    <xf numFmtId="0" fontId="13" fillId="11" borderId="4" xfId="4" applyFont="1" applyFill="1" applyBorder="1" applyAlignment="1">
      <alignment horizontal="centerContinuous" vertical="center" wrapText="1"/>
    </xf>
    <xf numFmtId="0" fontId="14" fillId="10" borderId="2" xfId="3" applyFont="1" applyFill="1" applyAlignment="1">
      <alignment horizontal="centerContinuous" vertical="center" wrapText="1"/>
    </xf>
    <xf numFmtId="0" fontId="12" fillId="0" borderId="0" xfId="2" applyFont="1" applyAlignment="1">
      <alignment horizontal="center" vertical="center" wrapText="1"/>
    </xf>
    <xf numFmtId="0" fontId="15" fillId="10" borderId="4" xfId="4" applyFont="1" applyFill="1" applyBorder="1" applyAlignment="1">
      <alignment horizontal="center" vertical="center"/>
    </xf>
    <xf numFmtId="0" fontId="13" fillId="6" borderId="4" xfId="4" applyFont="1" applyFill="1" applyBorder="1" applyAlignment="1">
      <alignment horizontal="center" vertical="center"/>
    </xf>
    <xf numFmtId="0" fontId="13" fillId="6" borderId="4" xfId="4" applyFont="1" applyFill="1" applyBorder="1" applyAlignment="1">
      <alignment horizontal="center" vertical="center" wrapText="1"/>
    </xf>
    <xf numFmtId="0" fontId="14" fillId="9" borderId="2" xfId="3" applyFont="1" applyFill="1" applyAlignment="1">
      <alignment horizontal="centerContinuous" vertical="center" wrapText="1"/>
    </xf>
    <xf numFmtId="0" fontId="16" fillId="9" borderId="4" xfId="4" applyFont="1" applyFill="1" applyBorder="1" applyAlignment="1">
      <alignment horizontal="center" vertical="center"/>
    </xf>
    <xf numFmtId="0" fontId="7" fillId="0" borderId="5" xfId="5" applyFont="1" applyBorder="1" applyAlignment="1">
      <alignment horizontal="center" vertical="center" wrapText="1"/>
    </xf>
    <xf numFmtId="0" fontId="7" fillId="0" borderId="6" xfId="5" applyFont="1" applyBorder="1" applyAlignment="1">
      <alignment horizontal="center" vertical="center" wrapText="1"/>
    </xf>
    <xf numFmtId="0" fontId="16" fillId="9" borderId="4" xfId="4" applyFont="1" applyFill="1" applyBorder="1" applyAlignment="1">
      <alignment horizontal="right" vertical="center" indent="1"/>
    </xf>
    <xf numFmtId="0" fontId="6" fillId="0" borderId="4" xfId="5" applyFont="1" applyBorder="1" applyAlignment="1">
      <alignment horizontal="left" vertical="center" wrapText="1" indent="1"/>
    </xf>
    <xf numFmtId="17" fontId="6" fillId="0" borderId="4" xfId="5" quotePrefix="1" applyNumberFormat="1" applyFont="1" applyBorder="1" applyAlignment="1">
      <alignment horizontal="left" vertical="center" wrapText="1" indent="1"/>
    </xf>
    <xf numFmtId="0" fontId="16" fillId="9" borderId="5" xfId="4" applyFont="1" applyFill="1" applyBorder="1" applyAlignment="1">
      <alignment horizontal="center" vertical="center"/>
    </xf>
    <xf numFmtId="0" fontId="16" fillId="9" borderId="6" xfId="4" applyFont="1" applyFill="1" applyBorder="1" applyAlignment="1">
      <alignment horizontal="center" vertical="center"/>
    </xf>
    <xf numFmtId="0" fontId="7" fillId="8" borderId="5" xfId="5" applyFont="1" applyFill="1" applyBorder="1" applyAlignment="1">
      <alignment horizontal="center" vertical="center" wrapText="1"/>
    </xf>
    <xf numFmtId="0" fontId="7" fillId="8" borderId="6" xfId="5" applyFont="1" applyFill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13" fillId="6" borderId="4" xfId="4" applyFont="1" applyFill="1" applyBorder="1" applyAlignment="1">
      <alignment horizontal="right" vertical="center" indent="1"/>
    </xf>
    <xf numFmtId="0" fontId="13" fillId="6" borderId="5" xfId="4" applyFont="1" applyFill="1" applyBorder="1" applyAlignment="1">
      <alignment horizontal="center" vertical="center"/>
    </xf>
    <xf numFmtId="0" fontId="13" fillId="6" borderId="6" xfId="4" applyFont="1" applyFill="1" applyBorder="1" applyAlignment="1">
      <alignment horizontal="center" vertical="center"/>
    </xf>
    <xf numFmtId="0" fontId="9" fillId="0" borderId="5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 wrapText="1"/>
    </xf>
    <xf numFmtId="0" fontId="15" fillId="10" borderId="4" xfId="4" applyFont="1" applyFill="1" applyBorder="1" applyAlignment="1">
      <alignment horizontal="right" vertical="center" indent="1"/>
    </xf>
    <xf numFmtId="0" fontId="8" fillId="0" borderId="4" xfId="5" applyFont="1" applyBorder="1" applyAlignment="1">
      <alignment horizontal="left" vertical="center" wrapText="1" indent="1"/>
    </xf>
    <xf numFmtId="17" fontId="8" fillId="0" borderId="4" xfId="5" quotePrefix="1" applyNumberFormat="1" applyFont="1" applyBorder="1" applyAlignment="1">
      <alignment horizontal="left" vertical="center" wrapText="1" indent="1"/>
    </xf>
    <xf numFmtId="0" fontId="15" fillId="10" borderId="5" xfId="4" applyFont="1" applyFill="1" applyBorder="1" applyAlignment="1">
      <alignment horizontal="center" vertical="center"/>
    </xf>
    <xf numFmtId="0" fontId="15" fillId="10" borderId="6" xfId="4" applyFont="1" applyFill="1" applyBorder="1" applyAlignment="1">
      <alignment horizontal="center" vertical="center"/>
    </xf>
    <xf numFmtId="0" fontId="9" fillId="8" borderId="5" xfId="5" applyFont="1" applyFill="1" applyBorder="1" applyAlignment="1">
      <alignment horizontal="center" vertical="center" wrapText="1"/>
    </xf>
    <xf numFmtId="0" fontId="9" fillId="8" borderId="6" xfId="5" applyFont="1" applyFill="1" applyBorder="1" applyAlignment="1">
      <alignment horizontal="center" vertical="center" wrapText="1"/>
    </xf>
    <xf numFmtId="0" fontId="13" fillId="11" borderId="4" xfId="4" applyFont="1" applyFill="1" applyBorder="1" applyAlignment="1">
      <alignment horizontal="right" vertical="center" indent="1"/>
    </xf>
    <xf numFmtId="0" fontId="10" fillId="0" borderId="4" xfId="5" applyFont="1" applyBorder="1" applyAlignment="1">
      <alignment horizontal="left" vertical="center" wrapText="1" indent="1"/>
    </xf>
    <xf numFmtId="17" fontId="10" fillId="0" borderId="4" xfId="5" quotePrefix="1" applyNumberFormat="1" applyFont="1" applyBorder="1" applyAlignment="1">
      <alignment horizontal="left" vertical="center" wrapText="1" indent="1"/>
    </xf>
    <xf numFmtId="0" fontId="13" fillId="11" borderId="5" xfId="4" applyFont="1" applyFill="1" applyBorder="1" applyAlignment="1">
      <alignment horizontal="center" vertical="center"/>
    </xf>
    <xf numFmtId="0" fontId="13" fillId="11" borderId="6" xfId="4" applyFont="1" applyFill="1" applyBorder="1" applyAlignment="1">
      <alignment horizontal="center" vertical="center"/>
    </xf>
    <xf numFmtId="0" fontId="9" fillId="12" borderId="5" xfId="5" applyFont="1" applyFill="1" applyBorder="1" applyAlignment="1">
      <alignment horizontal="center" vertical="center" wrapText="1"/>
    </xf>
    <xf numFmtId="0" fontId="9" fillId="12" borderId="6" xfId="5" applyFont="1" applyFill="1" applyBorder="1" applyAlignment="1">
      <alignment horizontal="center" vertical="center" wrapText="1"/>
    </xf>
  </cellXfs>
  <cellStyles count="8">
    <cellStyle name="Dirección de correo electrónico" xfId="7" xr:uid="{19F4CDEC-C9DE-46E8-BCA6-EB50291D467E}"/>
    <cellStyle name="Encabezado 1 2" xfId="4" xr:uid="{B75BB3C9-5234-46F4-9089-6FBDFFF7AC48}"/>
    <cellStyle name="Entrada 2" xfId="5" xr:uid="{744E7D1F-ECA4-4BC4-A33C-50C760BF9FC2}"/>
    <cellStyle name="Millares" xfId="1" builtinId="3"/>
    <cellStyle name="Normal" xfId="0" builtinId="0"/>
    <cellStyle name="Normal 2" xfId="2" xr:uid="{D88B3415-926B-4F2D-B496-515D15F426BD}"/>
    <cellStyle name="Teléfono" xfId="6" xr:uid="{82FF31A5-38E7-4534-81C2-DA13417C78F0}"/>
    <cellStyle name="Título 4" xfId="3" xr:uid="{B0021CEE-7A1C-4826-B1BA-CB57E51F8E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ccr.sharepoint.com/sites/dsc_pyc_par/estructura/Estructura%20Organizativa%202025.xlsm" TargetMode="External"/><Relationship Id="rId1" Type="http://schemas.openxmlformats.org/officeDocument/2006/relationships/externalLinkPath" Target="https://bccr.sharepoint.com/sites/dsc_pyc_par/estructura/Estructura%20Organizativa%202025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ccr.sharepoint.com/sites/dsc_pyc_par/estructura/Estructura%20Vigente%202025%20-%20ESCALAS.xlsm" TargetMode="External"/><Relationship Id="rId1" Type="http://schemas.openxmlformats.org/officeDocument/2006/relationships/externalLinkPath" Target="https://bccr.sharepoint.com/sites/dsc_pyc_par/estructura/Estructura%20Vigente%202025%20-%20ESCALA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ccr.sharepoint.com/sites/dsc_pyc_par/estructura/Estructura%20Formulaci&#243;n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ructura Organizativa 2021"/>
      <sheetName val="Vigente"/>
      <sheetName val="Códigos Dependencia"/>
      <sheetName val="Códigos puesto tipo"/>
      <sheetName val="Act.Ocupacional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1-10 AI"/>
      <sheetName val="12-01 SEC"/>
      <sheetName val="13-01 PRES"/>
      <sheetName val="14-01 GER"/>
      <sheetName val="14-05 DEC"/>
      <sheetName val="14-10 DGAP"/>
      <sheetName val="14-15 DSP"/>
      <sheetName val="14-20 DSC"/>
      <sheetName val="14-25 DAJ"/>
      <sheetName val="14-30 DDE"/>
      <sheetName val="14-35 DTE"/>
      <sheetName val="14-40 DST"/>
      <sheetName val="15-01 DGRC"/>
      <sheetName val="16-01 DFGD"/>
      <sheetName val="17-01 JD BCCR"/>
      <sheetName val="21-01 AI CONASSIF"/>
      <sheetName val="22-01 CONASSIF"/>
      <sheetName val="23-01 SUGEF"/>
      <sheetName val="24-01 SUGESE"/>
      <sheetName val="25-01 SUGEVAL"/>
      <sheetName val="26-01 SUPEN"/>
      <sheetName val="Interinos"/>
      <sheetName val="PensionadosBCCR"/>
      <sheetName val="PensionadosFONDO"/>
      <sheetName val="DirectivosJD-CNSF"/>
      <sheetName val="Practicantes-Pasantes"/>
      <sheetName val="Resumen x dep."/>
      <sheetName val="Resumen"/>
      <sheetName val="Vacantes-BCCR"/>
      <sheetName val="Vacantes-ODM"/>
      <sheetName val="SERVICIOS ESPECIALES"/>
      <sheetName val="DISCRECIONALES"/>
      <sheetName val="actividad ocupacional"/>
      <sheetName val="Datos"/>
      <sheetName val="Estructura Vigente 2025 - ESCAL"/>
      <sheetName val="Lis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I"/>
      <sheetName val="SEC"/>
      <sheetName val="PRES"/>
      <sheetName val="GER"/>
      <sheetName val="DEC"/>
      <sheetName val="DGAP"/>
      <sheetName val="DSP"/>
      <sheetName val="DAD"/>
      <sheetName val="DAJ"/>
      <sheetName val="DFC"/>
      <sheetName val="DGD"/>
      <sheetName val="DST"/>
      <sheetName val="AI CONASSIF"/>
      <sheetName val="CONASSIF"/>
      <sheetName val="SUGEF"/>
      <sheetName val="SUGESE"/>
      <sheetName val="SUGEVAL"/>
      <sheetName val="SUPEN"/>
      <sheetName val="JD"/>
      <sheetName val="Resumen x dep."/>
      <sheetName val="Resumen"/>
      <sheetName val="DISCRECIONALES"/>
      <sheetName val="Listados"/>
      <sheetName val="actividad ocupacional"/>
      <sheetName val="SERVICIOS ESPECIALES"/>
      <sheetName val="VARIACIONES 2015"/>
      <sheetName val="cuadro1"/>
      <sheetName val="Vacantes-BCCR"/>
      <sheetName val="Vacantes-ODM"/>
      <sheetName val="VACANTES BCCR"/>
      <sheetName val="VACANTES ODM"/>
      <sheetName val="correo Ricardo Morales"/>
      <sheetName val="Hoja3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B73F0-440E-4807-9BA8-2FEBF59F9DBD}">
  <sheetPr>
    <pageSetUpPr fitToPage="1"/>
  </sheetPr>
  <dimension ref="A1:L10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0" defaultRowHeight="15.75" zeroHeight="1" x14ac:dyDescent="0.25"/>
  <cols>
    <col min="1" max="1" width="6.140625" style="30" customWidth="1"/>
    <col min="2" max="2" width="12.140625" style="41" customWidth="1"/>
    <col min="3" max="3" width="48.7109375" style="30" bestFit="1" customWidth="1"/>
    <col min="4" max="4" width="29.5703125" style="41" bestFit="1" customWidth="1"/>
    <col min="5" max="5" width="20.28515625" style="30" bestFit="1" customWidth="1"/>
    <col min="6" max="6" width="23.85546875" style="30" customWidth="1"/>
    <col min="7" max="7" width="13.140625" style="30" bestFit="1" customWidth="1"/>
    <col min="8" max="12" width="0" style="30" hidden="1" customWidth="1"/>
    <col min="13" max="16384" width="11.42578125" style="30" hidden="1"/>
  </cols>
  <sheetData>
    <row r="1" spans="2:7" x14ac:dyDescent="0.25">
      <c r="B1" s="32" t="s">
        <v>93</v>
      </c>
      <c r="C1" s="32"/>
      <c r="D1" s="32"/>
      <c r="E1" s="32"/>
      <c r="F1" s="32"/>
      <c r="G1"/>
    </row>
    <row r="2" spans="2:7" ht="33" customHeight="1" x14ac:dyDescent="0.25">
      <c r="B2" s="64" t="s">
        <v>133</v>
      </c>
      <c r="C2" s="64"/>
      <c r="D2" s="64"/>
      <c r="E2" s="64"/>
      <c r="F2" s="64"/>
      <c r="G2" s="64"/>
    </row>
    <row r="3" spans="2:7" customFormat="1" ht="16.5" customHeight="1" x14ac:dyDescent="0.25"/>
    <row r="4" spans="2:7" ht="57" customHeight="1" x14ac:dyDescent="0.25">
      <c r="B4" s="31" t="s">
        <v>0</v>
      </c>
      <c r="C4" s="32" t="s">
        <v>1</v>
      </c>
      <c r="D4" s="31" t="s">
        <v>2</v>
      </c>
      <c r="E4" s="32" t="s">
        <v>3</v>
      </c>
      <c r="F4" s="32" t="s">
        <v>4</v>
      </c>
    </row>
    <row r="5" spans="2:7" x14ac:dyDescent="0.25">
      <c r="B5" s="33">
        <v>1</v>
      </c>
      <c r="C5" s="34" t="s">
        <v>5</v>
      </c>
      <c r="D5" s="35" t="s">
        <v>6</v>
      </c>
      <c r="E5" s="35">
        <v>1</v>
      </c>
      <c r="F5" s="36">
        <v>4192506</v>
      </c>
    </row>
    <row r="6" spans="2:7" x14ac:dyDescent="0.25">
      <c r="B6" s="37">
        <v>2</v>
      </c>
      <c r="C6" s="38" t="s">
        <v>7</v>
      </c>
      <c r="D6" s="37" t="s">
        <v>6</v>
      </c>
      <c r="E6" s="37">
        <v>1</v>
      </c>
      <c r="F6" s="39">
        <v>4621804</v>
      </c>
    </row>
    <row r="7" spans="2:7" x14ac:dyDescent="0.25">
      <c r="B7" s="33">
        <v>10</v>
      </c>
      <c r="C7" s="34" t="s">
        <v>8</v>
      </c>
      <c r="D7" s="35" t="s">
        <v>6</v>
      </c>
      <c r="E7" s="35">
        <v>1</v>
      </c>
      <c r="F7" s="36">
        <v>4030770</v>
      </c>
    </row>
    <row r="8" spans="2:7" x14ac:dyDescent="0.25">
      <c r="B8" s="37">
        <v>3</v>
      </c>
      <c r="C8" s="38" t="s">
        <v>9</v>
      </c>
      <c r="D8" s="37" t="s">
        <v>10</v>
      </c>
      <c r="E8" s="37">
        <v>1</v>
      </c>
      <c r="F8" s="39">
        <v>4250526</v>
      </c>
    </row>
    <row r="9" spans="2:7" x14ac:dyDescent="0.25">
      <c r="B9" s="33">
        <v>4</v>
      </c>
      <c r="C9" s="34" t="s">
        <v>11</v>
      </c>
      <c r="D9" s="35" t="s">
        <v>10</v>
      </c>
      <c r="E9" s="35">
        <v>1</v>
      </c>
      <c r="F9" s="36">
        <v>4362382</v>
      </c>
    </row>
    <row r="10" spans="2:7" x14ac:dyDescent="0.25">
      <c r="B10" s="37">
        <v>5</v>
      </c>
      <c r="C10" s="38" t="s">
        <v>12</v>
      </c>
      <c r="D10" s="37" t="s">
        <v>10</v>
      </c>
      <c r="E10" s="37">
        <v>1</v>
      </c>
      <c r="F10" s="39">
        <v>4474238</v>
      </c>
    </row>
    <row r="11" spans="2:7" x14ac:dyDescent="0.25">
      <c r="B11" s="33">
        <v>2</v>
      </c>
      <c r="C11" s="34" t="s">
        <v>13</v>
      </c>
      <c r="D11" s="35" t="s">
        <v>14</v>
      </c>
      <c r="E11" s="35">
        <v>4</v>
      </c>
      <c r="F11" s="36">
        <v>556021</v>
      </c>
    </row>
    <row r="12" spans="2:7" x14ac:dyDescent="0.25">
      <c r="B12" s="37">
        <v>3</v>
      </c>
      <c r="C12" s="38" t="s">
        <v>15</v>
      </c>
      <c r="D12" s="37" t="s">
        <v>14</v>
      </c>
      <c r="E12" s="37">
        <v>3</v>
      </c>
      <c r="F12" s="39">
        <v>667166</v>
      </c>
    </row>
    <row r="13" spans="2:7" x14ac:dyDescent="0.25">
      <c r="B13" s="33">
        <v>4</v>
      </c>
      <c r="C13" s="34" t="s">
        <v>16</v>
      </c>
      <c r="D13" s="35" t="s">
        <v>14</v>
      </c>
      <c r="E13" s="35">
        <v>9</v>
      </c>
      <c r="F13" s="36">
        <v>733089</v>
      </c>
    </row>
    <row r="14" spans="2:7" x14ac:dyDescent="0.25">
      <c r="B14" s="37">
        <v>5</v>
      </c>
      <c r="C14" s="38" t="s">
        <v>17</v>
      </c>
      <c r="D14" s="37" t="s">
        <v>14</v>
      </c>
      <c r="E14" s="37">
        <v>28</v>
      </c>
      <c r="F14" s="39">
        <v>915625</v>
      </c>
    </row>
    <row r="15" spans="2:7" x14ac:dyDescent="0.25">
      <c r="B15" s="33">
        <v>7</v>
      </c>
      <c r="C15" s="34" t="s">
        <v>18</v>
      </c>
      <c r="D15" s="35" t="s">
        <v>14</v>
      </c>
      <c r="E15" s="35">
        <v>9</v>
      </c>
      <c r="F15" s="36">
        <v>1442742</v>
      </c>
    </row>
    <row r="16" spans="2:7" x14ac:dyDescent="0.25">
      <c r="B16" s="37">
        <v>7</v>
      </c>
      <c r="C16" s="38" t="s">
        <v>19</v>
      </c>
      <c r="D16" s="37" t="s">
        <v>14</v>
      </c>
      <c r="E16" s="37">
        <v>1</v>
      </c>
      <c r="F16" s="39">
        <v>1442742</v>
      </c>
    </row>
    <row r="17" spans="2:7" x14ac:dyDescent="0.25">
      <c r="B17" s="33">
        <v>8</v>
      </c>
      <c r="C17" s="34" t="s">
        <v>20</v>
      </c>
      <c r="D17" s="35" t="s">
        <v>14</v>
      </c>
      <c r="E17" s="35">
        <v>7</v>
      </c>
      <c r="F17" s="36">
        <v>1748719</v>
      </c>
    </row>
    <row r="18" spans="2:7" x14ac:dyDescent="0.25">
      <c r="B18" s="37">
        <v>8</v>
      </c>
      <c r="C18" s="38" t="s">
        <v>21</v>
      </c>
      <c r="D18" s="37" t="s">
        <v>14</v>
      </c>
      <c r="E18" s="37">
        <v>5</v>
      </c>
      <c r="F18" s="39">
        <v>1748719</v>
      </c>
    </row>
    <row r="19" spans="2:7" x14ac:dyDescent="0.25">
      <c r="B19" s="33">
        <v>9</v>
      </c>
      <c r="C19" s="34" t="s">
        <v>22</v>
      </c>
      <c r="D19" s="35" t="s">
        <v>14</v>
      </c>
      <c r="E19" s="35">
        <v>2</v>
      </c>
      <c r="F19" s="36">
        <v>2196215</v>
      </c>
    </row>
    <row r="20" spans="2:7" x14ac:dyDescent="0.25">
      <c r="B20" s="37">
        <v>10</v>
      </c>
      <c r="C20" s="38" t="s">
        <v>23</v>
      </c>
      <c r="D20" s="37" t="s">
        <v>14</v>
      </c>
      <c r="E20" s="37">
        <v>4</v>
      </c>
      <c r="F20" s="39">
        <v>4030770</v>
      </c>
    </row>
    <row r="21" spans="2:7" x14ac:dyDescent="0.25">
      <c r="B21" s="33">
        <v>10</v>
      </c>
      <c r="C21" s="34" t="s">
        <v>24</v>
      </c>
      <c r="D21" s="35" t="s">
        <v>14</v>
      </c>
      <c r="E21" s="35">
        <v>2</v>
      </c>
      <c r="F21" s="36">
        <v>4030770</v>
      </c>
    </row>
    <row r="22" spans="2:7" x14ac:dyDescent="0.25">
      <c r="B22" s="37">
        <v>12</v>
      </c>
      <c r="C22" s="38" t="s">
        <v>25</v>
      </c>
      <c r="D22" s="37" t="s">
        <v>14</v>
      </c>
      <c r="E22" s="37">
        <v>3</v>
      </c>
      <c r="F22" s="39">
        <v>5166000</v>
      </c>
    </row>
    <row r="23" spans="2:7" x14ac:dyDescent="0.25">
      <c r="B23" s="33">
        <v>12</v>
      </c>
      <c r="C23" s="34" t="s">
        <v>26</v>
      </c>
      <c r="D23" s="35" t="s">
        <v>14</v>
      </c>
      <c r="E23" s="35">
        <v>10</v>
      </c>
      <c r="F23" s="36">
        <v>5166000</v>
      </c>
    </row>
    <row r="24" spans="2:7" x14ac:dyDescent="0.25">
      <c r="B24" s="37" t="s">
        <v>27</v>
      </c>
      <c r="C24" s="38" t="s">
        <v>28</v>
      </c>
      <c r="D24" s="37" t="s">
        <v>29</v>
      </c>
      <c r="E24" s="37">
        <v>4</v>
      </c>
      <c r="F24" s="39">
        <v>484102</v>
      </c>
    </row>
    <row r="25" spans="2:7" x14ac:dyDescent="0.25">
      <c r="B25" s="33" t="s">
        <v>30</v>
      </c>
      <c r="C25" s="34" t="s">
        <v>31</v>
      </c>
      <c r="D25" s="35" t="s">
        <v>29</v>
      </c>
      <c r="E25" s="35">
        <v>1</v>
      </c>
      <c r="F25" s="36">
        <v>552607</v>
      </c>
    </row>
    <row r="26" spans="2:7" x14ac:dyDescent="0.25">
      <c r="B26" s="37" t="s">
        <v>32</v>
      </c>
      <c r="C26" s="38" t="s">
        <v>33</v>
      </c>
      <c r="D26" s="37" t="s">
        <v>29</v>
      </c>
      <c r="E26" s="37">
        <v>2</v>
      </c>
      <c r="F26" s="39">
        <v>634813</v>
      </c>
    </row>
    <row r="27" spans="2:7" x14ac:dyDescent="0.25">
      <c r="B27" s="33" t="s">
        <v>34</v>
      </c>
      <c r="C27" s="34" t="s">
        <v>35</v>
      </c>
      <c r="D27" s="35" t="s">
        <v>29</v>
      </c>
      <c r="E27" s="35">
        <v>5</v>
      </c>
      <c r="F27" s="36">
        <v>780957</v>
      </c>
    </row>
    <row r="28" spans="2:7" x14ac:dyDescent="0.25">
      <c r="B28" s="37" t="s">
        <v>36</v>
      </c>
      <c r="C28" s="38" t="s">
        <v>37</v>
      </c>
      <c r="D28" s="37" t="s">
        <v>29</v>
      </c>
      <c r="E28" s="37">
        <v>12</v>
      </c>
      <c r="F28" s="39">
        <v>1205688</v>
      </c>
    </row>
    <row r="29" spans="2:7" hidden="1" x14ac:dyDescent="0.25">
      <c r="B29" s="33" t="s">
        <v>38</v>
      </c>
      <c r="C29" s="34" t="s">
        <v>39</v>
      </c>
      <c r="D29" s="35" t="s">
        <v>29</v>
      </c>
      <c r="E29" s="35">
        <v>3</v>
      </c>
      <c r="F29" s="36">
        <v>1251358</v>
      </c>
    </row>
    <row r="30" spans="2:7" x14ac:dyDescent="0.25">
      <c r="B30" s="37" t="s">
        <v>40</v>
      </c>
      <c r="C30" s="38" t="s">
        <v>41</v>
      </c>
      <c r="D30" s="37" t="s">
        <v>29</v>
      </c>
      <c r="E30" s="37">
        <v>2</v>
      </c>
      <c r="F30" s="39">
        <v>1328997</v>
      </c>
    </row>
    <row r="31" spans="2:7" x14ac:dyDescent="0.25">
      <c r="B31" s="33" t="s">
        <v>42</v>
      </c>
      <c r="C31" s="34" t="s">
        <v>43</v>
      </c>
      <c r="D31" s="35" t="s">
        <v>29</v>
      </c>
      <c r="E31" s="35">
        <v>1</v>
      </c>
      <c r="F31" s="36">
        <v>1598450</v>
      </c>
      <c r="G31" s="40"/>
    </row>
    <row r="32" spans="2:7" x14ac:dyDescent="0.25">
      <c r="B32" s="37" t="s">
        <v>44</v>
      </c>
      <c r="C32" s="38" t="s">
        <v>45</v>
      </c>
      <c r="D32" s="37" t="s">
        <v>29</v>
      </c>
      <c r="E32" s="37">
        <v>3</v>
      </c>
      <c r="F32" s="39">
        <v>1991212</v>
      </c>
      <c r="G32" s="40"/>
    </row>
    <row r="33" spans="2:6" x14ac:dyDescent="0.25">
      <c r="B33" s="33" t="s">
        <v>46</v>
      </c>
      <c r="C33" s="34" t="s">
        <v>47</v>
      </c>
      <c r="D33" s="35" t="s">
        <v>29</v>
      </c>
      <c r="E33" s="35">
        <v>5</v>
      </c>
      <c r="F33" s="36">
        <v>2036882</v>
      </c>
    </row>
    <row r="34" spans="2:6" x14ac:dyDescent="0.25">
      <c r="B34" s="37" t="s">
        <v>48</v>
      </c>
      <c r="C34" s="38" t="s">
        <v>49</v>
      </c>
      <c r="D34" s="37" t="s">
        <v>29</v>
      </c>
      <c r="E34" s="37">
        <v>1</v>
      </c>
      <c r="F34" s="39">
        <v>2731066</v>
      </c>
    </row>
    <row r="35" spans="2:6" x14ac:dyDescent="0.25">
      <c r="B35" s="33" t="s">
        <v>50</v>
      </c>
      <c r="C35" s="34" t="s">
        <v>51</v>
      </c>
      <c r="D35" s="35" t="s">
        <v>52</v>
      </c>
      <c r="E35" s="35">
        <v>16</v>
      </c>
      <c r="F35" s="36">
        <v>1370100</v>
      </c>
    </row>
    <row r="36" spans="2:6" x14ac:dyDescent="0.25">
      <c r="B36" s="37" t="s">
        <v>53</v>
      </c>
      <c r="C36" s="38" t="s">
        <v>54</v>
      </c>
      <c r="D36" s="37" t="s">
        <v>52</v>
      </c>
      <c r="E36" s="37">
        <v>121</v>
      </c>
      <c r="F36" s="39">
        <v>1607584</v>
      </c>
    </row>
    <row r="37" spans="2:6" x14ac:dyDescent="0.25">
      <c r="B37" s="33" t="s">
        <v>55</v>
      </c>
      <c r="C37" s="34" t="s">
        <v>54</v>
      </c>
      <c r="D37" s="35" t="s">
        <v>52</v>
      </c>
      <c r="E37" s="35">
        <v>1</v>
      </c>
      <c r="F37" s="36">
        <v>1607584</v>
      </c>
    </row>
    <row r="38" spans="2:6" x14ac:dyDescent="0.25">
      <c r="B38" s="37" t="s">
        <v>56</v>
      </c>
      <c r="C38" s="38" t="s">
        <v>57</v>
      </c>
      <c r="D38" s="37" t="s">
        <v>52</v>
      </c>
      <c r="E38" s="37">
        <v>143</v>
      </c>
      <c r="F38" s="39">
        <v>1886171</v>
      </c>
    </row>
    <row r="39" spans="2:6" x14ac:dyDescent="0.25">
      <c r="B39" s="33" t="s">
        <v>56</v>
      </c>
      <c r="C39" s="34" t="s">
        <v>58</v>
      </c>
      <c r="D39" s="35" t="s">
        <v>52</v>
      </c>
      <c r="E39" s="35">
        <v>203</v>
      </c>
      <c r="F39" s="36">
        <v>1886171</v>
      </c>
    </row>
    <row r="40" spans="2:6" x14ac:dyDescent="0.25">
      <c r="B40" s="37" t="s">
        <v>59</v>
      </c>
      <c r="C40" s="38" t="s">
        <v>57</v>
      </c>
      <c r="D40" s="37" t="s">
        <v>52</v>
      </c>
      <c r="E40" s="37">
        <v>14</v>
      </c>
      <c r="F40" s="39">
        <v>1886171</v>
      </c>
    </row>
    <row r="41" spans="2:6" x14ac:dyDescent="0.25">
      <c r="B41" s="33" t="s">
        <v>60</v>
      </c>
      <c r="C41" s="34" t="s">
        <v>61</v>
      </c>
      <c r="D41" s="35" t="s">
        <v>52</v>
      </c>
      <c r="E41" s="35">
        <v>40</v>
      </c>
      <c r="F41" s="36">
        <v>2210428</v>
      </c>
    </row>
    <row r="42" spans="2:6" x14ac:dyDescent="0.25">
      <c r="B42" s="37" t="s">
        <v>60</v>
      </c>
      <c r="C42" s="38" t="s">
        <v>62</v>
      </c>
      <c r="D42" s="37" t="s">
        <v>52</v>
      </c>
      <c r="E42" s="37">
        <v>127</v>
      </c>
      <c r="F42" s="39">
        <v>2210428</v>
      </c>
    </row>
    <row r="43" spans="2:6" x14ac:dyDescent="0.25">
      <c r="B43" s="33" t="s">
        <v>63</v>
      </c>
      <c r="C43" s="34" t="s">
        <v>64</v>
      </c>
      <c r="D43" s="35" t="s">
        <v>52</v>
      </c>
      <c r="E43" s="35">
        <v>42</v>
      </c>
      <c r="F43" s="36">
        <v>2594056</v>
      </c>
    </row>
    <row r="44" spans="2:6" x14ac:dyDescent="0.25">
      <c r="B44" s="37" t="s">
        <v>63</v>
      </c>
      <c r="C44" s="38" t="s">
        <v>65</v>
      </c>
      <c r="D44" s="37" t="s">
        <v>52</v>
      </c>
      <c r="E44" s="37">
        <v>24</v>
      </c>
      <c r="F44" s="39">
        <v>2594056</v>
      </c>
    </row>
    <row r="45" spans="2:6" x14ac:dyDescent="0.25">
      <c r="B45" s="33" t="s">
        <v>66</v>
      </c>
      <c r="C45" s="34" t="s">
        <v>64</v>
      </c>
      <c r="D45" s="35" t="s">
        <v>52</v>
      </c>
      <c r="E45" s="35">
        <v>2</v>
      </c>
      <c r="F45" s="36">
        <v>2594056</v>
      </c>
    </row>
    <row r="46" spans="2:6" x14ac:dyDescent="0.25">
      <c r="B46" s="37" t="s">
        <v>67</v>
      </c>
      <c r="C46" s="38" t="s">
        <v>68</v>
      </c>
      <c r="D46" s="37" t="s">
        <v>52</v>
      </c>
      <c r="E46" s="37">
        <v>2</v>
      </c>
      <c r="F46" s="39">
        <v>3041622</v>
      </c>
    </row>
    <row r="47" spans="2:6" x14ac:dyDescent="0.25">
      <c r="B47" s="33" t="s">
        <v>69</v>
      </c>
      <c r="C47" s="34" t="s">
        <v>70</v>
      </c>
      <c r="D47" s="35" t="s">
        <v>52</v>
      </c>
      <c r="E47" s="35">
        <v>19</v>
      </c>
      <c r="F47" s="36">
        <v>3877383</v>
      </c>
    </row>
    <row r="48" spans="2:6" x14ac:dyDescent="0.25">
      <c r="B48" s="37" t="s">
        <v>71</v>
      </c>
      <c r="C48" s="38" t="s">
        <v>70</v>
      </c>
      <c r="D48" s="37" t="s">
        <v>52</v>
      </c>
      <c r="E48" s="37">
        <v>1</v>
      </c>
      <c r="F48" s="39">
        <v>3877383</v>
      </c>
    </row>
    <row r="49" spans="2:6" x14ac:dyDescent="0.25">
      <c r="B49" s="33" t="s">
        <v>72</v>
      </c>
      <c r="C49" s="34" t="s">
        <v>73</v>
      </c>
      <c r="D49" s="35" t="s">
        <v>52</v>
      </c>
      <c r="E49" s="35">
        <v>1</v>
      </c>
      <c r="F49" s="36">
        <v>4302114</v>
      </c>
    </row>
    <row r="50" spans="2:6" x14ac:dyDescent="0.25">
      <c r="B50" s="37" t="s">
        <v>74</v>
      </c>
      <c r="C50" s="38" t="s">
        <v>75</v>
      </c>
      <c r="D50" s="37" t="s">
        <v>52</v>
      </c>
      <c r="E50" s="37">
        <v>1</v>
      </c>
      <c r="F50" s="39">
        <v>5032834</v>
      </c>
    </row>
    <row r="51" spans="2:6" x14ac:dyDescent="0.25">
      <c r="B51" s="33">
        <v>8</v>
      </c>
      <c r="C51" s="34" t="s">
        <v>13</v>
      </c>
      <c r="D51" s="35" t="s">
        <v>76</v>
      </c>
      <c r="E51" s="35">
        <v>4</v>
      </c>
      <c r="F51" s="39">
        <v>266978</v>
      </c>
    </row>
    <row r="52" spans="2:6" x14ac:dyDescent="0.25">
      <c r="B52" s="37">
        <v>10</v>
      </c>
      <c r="C52" s="38" t="s">
        <v>16</v>
      </c>
      <c r="D52" s="37" t="s">
        <v>76</v>
      </c>
      <c r="E52" s="37">
        <v>6</v>
      </c>
      <c r="F52" s="39">
        <v>303662</v>
      </c>
    </row>
    <row r="53" spans="2:6" x14ac:dyDescent="0.25">
      <c r="B53" s="33">
        <v>12</v>
      </c>
      <c r="C53" s="34" t="s">
        <v>17</v>
      </c>
      <c r="D53" s="35" t="s">
        <v>76</v>
      </c>
      <c r="E53" s="35">
        <v>3</v>
      </c>
      <c r="F53" s="39">
        <v>373429</v>
      </c>
    </row>
    <row r="54" spans="2:6" x14ac:dyDescent="0.25">
      <c r="B54" s="37">
        <v>19</v>
      </c>
      <c r="C54" s="38" t="s">
        <v>77</v>
      </c>
      <c r="D54" s="37" t="s">
        <v>76</v>
      </c>
      <c r="E54" s="37">
        <v>5</v>
      </c>
      <c r="F54" s="39">
        <v>546855</v>
      </c>
    </row>
    <row r="55" spans="2:6" x14ac:dyDescent="0.25">
      <c r="B55" s="33">
        <v>21</v>
      </c>
      <c r="C55" s="34" t="s">
        <v>18</v>
      </c>
      <c r="D55" s="35" t="s">
        <v>76</v>
      </c>
      <c r="E55" s="35">
        <v>24</v>
      </c>
      <c r="F55" s="39">
        <v>624110</v>
      </c>
    </row>
    <row r="56" spans="2:6" x14ac:dyDescent="0.25">
      <c r="B56" s="37">
        <v>21</v>
      </c>
      <c r="C56" s="38" t="s">
        <v>19</v>
      </c>
      <c r="D56" s="37" t="s">
        <v>76</v>
      </c>
      <c r="E56" s="37">
        <v>2</v>
      </c>
      <c r="F56" s="39">
        <v>624110</v>
      </c>
    </row>
    <row r="57" spans="2:6" x14ac:dyDescent="0.25">
      <c r="B57" s="33">
        <v>22</v>
      </c>
      <c r="C57" s="34" t="s">
        <v>20</v>
      </c>
      <c r="D57" s="35" t="s">
        <v>76</v>
      </c>
      <c r="E57" s="35">
        <v>29</v>
      </c>
      <c r="F57" s="39">
        <v>693523</v>
      </c>
    </row>
    <row r="58" spans="2:6" x14ac:dyDescent="0.25">
      <c r="B58" s="37">
        <v>22</v>
      </c>
      <c r="C58" s="38" t="s">
        <v>21</v>
      </c>
      <c r="D58" s="37" t="s">
        <v>76</v>
      </c>
      <c r="E58" s="37">
        <v>4</v>
      </c>
      <c r="F58" s="39">
        <v>693523</v>
      </c>
    </row>
    <row r="59" spans="2:6" x14ac:dyDescent="0.25">
      <c r="B59" s="33">
        <v>25</v>
      </c>
      <c r="C59" s="34" t="s">
        <v>78</v>
      </c>
      <c r="D59" s="35" t="s">
        <v>76</v>
      </c>
      <c r="E59" s="35">
        <v>3</v>
      </c>
      <c r="F59" s="39">
        <v>863762</v>
      </c>
    </row>
    <row r="60" spans="2:6" x14ac:dyDescent="0.25">
      <c r="B60" s="37">
        <v>25</v>
      </c>
      <c r="C60" s="38" t="s">
        <v>79</v>
      </c>
      <c r="D60" s="37" t="s">
        <v>76</v>
      </c>
      <c r="E60" s="37">
        <v>19</v>
      </c>
      <c r="F60" s="39">
        <v>863762</v>
      </c>
    </row>
    <row r="61" spans="2:6" x14ac:dyDescent="0.25">
      <c r="B61" s="33">
        <v>25</v>
      </c>
      <c r="C61" s="34" t="s">
        <v>80</v>
      </c>
      <c r="D61" s="35" t="s">
        <v>76</v>
      </c>
      <c r="E61" s="35">
        <v>2</v>
      </c>
      <c r="F61" s="39">
        <v>863762</v>
      </c>
    </row>
    <row r="62" spans="2:6" x14ac:dyDescent="0.25">
      <c r="B62" s="37">
        <v>25</v>
      </c>
      <c r="C62" s="38" t="s">
        <v>81</v>
      </c>
      <c r="D62" s="37" t="s">
        <v>76</v>
      </c>
      <c r="E62" s="37">
        <v>14</v>
      </c>
      <c r="F62" s="39">
        <v>863762</v>
      </c>
    </row>
    <row r="63" spans="2:6" x14ac:dyDescent="0.25">
      <c r="B63" s="33">
        <v>25</v>
      </c>
      <c r="C63" s="34" t="s">
        <v>22</v>
      </c>
      <c r="D63" s="35" t="s">
        <v>76</v>
      </c>
      <c r="E63" s="35">
        <v>6</v>
      </c>
      <c r="F63" s="39">
        <v>863762</v>
      </c>
    </row>
    <row r="64" spans="2:6" x14ac:dyDescent="0.25">
      <c r="B64" s="37">
        <v>31</v>
      </c>
      <c r="C64" s="38" t="s">
        <v>8</v>
      </c>
      <c r="D64" s="37" t="s">
        <v>76</v>
      </c>
      <c r="E64" s="37">
        <v>14</v>
      </c>
      <c r="F64" s="39">
        <v>1202763</v>
      </c>
    </row>
    <row r="65" spans="2:12" x14ac:dyDescent="0.25">
      <c r="B65" s="33">
        <v>31</v>
      </c>
      <c r="C65" s="34" t="s">
        <v>24</v>
      </c>
      <c r="D65" s="35" t="s">
        <v>76</v>
      </c>
      <c r="E65" s="35">
        <v>1</v>
      </c>
      <c r="F65" s="39">
        <v>1202763</v>
      </c>
    </row>
    <row r="66" spans="2:12" x14ac:dyDescent="0.25">
      <c r="B66" s="37">
        <v>36</v>
      </c>
      <c r="C66" s="38" t="s">
        <v>25</v>
      </c>
      <c r="D66" s="37" t="s">
        <v>76</v>
      </c>
      <c r="E66" s="37">
        <v>4</v>
      </c>
      <c r="F66" s="39">
        <v>1744208</v>
      </c>
    </row>
    <row r="67" spans="2:12" x14ac:dyDescent="0.25">
      <c r="B67" s="33">
        <v>5</v>
      </c>
      <c r="C67" s="34" t="s">
        <v>84</v>
      </c>
      <c r="D67" s="35" t="s">
        <v>92</v>
      </c>
      <c r="E67" s="35">
        <v>3</v>
      </c>
      <c r="F67" s="39">
        <v>915625</v>
      </c>
    </row>
    <row r="68" spans="2:12" x14ac:dyDescent="0.25">
      <c r="B68" s="37" t="s">
        <v>34</v>
      </c>
      <c r="C68" s="38" t="s">
        <v>85</v>
      </c>
      <c r="D68" s="37" t="s">
        <v>86</v>
      </c>
      <c r="E68" s="37">
        <v>13</v>
      </c>
      <c r="F68" s="39">
        <v>915625</v>
      </c>
    </row>
    <row r="69" spans="2:12" x14ac:dyDescent="0.25">
      <c r="B69" s="33" t="s">
        <v>50</v>
      </c>
      <c r="C69" s="34" t="s">
        <v>87</v>
      </c>
      <c r="D69" s="35" t="s">
        <v>88</v>
      </c>
      <c r="E69" s="35">
        <v>22</v>
      </c>
      <c r="F69" s="39">
        <v>1115207</v>
      </c>
    </row>
    <row r="70" spans="2:12" x14ac:dyDescent="0.25">
      <c r="B70" s="37" t="s">
        <v>53</v>
      </c>
      <c r="C70" s="38" t="s">
        <v>89</v>
      </c>
      <c r="D70" s="37" t="s">
        <v>88</v>
      </c>
      <c r="E70" s="37">
        <v>10</v>
      </c>
      <c r="F70" s="39">
        <v>1442742</v>
      </c>
    </row>
    <row r="71" spans="2:12" x14ac:dyDescent="0.25">
      <c r="B71" s="33" t="s">
        <v>56</v>
      </c>
      <c r="C71" s="34" t="s">
        <v>90</v>
      </c>
      <c r="D71" s="35" t="s">
        <v>88</v>
      </c>
      <c r="E71" s="35">
        <v>4</v>
      </c>
      <c r="F71" s="39">
        <v>1748719</v>
      </c>
    </row>
    <row r="72" spans="2:12" x14ac:dyDescent="0.25">
      <c r="B72" s="37" t="s">
        <v>60</v>
      </c>
      <c r="C72" s="38" t="s">
        <v>91</v>
      </c>
      <c r="D72" s="37" t="s">
        <v>88</v>
      </c>
      <c r="E72" s="37">
        <v>9</v>
      </c>
      <c r="F72" s="39">
        <v>2196215</v>
      </c>
    </row>
    <row r="73" spans="2:12" x14ac:dyDescent="0.25">
      <c r="D73" s="42" t="s">
        <v>83</v>
      </c>
      <c r="E73" s="42">
        <f>+SUM(E5:E72)</f>
        <v>1090</v>
      </c>
    </row>
    <row r="74" spans="2:12" x14ac:dyDescent="0.25"/>
    <row r="75" spans="2:12" s="41" customFormat="1" x14ac:dyDescent="0.25">
      <c r="C75" s="30"/>
      <c r="E75" s="30"/>
      <c r="F75" s="30"/>
      <c r="G75" s="30"/>
      <c r="H75" s="30"/>
      <c r="I75" s="30"/>
      <c r="J75" s="30"/>
      <c r="K75" s="30"/>
      <c r="L75" s="30"/>
    </row>
    <row r="76" spans="2:12" s="41" customFormat="1" x14ac:dyDescent="0.25">
      <c r="C76" s="30"/>
      <c r="E76" s="30"/>
      <c r="F76" s="30"/>
      <c r="G76" s="30"/>
      <c r="H76" s="30"/>
      <c r="I76" s="30"/>
      <c r="J76" s="30"/>
      <c r="K76" s="30"/>
      <c r="L76" s="30"/>
    </row>
    <row r="77" spans="2:12" s="41" customFormat="1" x14ac:dyDescent="0.25">
      <c r="C77" s="30"/>
      <c r="E77" s="30"/>
      <c r="F77" s="30"/>
      <c r="G77" s="30"/>
      <c r="H77" s="30"/>
      <c r="I77" s="30"/>
      <c r="J77" s="30"/>
      <c r="K77" s="30"/>
      <c r="L77" s="30"/>
    </row>
    <row r="78" spans="2:12" s="41" customFormat="1" x14ac:dyDescent="0.25">
      <c r="C78" s="30"/>
      <c r="E78" s="30"/>
      <c r="F78" s="30"/>
      <c r="G78" s="30"/>
      <c r="H78" s="30"/>
      <c r="I78" s="30"/>
      <c r="J78" s="30"/>
      <c r="K78" s="30"/>
      <c r="L78" s="30"/>
    </row>
    <row r="79" spans="2:12" s="41" customFormat="1" x14ac:dyDescent="0.25">
      <c r="C79" s="30"/>
      <c r="E79" s="30"/>
      <c r="F79" s="30"/>
      <c r="G79" s="30"/>
      <c r="H79" s="30"/>
      <c r="I79" s="30"/>
      <c r="J79" s="30"/>
      <c r="K79" s="30"/>
      <c r="L79" s="30"/>
    </row>
    <row r="80" spans="2:12" s="41" customFormat="1" x14ac:dyDescent="0.25">
      <c r="C80" s="30"/>
      <c r="E80" s="30"/>
      <c r="F80" s="30"/>
      <c r="G80" s="30"/>
      <c r="H80" s="30"/>
      <c r="I80" s="30"/>
      <c r="J80" s="30"/>
      <c r="K80" s="30"/>
      <c r="L80" s="30"/>
    </row>
    <row r="81" spans="3:12" s="41" customFormat="1" x14ac:dyDescent="0.25">
      <c r="C81" s="30"/>
      <c r="E81" s="30"/>
      <c r="F81" s="30"/>
      <c r="G81" s="30"/>
      <c r="H81" s="30"/>
      <c r="I81" s="30"/>
      <c r="J81" s="30"/>
      <c r="K81" s="30"/>
      <c r="L81" s="30"/>
    </row>
    <row r="82" spans="3:12" s="41" customFormat="1" x14ac:dyDescent="0.25">
      <c r="C82" s="30"/>
      <c r="E82" s="30"/>
      <c r="F82" s="30"/>
      <c r="G82" s="30"/>
      <c r="H82" s="30"/>
      <c r="I82" s="30"/>
      <c r="J82" s="30"/>
      <c r="K82" s="30"/>
      <c r="L82" s="30"/>
    </row>
    <row r="83" spans="3:12" s="41" customFormat="1" x14ac:dyDescent="0.25">
      <c r="C83" s="30"/>
      <c r="E83" s="30"/>
      <c r="F83" s="30"/>
      <c r="G83" s="30"/>
      <c r="H83" s="30"/>
      <c r="I83" s="30"/>
      <c r="J83" s="30"/>
      <c r="K83" s="30"/>
      <c r="L83" s="30"/>
    </row>
    <row r="84" spans="3:12" s="41" customFormat="1" x14ac:dyDescent="0.25">
      <c r="C84" s="30"/>
      <c r="E84" s="30"/>
      <c r="F84" s="30"/>
      <c r="G84" s="30"/>
      <c r="H84" s="30"/>
      <c r="I84" s="30"/>
      <c r="J84" s="30"/>
      <c r="K84" s="30"/>
      <c r="L84" s="30"/>
    </row>
    <row r="85" spans="3:12" s="41" customFormat="1" x14ac:dyDescent="0.25">
      <c r="C85" s="30"/>
      <c r="E85" s="30"/>
      <c r="F85" s="30"/>
      <c r="G85" s="30"/>
      <c r="H85" s="30"/>
      <c r="I85" s="30"/>
      <c r="J85" s="30"/>
      <c r="K85" s="30"/>
      <c r="L85" s="30"/>
    </row>
    <row r="86" spans="3:12" s="41" customFormat="1" x14ac:dyDescent="0.25">
      <c r="C86" s="30"/>
      <c r="E86" s="30"/>
      <c r="F86" s="30"/>
      <c r="G86" s="30"/>
      <c r="H86" s="30"/>
      <c r="I86" s="30"/>
      <c r="J86" s="30"/>
      <c r="K86" s="30"/>
      <c r="L86" s="30"/>
    </row>
    <row r="87" spans="3:12" s="41" customFormat="1" x14ac:dyDescent="0.25">
      <c r="C87" s="30"/>
      <c r="E87" s="30"/>
      <c r="F87" s="30"/>
      <c r="G87" s="30"/>
      <c r="H87" s="30"/>
      <c r="I87" s="30"/>
      <c r="J87" s="30"/>
      <c r="K87" s="30"/>
      <c r="L87" s="30"/>
    </row>
    <row r="88" spans="3:12" s="41" customFormat="1" x14ac:dyDescent="0.25">
      <c r="C88" s="30"/>
      <c r="E88" s="30"/>
      <c r="F88" s="30"/>
      <c r="G88" s="30"/>
      <c r="H88" s="30"/>
      <c r="I88" s="30"/>
      <c r="J88" s="30"/>
      <c r="K88" s="30"/>
      <c r="L88" s="30"/>
    </row>
    <row r="89" spans="3:12" s="41" customFormat="1" x14ac:dyDescent="0.25">
      <c r="C89" s="30"/>
      <c r="E89" s="30"/>
      <c r="F89" s="30"/>
      <c r="G89" s="30"/>
      <c r="H89" s="30"/>
      <c r="I89" s="30"/>
      <c r="J89" s="30"/>
      <c r="K89" s="30"/>
      <c r="L89" s="30"/>
    </row>
    <row r="90" spans="3:12" s="41" customFormat="1" x14ac:dyDescent="0.25">
      <c r="C90" s="30"/>
      <c r="E90" s="30"/>
      <c r="F90" s="30"/>
      <c r="G90" s="30"/>
      <c r="H90" s="30"/>
      <c r="I90" s="30"/>
      <c r="J90" s="30"/>
      <c r="K90" s="30"/>
      <c r="L90" s="30"/>
    </row>
    <row r="91" spans="3:12" s="41" customFormat="1" x14ac:dyDescent="0.25">
      <c r="C91" s="30"/>
      <c r="E91" s="30"/>
      <c r="F91" s="30"/>
      <c r="G91" s="30"/>
      <c r="H91" s="30"/>
      <c r="I91" s="30"/>
      <c r="J91" s="30"/>
      <c r="K91" s="30"/>
      <c r="L91" s="30"/>
    </row>
    <row r="92" spans="3:12" s="41" customFormat="1" x14ac:dyDescent="0.25">
      <c r="C92" s="30"/>
      <c r="E92" s="30"/>
      <c r="F92" s="30"/>
      <c r="G92" s="30"/>
      <c r="H92" s="30"/>
      <c r="I92" s="30"/>
      <c r="J92" s="30"/>
      <c r="K92" s="30"/>
      <c r="L92" s="30"/>
    </row>
    <row r="93" spans="3:12" s="41" customFormat="1" x14ac:dyDescent="0.25">
      <c r="C93" s="30"/>
      <c r="E93" s="30"/>
      <c r="F93" s="30"/>
      <c r="G93" s="30"/>
      <c r="H93" s="30"/>
      <c r="I93" s="30"/>
      <c r="J93" s="30"/>
      <c r="K93" s="30"/>
      <c r="L93" s="30"/>
    </row>
    <row r="94" spans="3:12" s="41" customFormat="1" x14ac:dyDescent="0.25">
      <c r="C94" s="30"/>
      <c r="E94" s="30"/>
      <c r="F94" s="30"/>
      <c r="G94" s="30"/>
      <c r="H94" s="30"/>
      <c r="I94" s="30"/>
      <c r="J94" s="30"/>
      <c r="K94" s="30"/>
      <c r="L94" s="30"/>
    </row>
    <row r="95" spans="3:12" s="41" customFormat="1" x14ac:dyDescent="0.25">
      <c r="C95" s="30"/>
      <c r="E95" s="30"/>
      <c r="F95" s="30"/>
      <c r="G95" s="30"/>
      <c r="H95" s="30"/>
      <c r="I95" s="30"/>
      <c r="J95" s="30"/>
      <c r="K95" s="30"/>
      <c r="L95" s="30"/>
    </row>
    <row r="96" spans="3:12" s="41" customFormat="1" x14ac:dyDescent="0.25">
      <c r="C96" s="30"/>
      <c r="E96" s="30"/>
      <c r="F96" s="30"/>
      <c r="G96" s="30"/>
      <c r="H96" s="30"/>
      <c r="I96" s="30"/>
      <c r="J96" s="30"/>
      <c r="K96" s="30"/>
      <c r="L96" s="30"/>
    </row>
    <row r="97" spans="3:12" s="41" customFormat="1" x14ac:dyDescent="0.25">
      <c r="C97" s="30"/>
      <c r="E97" s="30"/>
      <c r="F97" s="30"/>
      <c r="G97" s="30"/>
      <c r="H97" s="30"/>
      <c r="I97" s="30"/>
      <c r="J97" s="30"/>
      <c r="K97" s="30"/>
      <c r="L97" s="30"/>
    </row>
    <row r="98" spans="3:12" s="41" customFormat="1" x14ac:dyDescent="0.25">
      <c r="C98" s="30"/>
      <c r="E98" s="30"/>
      <c r="F98" s="30"/>
      <c r="G98" s="30"/>
      <c r="H98" s="30"/>
      <c r="I98" s="30"/>
      <c r="J98" s="30"/>
      <c r="K98" s="30"/>
      <c r="L98" s="30"/>
    </row>
    <row r="99" spans="3:12" s="41" customFormat="1" x14ac:dyDescent="0.25">
      <c r="C99" s="30"/>
      <c r="E99" s="30"/>
      <c r="F99" s="30"/>
      <c r="G99" s="30"/>
      <c r="H99" s="30"/>
      <c r="I99" s="30"/>
      <c r="J99" s="30"/>
      <c r="K99" s="30"/>
      <c r="L99" s="30"/>
    </row>
    <row r="100" spans="3:12" s="41" customFormat="1" x14ac:dyDescent="0.25">
      <c r="C100" s="30"/>
      <c r="E100" s="30"/>
      <c r="F100" s="30"/>
      <c r="G100" s="30"/>
      <c r="H100" s="30"/>
      <c r="I100" s="30"/>
      <c r="J100" s="30"/>
      <c r="K100" s="30"/>
      <c r="L100" s="30"/>
    </row>
    <row r="101" spans="3:12" s="41" customFormat="1" x14ac:dyDescent="0.25">
      <c r="C101" s="30"/>
      <c r="E101" s="30"/>
      <c r="F101" s="30"/>
      <c r="G101" s="30"/>
      <c r="H101" s="30"/>
      <c r="I101" s="30"/>
      <c r="J101" s="30"/>
      <c r="K101" s="30"/>
      <c r="L101" s="30"/>
    </row>
    <row r="102" spans="3:12" x14ac:dyDescent="0.25"/>
    <row r="103" spans="3:12" x14ac:dyDescent="0.25"/>
    <row r="104" spans="3:12" x14ac:dyDescent="0.25"/>
    <row r="105" spans="3:12" x14ac:dyDescent="0.25"/>
    <row r="106" spans="3:12" x14ac:dyDescent="0.25"/>
    <row r="107" spans="3:12" x14ac:dyDescent="0.25"/>
    <row r="108" spans="3:12" x14ac:dyDescent="0.25"/>
    <row r="109" spans="3:12" x14ac:dyDescent="0.25"/>
  </sheetData>
  <mergeCells count="1">
    <mergeCell ref="B2:G2"/>
  </mergeCells>
  <dataValidations count="2">
    <dataValidation allowBlank="1" showInputMessage="1" showErrorMessage="1" prompt="El título de esta hoja de cálculo está en esta celda. _x000a__x000a_Enter detalles del equipo de las celdas D3 a D5, detalles del entrenador de las celdas B8 a F9 e información del personal adicional de las celdas B12 a G15." sqref="B1:F1" xr:uid="{118688FC-62F3-455E-8DD3-F2F1CC505F24}"/>
    <dataValidation allowBlank="1" showInputMessage="1" showErrorMessage="1" prompt="Escriba el nombre del equipo en esta celda." sqref="B2" xr:uid="{3672A1FC-C368-4971-9D5E-DAFF339E0B87}"/>
  </dataValidations>
  <printOptions horizontalCentered="1"/>
  <pageMargins left="0.19685039370078741" right="0.19685039370078741" top="0.19685039370078741" bottom="0.19685039370078741" header="0" footer="0"/>
  <pageSetup scale="51" orientation="landscape" r:id="rId1"/>
  <headerFooter alignWithMargins="0">
    <oddFooter>&amp;C_x000D_&amp;1#&amp;"Aptos"&amp;10&amp;K000000 Uso Interno estricto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DC85-E8E4-4BCA-ACBE-F4797CF3997A}">
  <sheetPr>
    <tabColor theme="6" tint="0.79998168889431442"/>
    <pageSetUpPr fitToPage="1"/>
  </sheetPr>
  <dimension ref="B1:G30"/>
  <sheetViews>
    <sheetView showGridLines="0" zoomScale="85" zoomScaleNormal="85" workbookViewId="0">
      <pane xSplit="1" ySplit="6" topLeftCell="B7" activePane="bottomRight" state="frozen"/>
      <selection activeCell="C18" sqref="C18:D18"/>
      <selection pane="topRight" activeCell="C18" sqref="C18:D18"/>
      <selection pane="bottomLeft" activeCell="C18" sqref="C18:D18"/>
      <selection pane="bottomRight" activeCell="B6" sqref="B6"/>
    </sheetView>
  </sheetViews>
  <sheetFormatPr baseColWidth="10" defaultColWidth="10.42578125" defaultRowHeight="30" customHeight="1" x14ac:dyDescent="0.25"/>
  <cols>
    <col min="1" max="1" width="9.42578125" style="43" customWidth="1"/>
    <col min="2" max="2" width="14.28515625" style="43" customWidth="1"/>
    <col min="3" max="4" width="30.5703125" style="43" customWidth="1"/>
    <col min="5" max="5" width="27.42578125" style="43" bestFit="1" customWidth="1"/>
    <col min="6" max="6" width="22.140625" style="43" customWidth="1"/>
    <col min="7" max="7" width="30" style="43" customWidth="1"/>
    <col min="8" max="8" width="18" style="43" customWidth="1"/>
    <col min="9" max="16384" width="10.42578125" style="43"/>
  </cols>
  <sheetData>
    <row r="1" spans="2:7" ht="13.35" customHeight="1" thickBot="1" x14ac:dyDescent="0.3"/>
    <row r="2" spans="2:7" ht="57" customHeight="1" thickTop="1" x14ac:dyDescent="0.25">
      <c r="B2" s="53" t="s">
        <v>93</v>
      </c>
      <c r="C2" s="53"/>
      <c r="D2" s="53"/>
      <c r="E2" s="53"/>
      <c r="F2" s="53"/>
      <c r="G2" s="53"/>
    </row>
    <row r="3" spans="2:7" ht="30" customHeight="1" x14ac:dyDescent="0.25">
      <c r="B3" s="57" t="s">
        <v>94</v>
      </c>
      <c r="C3" s="57"/>
      <c r="D3" s="58" t="s">
        <v>95</v>
      </c>
      <c r="E3" s="58"/>
      <c r="F3" s="58"/>
      <c r="G3" s="58"/>
    </row>
    <row r="4" spans="2:7" ht="30" customHeight="1" x14ac:dyDescent="0.25">
      <c r="B4" s="57" t="s">
        <v>96</v>
      </c>
      <c r="C4" s="57"/>
      <c r="D4" s="59" t="s">
        <v>97</v>
      </c>
      <c r="E4" s="58"/>
      <c r="F4" s="58"/>
      <c r="G4" s="58"/>
    </row>
    <row r="5" spans="2:7" ht="15" customHeight="1" x14ac:dyDescent="0.25"/>
    <row r="6" spans="2:7" ht="30" customHeight="1" x14ac:dyDescent="0.25">
      <c r="B6" s="54" t="s">
        <v>98</v>
      </c>
      <c r="C6" s="60" t="s">
        <v>99</v>
      </c>
      <c r="D6" s="61"/>
      <c r="E6" s="54" t="s">
        <v>100</v>
      </c>
      <c r="F6" s="54" t="s">
        <v>101</v>
      </c>
      <c r="G6" s="54" t="s">
        <v>102</v>
      </c>
    </row>
    <row r="7" spans="2:7" ht="30" customHeight="1" x14ac:dyDescent="0.25">
      <c r="B7" s="1" t="s">
        <v>74</v>
      </c>
      <c r="C7" s="55" t="s">
        <v>75</v>
      </c>
      <c r="D7" s="56"/>
      <c r="E7" s="2">
        <v>5032834</v>
      </c>
      <c r="F7" s="3">
        <f>+ROUND(E7*0.0833,2)</f>
        <v>419235.07</v>
      </c>
      <c r="G7" s="4">
        <f>+E7+F7</f>
        <v>5452069.0700000003</v>
      </c>
    </row>
    <row r="8" spans="2:7" ht="30" customHeight="1" x14ac:dyDescent="0.25">
      <c r="B8" s="5" t="s">
        <v>103</v>
      </c>
      <c r="C8" s="62" t="s">
        <v>104</v>
      </c>
      <c r="D8" s="63"/>
      <c r="E8" s="6">
        <v>4841020</v>
      </c>
      <c r="F8" s="7">
        <f t="shared" ref="F8:F29" si="0">+ROUND(E8*0.0833,2)</f>
        <v>403256.97</v>
      </c>
      <c r="G8" s="8">
        <f t="shared" ref="G8:G29" si="1">+E8+F8</f>
        <v>5244276.97</v>
      </c>
    </row>
    <row r="9" spans="2:7" ht="30" customHeight="1" x14ac:dyDescent="0.25">
      <c r="B9" s="1" t="s">
        <v>103</v>
      </c>
      <c r="C9" s="55" t="s">
        <v>105</v>
      </c>
      <c r="D9" s="56"/>
      <c r="E9" s="2">
        <v>4841020</v>
      </c>
      <c r="F9" s="3">
        <f t="shared" si="0"/>
        <v>403256.97</v>
      </c>
      <c r="G9" s="4">
        <f t="shared" si="1"/>
        <v>5244276.97</v>
      </c>
    </row>
    <row r="10" spans="2:7" ht="30" customHeight="1" x14ac:dyDescent="0.25">
      <c r="B10" s="5" t="s">
        <v>103</v>
      </c>
      <c r="C10" s="62" t="s">
        <v>106</v>
      </c>
      <c r="D10" s="63"/>
      <c r="E10" s="6">
        <v>4841020</v>
      </c>
      <c r="F10" s="7">
        <f t="shared" si="0"/>
        <v>403256.97</v>
      </c>
      <c r="G10" s="8">
        <f t="shared" si="1"/>
        <v>5244276.97</v>
      </c>
    </row>
    <row r="11" spans="2:7" ht="30" customHeight="1" x14ac:dyDescent="0.25">
      <c r="B11" s="1" t="s">
        <v>72</v>
      </c>
      <c r="C11" s="55" t="s">
        <v>73</v>
      </c>
      <c r="D11" s="56"/>
      <c r="E11" s="9">
        <v>4302114</v>
      </c>
      <c r="F11" s="10">
        <f>+ROUND(E11*0.0833,2)</f>
        <v>358366.1</v>
      </c>
      <c r="G11" s="11">
        <f>+E11+F11</f>
        <v>4660480.0999999996</v>
      </c>
    </row>
    <row r="12" spans="2:7" ht="30" customHeight="1" x14ac:dyDescent="0.25">
      <c r="B12" s="5" t="s">
        <v>72</v>
      </c>
      <c r="C12" s="62" t="s">
        <v>107</v>
      </c>
      <c r="D12" s="63"/>
      <c r="E12" s="6">
        <v>4302114</v>
      </c>
      <c r="F12" s="7">
        <f>+ROUND(E12*0.0833,2)</f>
        <v>358366.1</v>
      </c>
      <c r="G12" s="8">
        <f>+E12+F12</f>
        <v>4660480.0999999996</v>
      </c>
    </row>
    <row r="13" spans="2:7" ht="30" customHeight="1" x14ac:dyDescent="0.25">
      <c r="B13" s="1" t="s">
        <v>69</v>
      </c>
      <c r="C13" s="55" t="s">
        <v>108</v>
      </c>
      <c r="D13" s="56"/>
      <c r="E13" s="9">
        <v>3877383</v>
      </c>
      <c r="F13" s="10">
        <f t="shared" si="0"/>
        <v>322986</v>
      </c>
      <c r="G13" s="11">
        <f t="shared" si="1"/>
        <v>4200369</v>
      </c>
    </row>
    <row r="14" spans="2:7" ht="30" customHeight="1" x14ac:dyDescent="0.25">
      <c r="B14" s="5" t="s">
        <v>69</v>
      </c>
      <c r="C14" s="62" t="s">
        <v>70</v>
      </c>
      <c r="D14" s="63"/>
      <c r="E14" s="6">
        <v>3877383</v>
      </c>
      <c r="F14" s="7">
        <f t="shared" si="0"/>
        <v>322986</v>
      </c>
      <c r="G14" s="8">
        <f t="shared" si="1"/>
        <v>4200369</v>
      </c>
    </row>
    <row r="15" spans="2:7" ht="30" customHeight="1" x14ac:dyDescent="0.25">
      <c r="B15" s="1" t="s">
        <v>69</v>
      </c>
      <c r="C15" s="55" t="s">
        <v>109</v>
      </c>
      <c r="D15" s="56"/>
      <c r="E15" s="2">
        <v>3877383</v>
      </c>
      <c r="F15" s="3">
        <f t="shared" si="0"/>
        <v>322986</v>
      </c>
      <c r="G15" s="4">
        <f t="shared" si="1"/>
        <v>4200369</v>
      </c>
    </row>
    <row r="16" spans="2:7" ht="30" customHeight="1" x14ac:dyDescent="0.25">
      <c r="B16" s="5" t="s">
        <v>67</v>
      </c>
      <c r="C16" s="62" t="s">
        <v>68</v>
      </c>
      <c r="D16" s="63"/>
      <c r="E16" s="6">
        <v>3041622</v>
      </c>
      <c r="F16" s="7">
        <f>+ROUND(E16*0.0833,2)</f>
        <v>253367.11</v>
      </c>
      <c r="G16" s="8">
        <f>+E16+F16</f>
        <v>3294989.11</v>
      </c>
    </row>
    <row r="17" spans="2:7" ht="30" customHeight="1" x14ac:dyDescent="0.25">
      <c r="B17" s="1" t="s">
        <v>63</v>
      </c>
      <c r="C17" s="55" t="s">
        <v>64</v>
      </c>
      <c r="D17" s="56"/>
      <c r="E17" s="9">
        <v>2594056</v>
      </c>
      <c r="F17" s="10">
        <f t="shared" si="0"/>
        <v>216084.86</v>
      </c>
      <c r="G17" s="11">
        <f t="shared" si="1"/>
        <v>2810140.86</v>
      </c>
    </row>
    <row r="18" spans="2:7" ht="30" customHeight="1" x14ac:dyDescent="0.25">
      <c r="B18" s="5" t="s">
        <v>63</v>
      </c>
      <c r="C18" s="62" t="s">
        <v>65</v>
      </c>
      <c r="D18" s="63"/>
      <c r="E18" s="6">
        <v>2594056</v>
      </c>
      <c r="F18" s="7">
        <f t="shared" si="0"/>
        <v>216084.86</v>
      </c>
      <c r="G18" s="8">
        <f t="shared" si="1"/>
        <v>2810140.86</v>
      </c>
    </row>
    <row r="19" spans="2:7" ht="30" customHeight="1" x14ac:dyDescent="0.25">
      <c r="B19" s="1" t="s">
        <v>63</v>
      </c>
      <c r="C19" s="55" t="s">
        <v>110</v>
      </c>
      <c r="D19" s="56"/>
      <c r="E19" s="9">
        <v>2594056</v>
      </c>
      <c r="F19" s="10">
        <f t="shared" si="0"/>
        <v>216084.86</v>
      </c>
      <c r="G19" s="11">
        <f t="shared" si="1"/>
        <v>2810140.86</v>
      </c>
    </row>
    <row r="20" spans="2:7" ht="30" customHeight="1" x14ac:dyDescent="0.25">
      <c r="B20" s="5" t="s">
        <v>60</v>
      </c>
      <c r="C20" s="62" t="s">
        <v>61</v>
      </c>
      <c r="D20" s="63"/>
      <c r="E20" s="6">
        <v>2210428</v>
      </c>
      <c r="F20" s="7">
        <f t="shared" si="0"/>
        <v>184128.65</v>
      </c>
      <c r="G20" s="8">
        <f t="shared" si="1"/>
        <v>2394556.65</v>
      </c>
    </row>
    <row r="21" spans="2:7" ht="30" customHeight="1" x14ac:dyDescent="0.25">
      <c r="B21" s="1" t="s">
        <v>60</v>
      </c>
      <c r="C21" s="55" t="s">
        <v>62</v>
      </c>
      <c r="D21" s="56"/>
      <c r="E21" s="9">
        <v>2210428</v>
      </c>
      <c r="F21" s="10">
        <f t="shared" si="0"/>
        <v>184128.65</v>
      </c>
      <c r="G21" s="11">
        <f t="shared" si="1"/>
        <v>2394556.65</v>
      </c>
    </row>
    <row r="22" spans="2:7" ht="30" customHeight="1" x14ac:dyDescent="0.25">
      <c r="B22" s="5" t="s">
        <v>56</v>
      </c>
      <c r="C22" s="62" t="s">
        <v>57</v>
      </c>
      <c r="D22" s="63"/>
      <c r="E22" s="6">
        <v>1886171</v>
      </c>
      <c r="F22" s="7">
        <f t="shared" si="0"/>
        <v>157118.04</v>
      </c>
      <c r="G22" s="8">
        <f t="shared" si="1"/>
        <v>2043289.04</v>
      </c>
    </row>
    <row r="23" spans="2:7" ht="30" customHeight="1" x14ac:dyDescent="0.25">
      <c r="B23" s="1" t="s">
        <v>56</v>
      </c>
      <c r="C23" s="55" t="s">
        <v>58</v>
      </c>
      <c r="D23" s="56"/>
      <c r="E23" s="9">
        <v>1886171</v>
      </c>
      <c r="F23" s="10">
        <f t="shared" si="0"/>
        <v>157118.04</v>
      </c>
      <c r="G23" s="11">
        <f t="shared" si="1"/>
        <v>2043289.04</v>
      </c>
    </row>
    <row r="24" spans="2:7" ht="30" customHeight="1" x14ac:dyDescent="0.25">
      <c r="B24" s="5" t="s">
        <v>56</v>
      </c>
      <c r="C24" s="62" t="s">
        <v>111</v>
      </c>
      <c r="D24" s="63"/>
      <c r="E24" s="6">
        <v>1886171</v>
      </c>
      <c r="F24" s="7">
        <f t="shared" si="0"/>
        <v>157118.04</v>
      </c>
      <c r="G24" s="8">
        <f t="shared" si="1"/>
        <v>2043289.04</v>
      </c>
    </row>
    <row r="25" spans="2:7" ht="30" customHeight="1" x14ac:dyDescent="0.25">
      <c r="B25" s="1" t="s">
        <v>56</v>
      </c>
      <c r="C25" s="55" t="s">
        <v>112</v>
      </c>
      <c r="D25" s="56"/>
      <c r="E25" s="9">
        <v>1886171</v>
      </c>
      <c r="F25" s="10">
        <f t="shared" si="0"/>
        <v>157118.04</v>
      </c>
      <c r="G25" s="11">
        <f t="shared" si="1"/>
        <v>2043289.04</v>
      </c>
    </row>
    <row r="26" spans="2:7" ht="30" customHeight="1" x14ac:dyDescent="0.25">
      <c r="B26" s="5" t="s">
        <v>53</v>
      </c>
      <c r="C26" s="62" t="s">
        <v>54</v>
      </c>
      <c r="D26" s="63"/>
      <c r="E26" s="6">
        <v>1607584</v>
      </c>
      <c r="F26" s="7">
        <f t="shared" si="0"/>
        <v>133911.75</v>
      </c>
      <c r="G26" s="8">
        <f t="shared" si="1"/>
        <v>1741495.75</v>
      </c>
    </row>
    <row r="27" spans="2:7" ht="30" customHeight="1" x14ac:dyDescent="0.25">
      <c r="B27" s="1" t="s">
        <v>53</v>
      </c>
      <c r="C27" s="55" t="s">
        <v>113</v>
      </c>
      <c r="D27" s="56"/>
      <c r="E27" s="9">
        <v>1607584</v>
      </c>
      <c r="F27" s="10">
        <f t="shared" si="0"/>
        <v>133911.75</v>
      </c>
      <c r="G27" s="11">
        <f t="shared" si="1"/>
        <v>1741495.75</v>
      </c>
    </row>
    <row r="28" spans="2:7" ht="30" customHeight="1" x14ac:dyDescent="0.25">
      <c r="B28" s="5" t="s">
        <v>53</v>
      </c>
      <c r="C28" s="62" t="s">
        <v>114</v>
      </c>
      <c r="D28" s="63"/>
      <c r="E28" s="6">
        <v>1607584</v>
      </c>
      <c r="F28" s="7">
        <f t="shared" si="0"/>
        <v>133911.75</v>
      </c>
      <c r="G28" s="8">
        <f t="shared" si="1"/>
        <v>1741495.75</v>
      </c>
    </row>
    <row r="29" spans="2:7" ht="30" customHeight="1" x14ac:dyDescent="0.25">
      <c r="B29" s="1" t="s">
        <v>50</v>
      </c>
      <c r="C29" s="55" t="s">
        <v>51</v>
      </c>
      <c r="D29" s="56"/>
      <c r="E29" s="9">
        <v>1370100</v>
      </c>
      <c r="F29" s="10">
        <f t="shared" si="0"/>
        <v>114129.33</v>
      </c>
      <c r="G29" s="11">
        <f t="shared" si="1"/>
        <v>1484229.33</v>
      </c>
    </row>
    <row r="30" spans="2:7" ht="15" customHeight="1" x14ac:dyDescent="0.25"/>
  </sheetData>
  <sheetProtection selectLockedCells="1"/>
  <mergeCells count="28">
    <mergeCell ref="C26:D26"/>
    <mergeCell ref="C27:D27"/>
    <mergeCell ref="C28:D28"/>
    <mergeCell ref="C29:D29"/>
    <mergeCell ref="C20:D20"/>
    <mergeCell ref="C21:D21"/>
    <mergeCell ref="C22:D22"/>
    <mergeCell ref="C23:D23"/>
    <mergeCell ref="C24:D24"/>
    <mergeCell ref="C25:D25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7:D7"/>
    <mergeCell ref="B3:C3"/>
    <mergeCell ref="D3:G3"/>
    <mergeCell ref="B4:C4"/>
    <mergeCell ref="D4:G4"/>
    <mergeCell ref="C6:D6"/>
  </mergeCells>
  <dataValidations count="7">
    <dataValidation allowBlank="1" showInputMessage="1" showErrorMessage="1" prompt="Escriba las direcciones de correo electrónico del entrenador en las celdas F8 y F9." sqref="F6:G6" xr:uid="{8656D99C-5DA2-4B15-ABAC-93BA50E1ECFA}"/>
    <dataValidation allowBlank="1" showInputMessage="1" showErrorMessage="1" prompt="Escriba los números de teléfono del entrenador en las celdas E8 y E9." sqref="E6" xr:uid="{612F57F2-7DC1-40E9-B7B7-0E796AA71210}"/>
    <dataValidation allowBlank="1" showInputMessage="1" showErrorMessage="1" prompt="Escriba el nombre del entrenador en las celdas B8 y B9." sqref="B6:C6" xr:uid="{9A74A99E-45E4-41E5-8FC4-A04A092EB17E}"/>
    <dataValidation allowBlank="1" showInputMessage="1" showErrorMessage="1" prompt="Escriba el año o la temporada en esta celda." sqref="D4:G4" xr:uid="{0A8D0AAA-476D-4F80-ACBA-69A08E94476D}"/>
    <dataValidation allowBlank="1" showInputMessage="1" showErrorMessage="1" prompt="Escriba el nombre del equipo en esta celda." sqref="D3:G3" xr:uid="{A8BF702A-5236-4F55-9452-516BC2983D73}"/>
    <dataValidation allowBlank="1" showInputMessage="1" showErrorMessage="1" prompt="El título de esta hoja de cálculo está en esta celda. _x000a__x000a_Enter detalles del equipo de las celdas D3 a D5, detalles del entrenador de las celdas B8 a F9 e información del personal adicional de las celdas B12 a G15." sqref="B2:G2" xr:uid="{AB2F0572-C262-4D36-89CD-62D0D168428B}"/>
    <dataValidation allowBlank="1" showInputMessage="1" showErrorMessage="1" prompt="Cree una lista del equipo deportes en esta hoja de cálculo especificando los jugadores, el equipo, el entrenador y la información del personal adicional y las notas. El recuento de reproductores se calcula automáticamente en la celda B17" sqref="A2" xr:uid="{CF5CF670-78B8-41EB-A0C5-D44A25E41C74}"/>
  </dataValidations>
  <printOptions horizontalCentered="1" gridLinesSet="0"/>
  <pageMargins left="0.5" right="0.5" top="0.5" bottom="0.5" header="0.5" footer="0.75"/>
  <pageSetup paperSize="9" scale="56" fitToHeight="0" orientation="portrait" r:id="rId1"/>
  <headerFooter differentFirst="1">
    <oddFooter>&amp;C_x000D_&amp;1#&amp;"Calibri"&amp;10&amp;K000000 Uso Interno</oddFooter>
    <firstFooter>&amp;C_x000D_&amp;1#&amp;"Calibri"&amp;10&amp;K000000 Uso Interno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5F41-95F9-4658-B0B2-65C0806B5CCC}">
  <sheetPr>
    <tabColor theme="6" tint="0.59999389629810485"/>
    <pageSetUpPr fitToPage="1"/>
  </sheetPr>
  <dimension ref="B1:I12"/>
  <sheetViews>
    <sheetView showGridLines="0" zoomScale="85" zoomScaleNormal="85" workbookViewId="0">
      <pane xSplit="1" ySplit="6" topLeftCell="B7" activePane="bottomRight" state="frozen"/>
      <selection activeCell="D4" sqref="D4:G4"/>
      <selection pane="topRight" activeCell="D4" sqref="D4:G4"/>
      <selection pane="bottomLeft" activeCell="D4" sqref="D4:G4"/>
      <selection pane="bottomRight" activeCell="B6" sqref="B6"/>
    </sheetView>
  </sheetViews>
  <sheetFormatPr baseColWidth="10" defaultColWidth="10.42578125" defaultRowHeight="30" customHeight="1" x14ac:dyDescent="0.25"/>
  <cols>
    <col min="1" max="1" width="9.42578125" style="43" customWidth="1"/>
    <col min="2" max="2" width="13.28515625" style="43" customWidth="1"/>
    <col min="3" max="3" width="31.7109375" style="43" customWidth="1"/>
    <col min="4" max="4" width="23.85546875" style="43" customWidth="1"/>
    <col min="5" max="5" width="27.42578125" style="43" bestFit="1" customWidth="1"/>
    <col min="6" max="7" width="27.42578125" style="43" customWidth="1"/>
    <col min="8" max="8" width="22.140625" style="43" customWidth="1"/>
    <col min="9" max="9" width="31.140625" style="43" customWidth="1"/>
    <col min="10" max="10" width="18" style="43" customWidth="1"/>
    <col min="11" max="16384" width="10.42578125" style="43"/>
  </cols>
  <sheetData>
    <row r="1" spans="2:9" ht="13.35" customHeight="1" thickBot="1" x14ac:dyDescent="0.3"/>
    <row r="2" spans="2:9" ht="57" customHeight="1" thickTop="1" x14ac:dyDescent="0.25">
      <c r="B2" s="44" t="s">
        <v>93</v>
      </c>
      <c r="C2" s="44"/>
      <c r="D2" s="44"/>
      <c r="E2" s="44"/>
      <c r="F2" s="44"/>
      <c r="G2" s="44"/>
      <c r="H2" s="44"/>
      <c r="I2" s="44"/>
    </row>
    <row r="3" spans="2:9" ht="30" customHeight="1" x14ac:dyDescent="0.25">
      <c r="B3" s="65" t="s">
        <v>94</v>
      </c>
      <c r="C3" s="65"/>
      <c r="D3" s="58" t="s">
        <v>132</v>
      </c>
      <c r="E3" s="58"/>
      <c r="F3" s="58"/>
      <c r="G3" s="58"/>
      <c r="H3" s="58"/>
      <c r="I3" s="58"/>
    </row>
    <row r="4" spans="2:9" ht="30" customHeight="1" x14ac:dyDescent="0.25">
      <c r="B4" s="65" t="s">
        <v>96</v>
      </c>
      <c r="C4" s="65"/>
      <c r="D4" s="59" t="s">
        <v>115</v>
      </c>
      <c r="E4" s="58"/>
      <c r="F4" s="58"/>
      <c r="G4" s="58"/>
      <c r="H4" s="58"/>
      <c r="I4" s="58"/>
    </row>
    <row r="5" spans="2:9" ht="15" customHeight="1" x14ac:dyDescent="0.25"/>
    <row r="6" spans="2:9" ht="48.6" customHeight="1" x14ac:dyDescent="0.25">
      <c r="B6" s="51" t="s">
        <v>98</v>
      </c>
      <c r="C6" s="66" t="s">
        <v>99</v>
      </c>
      <c r="D6" s="67"/>
      <c r="E6" s="51" t="s">
        <v>100</v>
      </c>
      <c r="F6" s="51" t="s">
        <v>82</v>
      </c>
      <c r="G6" s="52" t="s">
        <v>116</v>
      </c>
      <c r="H6" s="51" t="s">
        <v>101</v>
      </c>
      <c r="I6" s="51" t="s">
        <v>102</v>
      </c>
    </row>
    <row r="7" spans="2:9" ht="30" customHeight="1" x14ac:dyDescent="0.25">
      <c r="B7" s="1" t="s">
        <v>71</v>
      </c>
      <c r="C7" s="55" t="s">
        <v>70</v>
      </c>
      <c r="D7" s="56"/>
      <c r="E7" s="2">
        <v>3877383</v>
      </c>
      <c r="F7" s="2">
        <v>411030</v>
      </c>
      <c r="G7" s="9">
        <v>4288413</v>
      </c>
      <c r="H7" s="3">
        <f>+ROUND(G7*0.0833,2)</f>
        <v>357224.8</v>
      </c>
      <c r="I7" s="12">
        <f>+G7+H7</f>
        <v>4645637.8</v>
      </c>
    </row>
    <row r="8" spans="2:9" ht="30" customHeight="1" x14ac:dyDescent="0.25">
      <c r="B8" s="5" t="s">
        <v>66</v>
      </c>
      <c r="C8" s="62" t="s">
        <v>64</v>
      </c>
      <c r="D8" s="63"/>
      <c r="E8" s="6">
        <v>2594056</v>
      </c>
      <c r="F8" s="6">
        <v>411030</v>
      </c>
      <c r="G8" s="6">
        <v>3005086</v>
      </c>
      <c r="H8" s="7">
        <f t="shared" ref="H8:H11" si="0">+ROUND(G8*0.0833,2)</f>
        <v>250323.66</v>
      </c>
      <c r="I8" s="13">
        <f t="shared" ref="I8:I11" si="1">+G8+H8</f>
        <v>3255409.66</v>
      </c>
    </row>
    <row r="9" spans="2:9" ht="30" customHeight="1" x14ac:dyDescent="0.25">
      <c r="B9" s="1" t="s">
        <v>117</v>
      </c>
      <c r="C9" s="55" t="s">
        <v>61</v>
      </c>
      <c r="D9" s="56"/>
      <c r="E9" s="2">
        <v>2210428</v>
      </c>
      <c r="F9" s="2">
        <v>274020</v>
      </c>
      <c r="G9" s="2">
        <v>2484448</v>
      </c>
      <c r="H9" s="3">
        <f t="shared" si="0"/>
        <v>206954.52</v>
      </c>
      <c r="I9" s="12">
        <f t="shared" si="1"/>
        <v>2691402.52</v>
      </c>
    </row>
    <row r="10" spans="2:9" ht="30" customHeight="1" x14ac:dyDescent="0.25">
      <c r="B10" s="5" t="s">
        <v>59</v>
      </c>
      <c r="C10" s="62" t="s">
        <v>57</v>
      </c>
      <c r="D10" s="63"/>
      <c r="E10" s="6">
        <v>1886171</v>
      </c>
      <c r="F10" s="6">
        <v>274020</v>
      </c>
      <c r="G10" s="6">
        <v>2160191</v>
      </c>
      <c r="H10" s="7">
        <f t="shared" si="0"/>
        <v>179943.91</v>
      </c>
      <c r="I10" s="13">
        <f t="shared" si="1"/>
        <v>2340134.91</v>
      </c>
    </row>
    <row r="11" spans="2:9" ht="30" customHeight="1" x14ac:dyDescent="0.25">
      <c r="B11" s="1" t="s">
        <v>55</v>
      </c>
      <c r="C11" s="55" t="s">
        <v>54</v>
      </c>
      <c r="D11" s="56"/>
      <c r="E11" s="2">
        <v>1607584</v>
      </c>
      <c r="F11" s="2">
        <v>274020</v>
      </c>
      <c r="G11" s="2">
        <v>1881604</v>
      </c>
      <c r="H11" s="3">
        <f t="shared" si="0"/>
        <v>156737.60999999999</v>
      </c>
      <c r="I11" s="12">
        <f t="shared" si="1"/>
        <v>2038341.6099999999</v>
      </c>
    </row>
    <row r="12" spans="2:9" ht="15" customHeight="1" x14ac:dyDescent="0.25"/>
  </sheetData>
  <sheetProtection selectLockedCells="1"/>
  <mergeCells count="10">
    <mergeCell ref="C8:D8"/>
    <mergeCell ref="C9:D9"/>
    <mergeCell ref="C10:D10"/>
    <mergeCell ref="C11:D11"/>
    <mergeCell ref="B3:C3"/>
    <mergeCell ref="D3:I3"/>
    <mergeCell ref="B4:C4"/>
    <mergeCell ref="D4:I4"/>
    <mergeCell ref="C6:D6"/>
    <mergeCell ref="C7:D7"/>
  </mergeCells>
  <dataValidations count="7">
    <dataValidation allowBlank="1" showInputMessage="1" showErrorMessage="1" prompt="Escriba las direcciones de correo electrónico del entrenador en las celdas F8 y F9." sqref="H6:I6" xr:uid="{97F8732C-1686-4538-BF98-35345DA25CC9}"/>
    <dataValidation allowBlank="1" showInputMessage="1" showErrorMessage="1" prompt="Escriba los números de teléfono del entrenador en las celdas E8 y E9." sqref="E6:G6" xr:uid="{4865811E-A3E4-4523-8278-86A72CEC5F58}"/>
    <dataValidation allowBlank="1" showInputMessage="1" showErrorMessage="1" prompt="Escriba el nombre del entrenador en las celdas B8 y B9." sqref="B6:C6" xr:uid="{8EEE861B-4CD9-4B33-BD6E-E1C11D070D78}"/>
    <dataValidation allowBlank="1" showInputMessage="1" showErrorMessage="1" prompt="Escriba el año o la temporada en esta celda." sqref="D4:I4" xr:uid="{B0B55E56-2787-44E3-8922-EFF621CEB89C}"/>
    <dataValidation allowBlank="1" showInputMessage="1" showErrorMessage="1" prompt="Escriba el nombre del equipo en esta celda." sqref="D3:I3" xr:uid="{7735DC99-5D63-4399-B93E-CA2F2DC9EF02}"/>
    <dataValidation allowBlank="1" showInputMessage="1" showErrorMessage="1" prompt="El título de esta hoja de cálculo está en esta celda. _x000a__x000a_Enter detalles del equipo de las celdas D3 a D5, detalles del entrenador de las celdas B8 a F9 e información del personal adicional de las celdas B12 a G15." sqref="B2:I2" xr:uid="{497746ED-FC8B-42D4-AFA0-F8FDD7F1E348}"/>
    <dataValidation allowBlank="1" showInputMessage="1" showErrorMessage="1" prompt="Cree una lista del equipo deportes en esta hoja de cálculo especificando los jugadores, el equipo, el entrenador y la información del personal adicional y las notas. El recuento de reproductores se calcula automáticamente en la celda B17" sqref="A2" xr:uid="{31B78E86-EAC1-4EC2-A660-11B9A0942D20}"/>
  </dataValidations>
  <printOptions horizontalCentered="1" gridLinesSet="0"/>
  <pageMargins left="0.5" right="0.5" top="0.5" bottom="0.5" header="0.5" footer="0.75"/>
  <pageSetup paperSize="9" scale="49" fitToHeight="0" orientation="portrait" r:id="rId1"/>
  <headerFooter differentFirst="1">
    <oddFooter>&amp;C_x000D_&amp;1#&amp;"Calibri"&amp;10&amp;K000000 Uso Interno</oddFooter>
    <firstFooter>&amp;C_x000D_&amp;1#&amp;"Calibri"&amp;10&amp;K000000 Uso Interno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A167-DA7C-4BF4-B9CD-E4C60CC44040}">
  <sheetPr>
    <tabColor theme="8" tint="0.59999389629810485"/>
    <pageSetUpPr fitToPage="1"/>
  </sheetPr>
  <dimension ref="A1:G21"/>
  <sheetViews>
    <sheetView showGridLines="0" zoomScale="85" zoomScaleNormal="85" workbookViewId="0">
      <pane xSplit="1" ySplit="6" topLeftCell="B7" activePane="bottomRight" state="frozen"/>
      <selection activeCell="B8" sqref="B8:D8"/>
      <selection pane="topRight" activeCell="B8" sqref="B8:D8"/>
      <selection pane="bottomLeft" activeCell="B8" sqref="B8:D8"/>
      <selection pane="bottomRight" activeCell="B6" sqref="B6"/>
    </sheetView>
  </sheetViews>
  <sheetFormatPr baseColWidth="10" defaultColWidth="10.42578125" defaultRowHeight="30" customHeight="1" x14ac:dyDescent="0.25"/>
  <cols>
    <col min="1" max="1" width="3.140625" style="43" customWidth="1"/>
    <col min="2" max="2" width="13.42578125" style="43" customWidth="1"/>
    <col min="3" max="3" width="34.42578125" style="43" customWidth="1"/>
    <col min="4" max="4" width="27.85546875" style="43" bestFit="1" customWidth="1"/>
    <col min="5" max="5" width="27.42578125" style="43" bestFit="1" customWidth="1"/>
    <col min="6" max="6" width="22.140625" style="43" customWidth="1"/>
    <col min="7" max="7" width="31.140625" style="43" customWidth="1"/>
    <col min="8" max="8" width="18" style="43" customWidth="1"/>
    <col min="9" max="16384" width="10.42578125" style="43"/>
  </cols>
  <sheetData>
    <row r="1" spans="1:7" ht="13.35" customHeight="1" thickBot="1" x14ac:dyDescent="0.3"/>
    <row r="2" spans="1:7" ht="57" customHeight="1" thickTop="1" x14ac:dyDescent="0.25">
      <c r="B2" s="48" t="s">
        <v>93</v>
      </c>
      <c r="C2" s="48"/>
      <c r="D2" s="48"/>
      <c r="E2" s="48"/>
      <c r="F2" s="48"/>
      <c r="G2" s="48"/>
    </row>
    <row r="3" spans="1:7" ht="30" customHeight="1" x14ac:dyDescent="0.25">
      <c r="B3" s="70" t="s">
        <v>94</v>
      </c>
      <c r="C3" s="70"/>
      <c r="D3" s="71" t="s">
        <v>118</v>
      </c>
      <c r="E3" s="71"/>
      <c r="F3" s="71"/>
      <c r="G3" s="71"/>
    </row>
    <row r="4" spans="1:7" ht="30" customHeight="1" x14ac:dyDescent="0.25">
      <c r="B4" s="70" t="s">
        <v>96</v>
      </c>
      <c r="C4" s="70"/>
      <c r="D4" s="72" t="s">
        <v>115</v>
      </c>
      <c r="E4" s="71"/>
      <c r="F4" s="71"/>
      <c r="G4" s="71"/>
    </row>
    <row r="5" spans="1:7" ht="15" customHeight="1" x14ac:dyDescent="0.25"/>
    <row r="6" spans="1:7" ht="30" customHeight="1" x14ac:dyDescent="0.25">
      <c r="A6" s="49"/>
      <c r="B6" s="50" t="s">
        <v>98</v>
      </c>
      <c r="C6" s="73" t="s">
        <v>99</v>
      </c>
      <c r="D6" s="74"/>
      <c r="E6" s="50" t="s">
        <v>100</v>
      </c>
      <c r="F6" s="50" t="s">
        <v>101</v>
      </c>
      <c r="G6" s="50" t="s">
        <v>102</v>
      </c>
    </row>
    <row r="7" spans="1:7" ht="30" customHeight="1" x14ac:dyDescent="0.25">
      <c r="B7" s="14" t="s">
        <v>48</v>
      </c>
      <c r="C7" s="68" t="s">
        <v>49</v>
      </c>
      <c r="D7" s="69"/>
      <c r="E7" s="15">
        <v>2731066</v>
      </c>
      <c r="F7" s="16">
        <f>+ROUND(E7*0.0833,2)</f>
        <v>227497.8</v>
      </c>
      <c r="G7" s="17">
        <f>+E7+F7</f>
        <v>2958563.8</v>
      </c>
    </row>
    <row r="8" spans="1:7" ht="30" customHeight="1" x14ac:dyDescent="0.25">
      <c r="B8" s="18" t="s">
        <v>46</v>
      </c>
      <c r="C8" s="75" t="s">
        <v>47</v>
      </c>
      <c r="D8" s="76"/>
      <c r="E8" s="19">
        <v>2036882</v>
      </c>
      <c r="F8" s="20">
        <f t="shared" ref="F8:F21" si="0">+ROUND(E8*0.0833,2)</f>
        <v>169672.27</v>
      </c>
      <c r="G8" s="21">
        <f t="shared" ref="G8:G21" si="1">+E8+F8</f>
        <v>2206554.27</v>
      </c>
    </row>
    <row r="9" spans="1:7" ht="30" customHeight="1" x14ac:dyDescent="0.25">
      <c r="B9" s="14" t="s">
        <v>119</v>
      </c>
      <c r="C9" s="68" t="s">
        <v>120</v>
      </c>
      <c r="D9" s="69"/>
      <c r="E9" s="15">
        <v>2000246</v>
      </c>
      <c r="F9" s="16">
        <f t="shared" si="0"/>
        <v>166620.49</v>
      </c>
      <c r="G9" s="17">
        <f t="shared" si="1"/>
        <v>2166866.4900000002</v>
      </c>
    </row>
    <row r="10" spans="1:7" ht="30" customHeight="1" x14ac:dyDescent="0.25">
      <c r="B10" s="18" t="s">
        <v>121</v>
      </c>
      <c r="C10" s="75" t="s">
        <v>122</v>
      </c>
      <c r="D10" s="76"/>
      <c r="E10" s="19">
        <v>1735460</v>
      </c>
      <c r="F10" s="20">
        <f>+ROUND(E10*0.0833,2)</f>
        <v>144563.82</v>
      </c>
      <c r="G10" s="21">
        <f>+E10+F10</f>
        <v>1880023.82</v>
      </c>
    </row>
    <row r="11" spans="1:7" ht="30" customHeight="1" x14ac:dyDescent="0.25">
      <c r="B11" s="14" t="s">
        <v>44</v>
      </c>
      <c r="C11" s="68" t="s">
        <v>45</v>
      </c>
      <c r="D11" s="69"/>
      <c r="E11" s="22">
        <v>1991212</v>
      </c>
      <c r="F11" s="23">
        <f t="shared" si="0"/>
        <v>165867.96</v>
      </c>
      <c r="G11" s="24">
        <f t="shared" si="1"/>
        <v>2157079.96</v>
      </c>
    </row>
    <row r="12" spans="1:7" ht="30" customHeight="1" x14ac:dyDescent="0.25">
      <c r="B12" s="18" t="s">
        <v>42</v>
      </c>
      <c r="C12" s="75" t="s">
        <v>43</v>
      </c>
      <c r="D12" s="76"/>
      <c r="E12" s="19">
        <v>1598450</v>
      </c>
      <c r="F12" s="20">
        <f t="shared" si="0"/>
        <v>133150.89000000001</v>
      </c>
      <c r="G12" s="21">
        <f t="shared" si="1"/>
        <v>1731600.8900000001</v>
      </c>
    </row>
    <row r="13" spans="1:7" ht="30" customHeight="1" x14ac:dyDescent="0.25">
      <c r="B13" s="14" t="s">
        <v>42</v>
      </c>
      <c r="C13" s="68" t="s">
        <v>123</v>
      </c>
      <c r="D13" s="69"/>
      <c r="E13" s="15">
        <v>1598450</v>
      </c>
      <c r="F13" s="16">
        <f t="shared" si="0"/>
        <v>133150.89000000001</v>
      </c>
      <c r="G13" s="17">
        <f t="shared" si="1"/>
        <v>1731600.8900000001</v>
      </c>
    </row>
    <row r="14" spans="1:7" ht="30" customHeight="1" x14ac:dyDescent="0.25">
      <c r="B14" s="18" t="s">
        <v>40</v>
      </c>
      <c r="C14" s="75" t="s">
        <v>41</v>
      </c>
      <c r="D14" s="76"/>
      <c r="E14" s="19">
        <v>1328997</v>
      </c>
      <c r="F14" s="20">
        <f t="shared" si="0"/>
        <v>110705.45</v>
      </c>
      <c r="G14" s="21">
        <f t="shared" si="1"/>
        <v>1439702.45</v>
      </c>
    </row>
    <row r="15" spans="1:7" ht="30" customHeight="1" x14ac:dyDescent="0.25">
      <c r="B15" s="14" t="s">
        <v>40</v>
      </c>
      <c r="C15" s="68" t="s">
        <v>124</v>
      </c>
      <c r="D15" s="69"/>
      <c r="E15" s="15">
        <v>1328997</v>
      </c>
      <c r="F15" s="16">
        <f t="shared" si="0"/>
        <v>110705.45</v>
      </c>
      <c r="G15" s="17">
        <f t="shared" si="1"/>
        <v>1439702.45</v>
      </c>
    </row>
    <row r="16" spans="1:7" ht="30" customHeight="1" x14ac:dyDescent="0.25">
      <c r="B16" s="18" t="s">
        <v>38</v>
      </c>
      <c r="C16" s="75" t="s">
        <v>39</v>
      </c>
      <c r="D16" s="76"/>
      <c r="E16" s="19">
        <v>1251358</v>
      </c>
      <c r="F16" s="20">
        <f t="shared" si="0"/>
        <v>104238.12</v>
      </c>
      <c r="G16" s="21">
        <f t="shared" si="1"/>
        <v>1355596.12</v>
      </c>
    </row>
    <row r="17" spans="2:7" ht="30" customHeight="1" x14ac:dyDescent="0.25">
      <c r="B17" s="14" t="s">
        <v>36</v>
      </c>
      <c r="C17" s="68" t="s">
        <v>37</v>
      </c>
      <c r="D17" s="69"/>
      <c r="E17" s="15">
        <v>1205688</v>
      </c>
      <c r="F17" s="16">
        <f t="shared" si="0"/>
        <v>100433.81</v>
      </c>
      <c r="G17" s="17">
        <f t="shared" si="1"/>
        <v>1306121.81</v>
      </c>
    </row>
    <row r="18" spans="2:7" ht="30" customHeight="1" x14ac:dyDescent="0.25">
      <c r="B18" s="18" t="s">
        <v>34</v>
      </c>
      <c r="C18" s="75" t="s">
        <v>35</v>
      </c>
      <c r="D18" s="76"/>
      <c r="E18" s="19">
        <v>780957</v>
      </c>
      <c r="F18" s="20">
        <f t="shared" si="0"/>
        <v>65053.72</v>
      </c>
      <c r="G18" s="21">
        <f t="shared" si="1"/>
        <v>846010.72</v>
      </c>
    </row>
    <row r="19" spans="2:7" ht="30" customHeight="1" x14ac:dyDescent="0.25">
      <c r="B19" s="14" t="s">
        <v>32</v>
      </c>
      <c r="C19" s="68" t="s">
        <v>33</v>
      </c>
      <c r="D19" s="69"/>
      <c r="E19" s="15">
        <v>634813</v>
      </c>
      <c r="F19" s="16">
        <f t="shared" si="0"/>
        <v>52879.92</v>
      </c>
      <c r="G19" s="17">
        <f t="shared" si="1"/>
        <v>687692.92</v>
      </c>
    </row>
    <row r="20" spans="2:7" ht="30" customHeight="1" x14ac:dyDescent="0.25">
      <c r="B20" s="18" t="s">
        <v>30</v>
      </c>
      <c r="C20" s="75" t="s">
        <v>31</v>
      </c>
      <c r="D20" s="76"/>
      <c r="E20" s="19">
        <v>552607</v>
      </c>
      <c r="F20" s="20">
        <f t="shared" si="0"/>
        <v>46032.160000000003</v>
      </c>
      <c r="G20" s="21">
        <f t="shared" si="1"/>
        <v>598639.16</v>
      </c>
    </row>
    <row r="21" spans="2:7" ht="30" customHeight="1" x14ac:dyDescent="0.25">
      <c r="B21" s="14" t="s">
        <v>27</v>
      </c>
      <c r="C21" s="68" t="s">
        <v>28</v>
      </c>
      <c r="D21" s="69"/>
      <c r="E21" s="15">
        <v>484102</v>
      </c>
      <c r="F21" s="16">
        <f t="shared" si="0"/>
        <v>40325.699999999997</v>
      </c>
      <c r="G21" s="17">
        <f t="shared" si="1"/>
        <v>524427.69999999995</v>
      </c>
    </row>
  </sheetData>
  <sheetProtection selectLockedCells="1"/>
  <mergeCells count="20">
    <mergeCell ref="C20:D20"/>
    <mergeCell ref="C21:D21"/>
    <mergeCell ref="C14:D14"/>
    <mergeCell ref="C15:D15"/>
    <mergeCell ref="C16:D16"/>
    <mergeCell ref="C17:D17"/>
    <mergeCell ref="C18:D18"/>
    <mergeCell ref="C19:D19"/>
    <mergeCell ref="C13:D13"/>
    <mergeCell ref="B3:C3"/>
    <mergeCell ref="D3:G3"/>
    <mergeCell ref="B4:C4"/>
    <mergeCell ref="D4:G4"/>
    <mergeCell ref="C6:D6"/>
    <mergeCell ref="C7:D7"/>
    <mergeCell ref="C8:D8"/>
    <mergeCell ref="C9:D9"/>
    <mergeCell ref="C10:D10"/>
    <mergeCell ref="C11:D11"/>
    <mergeCell ref="C12:D12"/>
  </mergeCells>
  <dataValidations count="7">
    <dataValidation allowBlank="1" showInputMessage="1" showErrorMessage="1" prompt="Cree una lista del equipo deportes en esta hoja de cálculo especificando los jugadores, el equipo, el entrenador y la información del personal adicional y las notas. El recuento de reproductores se calcula automáticamente en la celda B17" sqref="A2" xr:uid="{A93FB318-7EB5-4EF8-BDFD-78A0394DCB38}"/>
    <dataValidation allowBlank="1" showInputMessage="1" showErrorMessage="1" prompt="El título de esta hoja de cálculo está en esta celda. _x000a__x000a_Enter detalles del equipo de las celdas D3 a D5, detalles del entrenador de las celdas B8 a F9 e información del personal adicional de las celdas B12 a G15." sqref="B2:G2" xr:uid="{CD00D43C-3FB1-4EA7-96B7-D86D860CB6B6}"/>
    <dataValidation allowBlank="1" showInputMessage="1" showErrorMessage="1" prompt="Escriba el nombre del equipo en esta celda." sqref="D3:G3" xr:uid="{3D91A7A4-C032-4D4E-A811-2D048BB7C1A8}"/>
    <dataValidation allowBlank="1" showInputMessage="1" showErrorMessage="1" prompt="Escriba el año o la temporada en esta celda." sqref="D4:G4" xr:uid="{AD63B573-3718-4008-84BA-3FF1D79C17A1}"/>
    <dataValidation allowBlank="1" showInputMessage="1" showErrorMessage="1" prompt="Escriba el nombre del entrenador en las celdas B8 y B9." sqref="B6:C6" xr:uid="{B35476B1-86FC-437C-9062-5FBFB5ADC70C}"/>
    <dataValidation allowBlank="1" showInputMessage="1" showErrorMessage="1" prompt="Escriba los números de teléfono del entrenador en las celdas E8 y E9." sqref="E6" xr:uid="{DB427637-0A84-47EB-8D90-BEE34F4DE077}"/>
    <dataValidation allowBlank="1" showInputMessage="1" showErrorMessage="1" prompt="Escriba las direcciones de correo electrónico del entrenador en las celdas F8 y F9." sqref="F6:G6" xr:uid="{EB7121E9-D987-4C4B-AF79-2BBC1EEEE473}"/>
  </dataValidations>
  <printOptions horizontalCentered="1" gridLinesSet="0"/>
  <pageMargins left="0.5" right="0.5" top="0.5" bottom="0.5" header="0.5" footer="0.75"/>
  <pageSetup paperSize="9" scale="49" fitToHeight="0" orientation="portrait" r:id="rId1"/>
  <headerFooter differentFirst="1">
    <oddFooter>&amp;C_x000D_&amp;1#&amp;"Calibri"&amp;10&amp;K000000 Uso Interno</oddFooter>
    <firstFooter>&amp;C_x000D_&amp;1#&amp;"Calibri"&amp;10&amp;K000000 Uso Interno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CEAB-A785-4FC1-A7B2-D73B7C960CB2}">
  <sheetPr>
    <tabColor theme="8" tint="0.59999389629810485"/>
    <pageSetUpPr fitToPage="1"/>
  </sheetPr>
  <dimension ref="B1:I13"/>
  <sheetViews>
    <sheetView showGridLines="0" zoomScale="85" zoomScaleNormal="85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6" sqref="B6"/>
    </sheetView>
  </sheetViews>
  <sheetFormatPr baseColWidth="10" defaultColWidth="10.42578125" defaultRowHeight="30" customHeight="1" x14ac:dyDescent="0.25"/>
  <cols>
    <col min="1" max="1" width="9.42578125" style="43" customWidth="1"/>
    <col min="2" max="2" width="13.7109375" style="43" customWidth="1"/>
    <col min="3" max="3" width="32.5703125" style="43" customWidth="1"/>
    <col min="4" max="4" width="8.5703125" style="43" customWidth="1"/>
    <col min="5" max="7" width="24.5703125" style="43" customWidth="1"/>
    <col min="8" max="8" width="22.140625" style="43" customWidth="1"/>
    <col min="9" max="9" width="31.140625" style="43" customWidth="1"/>
    <col min="10" max="16384" width="10.42578125" style="43"/>
  </cols>
  <sheetData>
    <row r="1" spans="2:9" ht="13.35" customHeight="1" thickBot="1" x14ac:dyDescent="0.3"/>
    <row r="2" spans="2:9" ht="57" customHeight="1" thickTop="1" x14ac:dyDescent="0.25">
      <c r="B2" s="44" t="s">
        <v>93</v>
      </c>
      <c r="C2" s="44"/>
      <c r="D2" s="44"/>
      <c r="E2" s="44"/>
      <c r="F2" s="44"/>
      <c r="G2" s="44"/>
      <c r="H2" s="44"/>
      <c r="I2" s="44"/>
    </row>
    <row r="3" spans="2:9" ht="30" customHeight="1" x14ac:dyDescent="0.25">
      <c r="B3" s="77" t="s">
        <v>94</v>
      </c>
      <c r="C3" s="77"/>
      <c r="D3" s="78" t="s">
        <v>125</v>
      </c>
      <c r="E3" s="78"/>
      <c r="F3" s="78"/>
      <c r="G3" s="78"/>
      <c r="H3" s="78"/>
      <c r="I3" s="78"/>
    </row>
    <row r="4" spans="2:9" ht="69" customHeight="1" x14ac:dyDescent="0.25">
      <c r="B4" s="77" t="s">
        <v>96</v>
      </c>
      <c r="C4" s="77"/>
      <c r="D4" s="79" t="s">
        <v>126</v>
      </c>
      <c r="E4" s="78"/>
      <c r="F4" s="78"/>
      <c r="G4" s="78"/>
      <c r="H4" s="78"/>
      <c r="I4" s="78"/>
    </row>
    <row r="5" spans="2:9" ht="39.6" customHeight="1" x14ac:dyDescent="0.25"/>
    <row r="6" spans="2:9" ht="30" customHeight="1" x14ac:dyDescent="0.25">
      <c r="B6" s="45" t="s">
        <v>98</v>
      </c>
      <c r="C6" s="80" t="s">
        <v>99</v>
      </c>
      <c r="D6" s="81"/>
      <c r="E6" s="45" t="s">
        <v>100</v>
      </c>
      <c r="F6" s="45" t="s">
        <v>82</v>
      </c>
      <c r="G6" s="47" t="s">
        <v>116</v>
      </c>
      <c r="H6" s="45" t="s">
        <v>101</v>
      </c>
      <c r="I6" s="46" t="s">
        <v>102</v>
      </c>
    </row>
    <row r="7" spans="2:9" ht="30" customHeight="1" x14ac:dyDescent="0.25">
      <c r="B7" s="14">
        <v>5</v>
      </c>
      <c r="C7" s="68" t="s">
        <v>12</v>
      </c>
      <c r="D7" s="69"/>
      <c r="E7" s="15">
        <v>4474238</v>
      </c>
      <c r="F7" s="15">
        <v>1265762</v>
      </c>
      <c r="G7" s="15">
        <f>+E7+F7</f>
        <v>5740000</v>
      </c>
      <c r="H7" s="16">
        <v>0</v>
      </c>
      <c r="I7" s="25">
        <f>+E7+H7+F7</f>
        <v>5740000</v>
      </c>
    </row>
    <row r="8" spans="2:9" ht="30" customHeight="1" x14ac:dyDescent="0.25">
      <c r="B8" s="26">
        <v>4</v>
      </c>
      <c r="C8" s="82" t="s">
        <v>11</v>
      </c>
      <c r="D8" s="83"/>
      <c r="E8" s="27">
        <v>4362382</v>
      </c>
      <c r="F8" s="27">
        <v>1234118</v>
      </c>
      <c r="G8" s="27">
        <f t="shared" ref="G8:G12" si="0">+E8+F8</f>
        <v>5596500</v>
      </c>
      <c r="H8" s="28">
        <v>0</v>
      </c>
      <c r="I8" s="29">
        <f t="shared" ref="I8:I13" si="1">+E8+H8+F8</f>
        <v>5596500</v>
      </c>
    </row>
    <row r="9" spans="2:9" ht="30" customHeight="1" x14ac:dyDescent="0.25">
      <c r="B9" s="14">
        <v>4</v>
      </c>
      <c r="C9" s="68" t="s">
        <v>127</v>
      </c>
      <c r="D9" s="69"/>
      <c r="E9" s="15">
        <v>4362382</v>
      </c>
      <c r="F9" s="15">
        <v>1234118</v>
      </c>
      <c r="G9" s="15">
        <f t="shared" si="0"/>
        <v>5596500</v>
      </c>
      <c r="H9" s="16">
        <v>0</v>
      </c>
      <c r="I9" s="25">
        <f t="shared" si="1"/>
        <v>5596500</v>
      </c>
    </row>
    <row r="10" spans="2:9" ht="30" customHeight="1" x14ac:dyDescent="0.25">
      <c r="B10" s="26">
        <v>3</v>
      </c>
      <c r="C10" s="82" t="s">
        <v>9</v>
      </c>
      <c r="D10" s="83"/>
      <c r="E10" s="27">
        <v>4250526</v>
      </c>
      <c r="F10" s="27">
        <v>1202474</v>
      </c>
      <c r="G10" s="27">
        <f t="shared" si="0"/>
        <v>5453000</v>
      </c>
      <c r="H10" s="28">
        <v>0</v>
      </c>
      <c r="I10" s="29">
        <f t="shared" si="1"/>
        <v>5453000</v>
      </c>
    </row>
    <row r="11" spans="2:9" ht="30" customHeight="1" x14ac:dyDescent="0.25">
      <c r="B11" s="14">
        <v>3</v>
      </c>
      <c r="C11" s="68" t="s">
        <v>128</v>
      </c>
      <c r="D11" s="69"/>
      <c r="E11" s="15">
        <v>4250526</v>
      </c>
      <c r="F11" s="15">
        <v>1202474</v>
      </c>
      <c r="G11" s="15">
        <f t="shared" si="0"/>
        <v>5453000</v>
      </c>
      <c r="H11" s="16">
        <v>0</v>
      </c>
      <c r="I11" s="25">
        <f t="shared" si="1"/>
        <v>5453000</v>
      </c>
    </row>
    <row r="12" spans="2:9" ht="30" customHeight="1" x14ac:dyDescent="0.25">
      <c r="B12" s="26" t="s">
        <v>129</v>
      </c>
      <c r="C12" s="82" t="s">
        <v>7</v>
      </c>
      <c r="D12" s="83"/>
      <c r="E12" s="27">
        <v>4621804</v>
      </c>
      <c r="F12" s="27">
        <f>5032834-E12</f>
        <v>411030</v>
      </c>
      <c r="G12" s="27">
        <f t="shared" si="0"/>
        <v>5032834</v>
      </c>
      <c r="H12" s="28">
        <f>+ROUND((E12+F12)*0.0833,2)</f>
        <v>419235.07</v>
      </c>
      <c r="I12" s="29">
        <f t="shared" si="1"/>
        <v>5452069.0700000003</v>
      </c>
    </row>
    <row r="13" spans="2:9" ht="30" customHeight="1" x14ac:dyDescent="0.25">
      <c r="B13" s="14" t="s">
        <v>130</v>
      </c>
      <c r="C13" s="68" t="s">
        <v>131</v>
      </c>
      <c r="D13" s="69"/>
      <c r="E13" s="15">
        <v>4192506</v>
      </c>
      <c r="F13" s="15">
        <v>411030</v>
      </c>
      <c r="G13" s="15">
        <v>4603536</v>
      </c>
      <c r="H13" s="16">
        <f>+ROUND(E13*0.0833,2)</f>
        <v>349235.75</v>
      </c>
      <c r="I13" s="25">
        <f t="shared" si="1"/>
        <v>4952771.75</v>
      </c>
    </row>
  </sheetData>
  <sheetProtection selectLockedCells="1"/>
  <mergeCells count="12">
    <mergeCell ref="C13:D13"/>
    <mergeCell ref="C7:D7"/>
    <mergeCell ref="C8:D8"/>
    <mergeCell ref="C9:D9"/>
    <mergeCell ref="C10:D10"/>
    <mergeCell ref="C11:D11"/>
    <mergeCell ref="C12:D12"/>
    <mergeCell ref="B3:C3"/>
    <mergeCell ref="D3:I3"/>
    <mergeCell ref="B4:C4"/>
    <mergeCell ref="D4:I4"/>
    <mergeCell ref="C6:D6"/>
  </mergeCells>
  <dataValidations count="7">
    <dataValidation allowBlank="1" showInputMessage="1" showErrorMessage="1" prompt="Cree una lista del equipo deportes en esta hoja de cálculo especificando los jugadores, el equipo, el entrenador y la información del personal adicional y las notas. El recuento de reproductores se calcula automáticamente en la celda B17" sqref="A2" xr:uid="{DFEE6AEC-F82A-4AE0-BD1C-913FC5D8C949}"/>
    <dataValidation allowBlank="1" showInputMessage="1" showErrorMessage="1" prompt="El título de esta hoja de cálculo está en esta celda. _x000a__x000a_Enter detalles del equipo de las celdas D3 a D5, detalles del entrenador de las celdas B8 a F9 e información del personal adicional de las celdas B12 a G15." sqref="B2:I2" xr:uid="{D4EFB4B3-1EFD-4AE0-BD80-DCCC34D8E8FD}"/>
    <dataValidation allowBlank="1" showInputMessage="1" showErrorMessage="1" prompt="Escriba el nombre del equipo en esta celda." sqref="D3:I3" xr:uid="{AD5F35C9-4681-4FF7-AEAD-24207816756F}"/>
    <dataValidation allowBlank="1" showInputMessage="1" showErrorMessage="1" prompt="Escriba el año o la temporada en esta celda." sqref="D4:I4" xr:uid="{61A9ECD3-786B-4485-B9A1-235B4859B564}"/>
    <dataValidation allowBlank="1" showInputMessage="1" showErrorMessage="1" prompt="Escriba el nombre del entrenador en las celdas B8 y B9." sqref="B6:C6" xr:uid="{B71CD82F-8663-4EC3-BCAB-7B34F664ACB5}"/>
    <dataValidation allowBlank="1" showInputMessage="1" showErrorMessage="1" prompt="Escriba los números de teléfono del entrenador en las celdas E8 y E9." sqref="E6:G6" xr:uid="{B11C9388-2663-42F5-BB91-47EE782B0208}"/>
    <dataValidation allowBlank="1" showInputMessage="1" showErrorMessage="1" prompt="Escriba las direcciones de correo electrónico del entrenador en las celdas F8 y F9." sqref="H6:I6" xr:uid="{E80C3D16-8E17-48DA-B952-0200681A45D1}"/>
  </dataValidations>
  <printOptions horizontalCentered="1" gridLinesSet="0"/>
  <pageMargins left="0.5" right="0.5" top="0.5" bottom="0.5" header="0.5" footer="0.75"/>
  <pageSetup paperSize="9" scale="49" fitToHeight="0" orientation="portrait" r:id="rId1"/>
  <headerFooter differentFirst="1">
    <oddFooter>&amp;C_x000D_&amp;1#&amp;"Calibri"&amp;10&amp;K000000 Uso Interno</oddFooter>
    <firstFooter>&amp;C_x000D_&amp;1#&amp;"Calibri"&amp;10&amp;K000000 Uso Interno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9</vt:i4>
      </vt:variant>
    </vt:vector>
  </HeadingPairs>
  <TitlesOfParts>
    <vt:vector size="14" baseType="lpstr">
      <vt:lpstr>Detalle planilla</vt:lpstr>
      <vt:lpstr>Colum. Sal. Banca y Supervisión</vt:lpstr>
      <vt:lpstr>Colum Sal ByS con prohibición  </vt:lpstr>
      <vt:lpstr>Colum SalGestión Organizacional</vt:lpstr>
      <vt:lpstr>Colum. Sal. Gerencial</vt:lpstr>
      <vt:lpstr>'Detalle planilla'!Área_de_impresión</vt:lpstr>
      <vt:lpstr>'Colum Sal ByS con prohibición  '!RegiónDeTítuloDeColumna1..F8.1</vt:lpstr>
      <vt:lpstr>'Colum SalGestión Organizacional'!RegiónDeTítuloDeColumna1..F8.1</vt:lpstr>
      <vt:lpstr>'Colum. Sal. Gerencial'!RegiónDeTítuloDeColumna1..F8.1</vt:lpstr>
      <vt:lpstr>RegiónDeTítuloDeColumna1..F8.1</vt:lpstr>
      <vt:lpstr>'Colum Sal ByS con prohibición  '!RegiónDeTítuloDeFila1..D4</vt:lpstr>
      <vt:lpstr>'Colum SalGestión Organizacional'!RegiónDeTítuloDeFila1..D4</vt:lpstr>
      <vt:lpstr>'Colum. Sal. Gerencial'!RegiónDeTítuloDeFila1..D4</vt:lpstr>
      <vt:lpstr>RegiónDeTítuloDeFila1..D4</vt:lpstr>
    </vt:vector>
  </TitlesOfParts>
  <Company>Banco Central de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 BACCA ERICK ROMAN</dc:creator>
  <cp:lastModifiedBy>FALLAS DIAZ ROXANA MARIA</cp:lastModifiedBy>
  <dcterms:created xsi:type="dcterms:W3CDTF">2026-07-08T22:39:40Z</dcterms:created>
  <dcterms:modified xsi:type="dcterms:W3CDTF">2026-09-09T18:12:33Z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2026-07-08T22:41:24Z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5a34d7e7-e913-461b-8066-1f910a2903a1</vt:lpwstr>
  </property>
  <property fmtid="{D5CDD505-2E9C-101B-9397-08002B2CF9AE}" pid="8" name="MSIP_Label_b8b4be34-365a-4a68-b9fb-75c1b6874315_ContentBits">
    <vt:lpwstr>2</vt:lpwstr>
  </property>
  <property fmtid="{D5CDD505-2E9C-101B-9397-08002B2CF9AE}" pid="9" name="MSIP_Label_b8b4be34-365a-4a68-b9fb-75c1b6874315_Tag">
    <vt:lpwstr>10, 3, 0, 1</vt:lpwstr>
  </property>
</Properties>
</file>