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 Usuarios\quinteromn\Desktop\"/>
    </mc:Choice>
  </mc:AlternateContent>
  <xr:revisionPtr revIDLastSave="0" documentId="8_{5EF4311B-FD45-4CEA-959D-74F750888D78}" xr6:coauthVersionLast="47" xr6:coauthVersionMax="47" xr10:uidLastSave="{00000000-0000-0000-0000-000000000000}"/>
  <bookViews>
    <workbookView xWindow="-120" yWindow="-120" windowWidth="20730" windowHeight="11160" xr2:uid="{F8A287B4-5263-4381-BA16-8B5FE3AA07F4}"/>
  </bookViews>
  <sheets>
    <sheet name="Consulta por entidad" sheetId="2" r:id="rId1"/>
    <sheet name="Cuadro General actualizad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G16" i="2"/>
  <c r="F16" i="2"/>
  <c r="G15" i="2"/>
  <c r="F15" i="2"/>
  <c r="F14" i="2"/>
  <c r="G14" i="2" s="1"/>
  <c r="F13" i="2"/>
  <c r="G13" i="2" s="1"/>
  <c r="F12" i="2"/>
  <c r="G12" i="2" s="1"/>
</calcChain>
</file>

<file path=xl/sharedStrings.xml><?xml version="1.0" encoding="utf-8"?>
<sst xmlns="http://schemas.openxmlformats.org/spreadsheetml/2006/main" count="449" uniqueCount="101">
  <si>
    <t>Plataforma de servicios</t>
  </si>
  <si>
    <t>Sí</t>
  </si>
  <si>
    <t>No</t>
  </si>
  <si>
    <t>Banco Nacional de C.R.</t>
  </si>
  <si>
    <t>Banco de Costa Rica </t>
  </si>
  <si>
    <t>Financiera Cafsa</t>
  </si>
  <si>
    <t>Financiera Desyfin</t>
  </si>
  <si>
    <t>Grupo Mutual Alajuela - La Vivienda</t>
  </si>
  <si>
    <t>Mutual Cartago</t>
  </si>
  <si>
    <t>Coocique</t>
  </si>
  <si>
    <t>COOPE SAN MARCOS</t>
  </si>
  <si>
    <t>CoopeAlianza</t>
  </si>
  <si>
    <t>Caja de ANDE</t>
  </si>
  <si>
    <t>COOPEMEP</t>
  </si>
  <si>
    <t xml:space="preserve">Davivienda </t>
  </si>
  <si>
    <t>Scotiabank Costa Rica</t>
  </si>
  <si>
    <t>Banco Promerica</t>
  </si>
  <si>
    <t xml:space="preserve">Banco BCT </t>
  </si>
  <si>
    <t xml:space="preserve">Banco Improsa </t>
  </si>
  <si>
    <t xml:space="preserve">Banco Cathay </t>
  </si>
  <si>
    <t>Banco CMB (Costa Rica)</t>
  </si>
  <si>
    <t>Soluciones de Pago MB</t>
  </si>
  <si>
    <t>Credix World</t>
  </si>
  <si>
    <t>CREDISIMAN</t>
  </si>
  <si>
    <t>Coope Ande N° 1</t>
  </si>
  <si>
    <t xml:space="preserve">CREDECOOP </t>
  </si>
  <si>
    <t xml:space="preserve">COOPESAN RAMÓN </t>
  </si>
  <si>
    <t xml:space="preserve">COOPEGRECIA </t>
  </si>
  <si>
    <t>COOPEMEDICOS</t>
  </si>
  <si>
    <t>Coopeservidores</t>
  </si>
  <si>
    <t>Entidad Emisora de Tarjetas</t>
  </si>
  <si>
    <t>Internet Banking (sin costo)</t>
  </si>
  <si>
    <t xml:space="preserve"> Banca Móvil       (sin costo)</t>
  </si>
  <si>
    <t>Cajeros Automáticos Propios            (sin costo)</t>
  </si>
  <si>
    <t>Costo</t>
  </si>
  <si>
    <t>Sin costo</t>
  </si>
  <si>
    <t>$5</t>
  </si>
  <si>
    <t>₡1.000</t>
  </si>
  <si>
    <t>Cooperativas</t>
  </si>
  <si>
    <t xml:space="preserve">Otros emisores </t>
  </si>
  <si>
    <t>Mutuales</t>
  </si>
  <si>
    <t>IMPESA</t>
  </si>
  <si>
    <t>Solicitud</t>
  </si>
  <si>
    <t>CONSULTE DONDE OBTENER EL PIN DE SU TARJETA DE CRÉDITO Y DÉBITO</t>
  </si>
  <si>
    <t>Seleccione su entidad</t>
  </si>
  <si>
    <t>Canal de Acceso</t>
  </si>
  <si>
    <t>Internet Banking</t>
  </si>
  <si>
    <t>Banca Móvil</t>
  </si>
  <si>
    <t>Ath Propios</t>
  </si>
  <si>
    <t>Plataforma de Servicios</t>
  </si>
  <si>
    <t>Ath Terceros</t>
  </si>
  <si>
    <t>Observaciones</t>
  </si>
  <si>
    <t>Cambio PIN</t>
  </si>
  <si>
    <t>Si</t>
  </si>
  <si>
    <t xml:space="preserve">Sí </t>
  </si>
  <si>
    <t>Lo ofrece</t>
  </si>
  <si>
    <t>BAC Credomatic</t>
  </si>
  <si>
    <t>En internet banking lo tiene habilitado solamente para hacer la solicitud del PIN y en ATH propios solamente para cambiarlo.</t>
  </si>
  <si>
    <t>Banco General</t>
  </si>
  <si>
    <t>Banco Lafise</t>
  </si>
  <si>
    <t>El costo de la emisión del PIN es por reposición, si es primera emisión no se cobra.</t>
  </si>
  <si>
    <t>Banco Popular</t>
  </si>
  <si>
    <t>El costo en plataformas será de ₡3000 a partir de la segunda generación</t>
  </si>
  <si>
    <t>Coopeamistad</t>
  </si>
  <si>
    <t>No tiene observaciones</t>
  </si>
  <si>
    <t>Cajeros Automáticos ATH</t>
  </si>
  <si>
    <t>En  ATH propios solamente se puede cambiar el PIN</t>
  </si>
  <si>
    <t>El costo de la emisión del PIN es por reposición, si es primera emisión no se cobra. En ATH, solo se puede cambiar el PIN</t>
  </si>
  <si>
    <t>En cajeros propios solo se puede modificar el PIN.</t>
  </si>
  <si>
    <t>Se ofrece el servicio para los titulares, no aplica para adicionales ni empresariales.</t>
  </si>
  <si>
    <t>No lo ofrece</t>
  </si>
  <si>
    <t>Los canales digitales se encuentran habilitados únicamente para clientes físicos titulares, no así para clientes adicionales ni clientes jurídicos (estos últimos únicamente en Sucursales).</t>
  </si>
  <si>
    <t>Costo de Plataforma de servcios es por reimpresión del PIN.</t>
  </si>
  <si>
    <t>Fuente: Información brindada por cada entidad.</t>
  </si>
  <si>
    <t>$3,00</t>
  </si>
  <si>
    <t>Cambio Pin Sin Costo</t>
  </si>
  <si>
    <t>COOPENAE</t>
  </si>
  <si>
    <t xml:space="preserve">Solo se puede cambiar PIN desde sucursal Virtual o sucursal física </t>
  </si>
  <si>
    <t>Sin Costo</t>
  </si>
  <si>
    <t>Tarjetas de débito: USD$2,50 / Tarjeta de crédito: USD$6,50</t>
  </si>
  <si>
    <t>$1</t>
  </si>
  <si>
    <t xml:space="preserve">No </t>
  </si>
  <si>
    <t>ASEBANACIO</t>
  </si>
  <si>
    <t>ASECCSS</t>
  </si>
  <si>
    <t>ASEIMAS</t>
  </si>
  <si>
    <t>COOPEAMISTAD R.L.</t>
  </si>
  <si>
    <t>COOPEBANPO</t>
  </si>
  <si>
    <t>Coopecaja RL</t>
  </si>
  <si>
    <t>Coopejudicial</t>
  </si>
  <si>
    <t>Cooperativa de ahorro y crédito Antonio Vegra  Granados</t>
  </si>
  <si>
    <t>COOPERATIVA UNIVERSITARIA DE AHORRO Y CREDITO</t>
  </si>
  <si>
    <t>COOPESANRAMON</t>
  </si>
  <si>
    <t>Financiera Monge S.A.</t>
  </si>
  <si>
    <t>Medios de Pago FC Costa Rica</t>
  </si>
  <si>
    <t>Teledolar S. A.</t>
  </si>
  <si>
    <t>SI</t>
  </si>
  <si>
    <t>$2</t>
  </si>
  <si>
    <t>También disponible por medio de la banca telefónica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</si>
  <si>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  <charset val="1"/>
      </rPr>
      <t>Información aportada por los emisores de tarjetas al 10 de setiembre de 2022.</t>
    </r>
  </si>
  <si>
    <t xml:space="preserve">Se realiza cobro de envio de Pin por medio de mensajeria de $15.00, en caso que se solicite el servicio. </t>
  </si>
  <si>
    <t xml:space="preserve">Entidad emisora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</si>
</sst>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₡&quot;#,##0;[Red]\-&quot;₡&quot;#,##0"/>
  </numFmts>
  <fonts count="13" x14ac:knownFonts="1">
    <font>
      <sz val="10"/>
      <name val="Arial"/>
      <family val="2"/>
      <charset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"/>
    </font>
    <font>
      <b/>
      <sz val="11"/>
      <color rgb="FF002060"/>
      <name val="Arial"/>
      <family val="2"/>
    </font>
    <font>
      <sz val="10"/>
      <name val="Century Gothic"/>
      <family val="2"/>
    </font>
    <font>
      <b/>
      <sz val="1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206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left" indent="2"/>
    </xf>
    <xf numFmtId="6" fontId="0" fillId="3" borderId="0" xfId="0" applyNumberForma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6" fillId="0" borderId="0" xfId="0" applyFont="1"/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5" borderId="0" xfId="0" applyFont="1" applyFill="1"/>
    <xf numFmtId="0" fontId="7" fillId="5" borderId="0" xfId="0" applyFont="1" applyFill="1"/>
    <xf numFmtId="0" fontId="6" fillId="5" borderId="3" xfId="0" applyFont="1" applyFill="1" applyBorder="1"/>
    <xf numFmtId="0" fontId="6" fillId="5" borderId="4" xfId="0" applyFont="1" applyFill="1" applyBorder="1"/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/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6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4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</xdr:row>
      <xdr:rowOff>114300</xdr:rowOff>
    </xdr:from>
    <xdr:to>
      <xdr:col>3</xdr:col>
      <xdr:colOff>323849</xdr:colOff>
      <xdr:row>19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A9D2057-BA1A-4A67-8932-7CF5B5E926A7}"/>
            </a:ext>
          </a:extLst>
        </xdr:cNvPr>
        <xdr:cNvSpPr txBox="1"/>
      </xdr:nvSpPr>
      <xdr:spPr>
        <a:xfrm>
          <a:off x="104774" y="914400"/>
          <a:ext cx="2505075" cy="3171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200" b="1">
              <a:latin typeface="Century Gothic" panose="020B0502020202020204" pitchFamily="34" charset="0"/>
            </a:rPr>
            <a:t>Información del</a:t>
          </a:r>
          <a:r>
            <a:rPr lang="es-CR" sz="1200" b="1" baseline="0">
              <a:latin typeface="Century Gothic" panose="020B0502020202020204" pitchFamily="34" charset="0"/>
            </a:rPr>
            <a:t> PIN de sus tarjetas de crédito y débito</a:t>
          </a:r>
        </a:p>
        <a:p>
          <a:endParaRPr lang="es-CR" sz="1200" baseline="0">
            <a:latin typeface="Century Gothic" panose="020B0502020202020204" pitchFamily="34" charset="0"/>
          </a:endParaRPr>
        </a:p>
        <a:p>
          <a:r>
            <a:rPr lang="es-CR" sz="1200">
              <a:latin typeface="Century Gothic" panose="020B0502020202020204" pitchFamily="34" charset="0"/>
            </a:rPr>
            <a:t>En esta página podrá consultar a su entidad financiera y las facilidades que le ofrece para obtener</a:t>
          </a:r>
          <a:r>
            <a:rPr lang="es-CR" sz="1200" baseline="0">
              <a:latin typeface="Century Gothic" panose="020B0502020202020204" pitchFamily="34" charset="0"/>
            </a:rPr>
            <a:t> su PIN y poder realizar los pagos en el comercio con el uso del mismo.</a:t>
          </a:r>
        </a:p>
        <a:p>
          <a:endParaRPr lang="es-CR" sz="1200" baseline="0">
            <a:latin typeface="Century Gothic" panose="020B0502020202020204" pitchFamily="34" charset="0"/>
          </a:endParaRPr>
        </a:p>
        <a:p>
          <a:r>
            <a:rPr lang="es-CR" sz="1200" baseline="0">
              <a:latin typeface="Century Gothic" panose="020B0502020202020204" pitchFamily="34" charset="0"/>
            </a:rPr>
            <a:t>Los canales: Internet Banking, Banca Movil y ATH Propios, no tienen costo por su uso, según el artículo 13 del Reglamento de Tarjetas.</a:t>
          </a:r>
        </a:p>
        <a:p>
          <a:endParaRPr lang="es-CR" sz="1200" baseline="0">
            <a:latin typeface="Century Gothic" panose="020B0502020202020204" pitchFamily="34" charset="0"/>
          </a:endParaRPr>
        </a:p>
        <a:p>
          <a:endParaRPr lang="es-CR" sz="1200" baseline="0"/>
        </a:p>
        <a:p>
          <a:endParaRPr lang="es-CR" sz="1200"/>
        </a:p>
      </xdr:txBody>
    </xdr:sp>
    <xdr:clientData/>
  </xdr:twoCellAnchor>
  <xdr:twoCellAnchor>
    <xdr:from>
      <xdr:col>7</xdr:col>
      <xdr:colOff>414339</xdr:colOff>
      <xdr:row>5</xdr:row>
      <xdr:rowOff>52392</xdr:rowOff>
    </xdr:from>
    <xdr:to>
      <xdr:col>9</xdr:col>
      <xdr:colOff>61914</xdr:colOff>
      <xdr:row>8</xdr:row>
      <xdr:rowOff>4767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F1483A67-936D-4456-8034-9A9047A9B07D}"/>
            </a:ext>
          </a:extLst>
        </xdr:cNvPr>
        <xdr:cNvSpPr/>
      </xdr:nvSpPr>
      <xdr:spPr>
        <a:xfrm rot="5400000">
          <a:off x="9934577" y="752479"/>
          <a:ext cx="628650" cy="1171575"/>
        </a:xfrm>
        <a:prstGeom prst="downArrow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2F7D-ADCB-4B55-A1AA-AE569FDE2E96}">
  <dimension ref="A1:O26"/>
  <sheetViews>
    <sheetView tabSelected="1" workbookViewId="0">
      <selection activeCell="J14" sqref="J14"/>
    </sheetView>
  </sheetViews>
  <sheetFormatPr baseColWidth="10" defaultColWidth="0" defaultRowHeight="13.5" zeroHeight="1" x14ac:dyDescent="0.25"/>
  <cols>
    <col min="1" max="4" width="11.42578125" style="6" customWidth="1"/>
    <col min="5" max="5" width="35.28515625" style="6" customWidth="1"/>
    <col min="6" max="6" width="28.7109375" style="6" customWidth="1"/>
    <col min="7" max="7" width="14.5703125" style="6" bestFit="1" customWidth="1"/>
    <col min="8" max="13" width="11.42578125" style="6" customWidth="1"/>
    <col min="14" max="15" width="0" style="6" hidden="1" customWidth="1"/>
    <col min="16" max="16384" width="11.42578125" style="6" hidden="1"/>
  </cols>
  <sheetData>
    <row r="1" spans="1:1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2.5" x14ac:dyDescent="0.3">
      <c r="A3" s="12"/>
      <c r="B3" s="12"/>
      <c r="C3" s="12"/>
      <c r="D3" s="12"/>
      <c r="E3" s="13" t="s">
        <v>43</v>
      </c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2"/>
      <c r="B5" s="12"/>
      <c r="C5" s="12"/>
      <c r="D5" s="12"/>
      <c r="E5" s="14"/>
      <c r="F5" s="14"/>
      <c r="G5" s="14"/>
      <c r="H5" s="14"/>
      <c r="I5" s="14"/>
      <c r="J5" s="12"/>
      <c r="K5" s="12"/>
      <c r="L5" s="12"/>
      <c r="M5" s="12"/>
    </row>
    <row r="6" spans="1:13" ht="17.25" x14ac:dyDescent="0.3">
      <c r="A6" s="12"/>
      <c r="B6" s="12"/>
      <c r="C6" s="12"/>
      <c r="D6" s="15"/>
      <c r="E6" s="16"/>
      <c r="F6" s="16"/>
      <c r="G6" s="16"/>
      <c r="H6" s="16"/>
      <c r="I6" s="12"/>
      <c r="J6" s="12"/>
      <c r="K6" s="12"/>
      <c r="L6" s="12"/>
      <c r="M6" s="12"/>
    </row>
    <row r="7" spans="1:13" ht="18.75" x14ac:dyDescent="0.3">
      <c r="A7" s="12"/>
      <c r="B7" s="12"/>
      <c r="C7" s="12"/>
      <c r="D7" s="15"/>
      <c r="E7" s="17" t="s">
        <v>44</v>
      </c>
      <c r="F7" s="18" t="s">
        <v>100</v>
      </c>
      <c r="G7" s="16"/>
      <c r="H7" s="16"/>
      <c r="I7" s="12"/>
      <c r="J7" s="12"/>
      <c r="K7" s="12"/>
      <c r="L7" s="12"/>
      <c r="M7" s="12"/>
    </row>
    <row r="8" spans="1:13" ht="17.25" x14ac:dyDescent="0.3">
      <c r="A8" s="12"/>
      <c r="B8" s="12"/>
      <c r="C8" s="12"/>
      <c r="D8" s="15"/>
      <c r="E8" s="16"/>
      <c r="F8" s="16"/>
      <c r="G8" s="16"/>
      <c r="H8" s="16"/>
      <c r="I8" s="12"/>
      <c r="J8" s="12"/>
      <c r="K8" s="12"/>
      <c r="L8" s="12"/>
      <c r="M8" s="12"/>
    </row>
    <row r="9" spans="1:13" ht="17.25" x14ac:dyDescent="0.3">
      <c r="A9" s="12"/>
      <c r="B9" s="12"/>
      <c r="C9" s="12"/>
      <c r="D9" s="15"/>
      <c r="E9" s="16"/>
      <c r="F9" s="16"/>
      <c r="G9" s="16"/>
      <c r="H9" s="16"/>
      <c r="I9" s="12"/>
      <c r="J9" s="12"/>
      <c r="K9" s="12"/>
      <c r="L9" s="12"/>
      <c r="M9" s="12"/>
    </row>
    <row r="10" spans="1:13" ht="18.75" x14ac:dyDescent="0.3">
      <c r="A10" s="12"/>
      <c r="B10" s="12"/>
      <c r="C10" s="12"/>
      <c r="D10" s="15"/>
      <c r="E10" s="19" t="s">
        <v>45</v>
      </c>
      <c r="F10" s="19" t="s">
        <v>55</v>
      </c>
      <c r="G10" s="19" t="s">
        <v>34</v>
      </c>
      <c r="H10" s="16"/>
      <c r="I10" s="12"/>
      <c r="J10" s="12"/>
      <c r="K10" s="12"/>
      <c r="L10" s="12"/>
      <c r="M10" s="12"/>
    </row>
    <row r="11" spans="1:13" ht="18.75" x14ac:dyDescent="0.3">
      <c r="A11" s="12"/>
      <c r="B11" s="12"/>
      <c r="C11" s="12"/>
      <c r="D11" s="15"/>
      <c r="E11" s="20"/>
      <c r="F11" s="21"/>
      <c r="G11" s="16"/>
      <c r="H11" s="16"/>
      <c r="I11" s="12"/>
      <c r="J11" s="12"/>
      <c r="K11" s="12"/>
      <c r="L11" s="12"/>
      <c r="M11" s="12"/>
    </row>
    <row r="12" spans="1:13" ht="17.25" x14ac:dyDescent="0.3">
      <c r="A12" s="12"/>
      <c r="B12" s="12"/>
      <c r="C12" s="12"/>
      <c r="D12" s="15"/>
      <c r="E12" s="16" t="s">
        <v>46</v>
      </c>
      <c r="F12" s="22">
        <f>VLOOKUP($F$7,'Cuadro General actualizado'!$A$3:$G$53,2,0)</f>
        <v>0</v>
      </c>
      <c r="G12" s="22" t="str">
        <f>IF(F12="Sí","Sin Costo","No lo ofrece")</f>
        <v>No lo ofrece</v>
      </c>
      <c r="H12" s="23"/>
      <c r="I12" s="24"/>
      <c r="J12" s="24"/>
      <c r="K12" s="12"/>
      <c r="L12" s="12"/>
      <c r="M12" s="12"/>
    </row>
    <row r="13" spans="1:13" ht="17.25" x14ac:dyDescent="0.3">
      <c r="A13" s="12"/>
      <c r="B13" s="12"/>
      <c r="C13" s="12"/>
      <c r="D13" s="15"/>
      <c r="E13" s="16" t="s">
        <v>47</v>
      </c>
      <c r="F13" s="22">
        <f>VLOOKUP($F$7,'Cuadro General actualizado'!$A$3:$G$53,3,0)</f>
        <v>0</v>
      </c>
      <c r="G13" s="22" t="str">
        <f>IF(F13="Sí","Sin Costo","No lo ofrece")</f>
        <v>No lo ofrece</v>
      </c>
      <c r="H13" s="23"/>
      <c r="I13" s="24"/>
      <c r="J13" s="24"/>
      <c r="K13" s="12"/>
      <c r="L13" s="12"/>
      <c r="M13" s="12"/>
    </row>
    <row r="14" spans="1:13" ht="17.25" x14ac:dyDescent="0.3">
      <c r="A14" s="12"/>
      <c r="B14" s="12"/>
      <c r="C14" s="12"/>
      <c r="D14" s="15"/>
      <c r="E14" s="16" t="s">
        <v>48</v>
      </c>
      <c r="F14" s="22">
        <f>VLOOKUP($F$7,'Cuadro General actualizado'!$A$3:$G$53,4,0)</f>
        <v>0</v>
      </c>
      <c r="G14" s="22" t="str">
        <f>IF(F14="Sí","Sin Costo","No lo ofrece")</f>
        <v>No lo ofrece</v>
      </c>
      <c r="H14" s="23"/>
      <c r="I14" s="24"/>
      <c r="J14" s="24"/>
      <c r="K14" s="12"/>
      <c r="L14" s="12"/>
      <c r="M14" s="12"/>
    </row>
    <row r="15" spans="1:13" ht="17.25" x14ac:dyDescent="0.3">
      <c r="A15" s="12"/>
      <c r="B15" s="12"/>
      <c r="C15" s="12"/>
      <c r="D15" s="15"/>
      <c r="E15" s="16" t="s">
        <v>49</v>
      </c>
      <c r="F15" s="22">
        <f>VLOOKUP($F$7,'Cuadro General actualizado'!$A$3:$G$53,5,0)</f>
        <v>0</v>
      </c>
      <c r="G15" s="22">
        <f>VLOOKUP($F$7,'Cuadro General actualizado'!$A$3:$G$53,6,0)</f>
        <v>0</v>
      </c>
      <c r="H15" s="23"/>
      <c r="I15" s="24"/>
      <c r="J15" s="24"/>
      <c r="K15" s="12"/>
      <c r="L15" s="12"/>
      <c r="M15" s="12"/>
    </row>
    <row r="16" spans="1:13" ht="17.25" x14ac:dyDescent="0.3">
      <c r="A16" s="12"/>
      <c r="B16" s="12"/>
      <c r="C16" s="12"/>
      <c r="D16" s="15"/>
      <c r="E16" s="16" t="s">
        <v>50</v>
      </c>
      <c r="F16" s="22">
        <f>VLOOKUP($F$7,'Cuadro General actualizado'!$A$3:$G$53,7,0)</f>
        <v>0</v>
      </c>
      <c r="G16" s="22">
        <f>VLOOKUP($F$7,'Cuadro General actualizado'!$A$3:$I$53,8,0)</f>
        <v>0</v>
      </c>
      <c r="H16" s="23"/>
      <c r="I16" s="24"/>
      <c r="J16" s="24"/>
      <c r="K16" s="12"/>
      <c r="L16" s="12"/>
      <c r="M16" s="12"/>
    </row>
    <row r="17" spans="1:13" ht="17.25" x14ac:dyDescent="0.3">
      <c r="A17" s="12"/>
      <c r="B17" s="12"/>
      <c r="C17" s="12"/>
      <c r="D17" s="15"/>
      <c r="E17" s="16" t="s">
        <v>51</v>
      </c>
      <c r="F17" s="51">
        <f>VLOOKUP($F$7,'Cuadro General actualizado'!$A$3:$I$53,9,0)</f>
        <v>0</v>
      </c>
      <c r="G17" s="52"/>
      <c r="H17" s="52"/>
      <c r="I17" s="52"/>
      <c r="J17" s="52"/>
      <c r="K17" s="52"/>
      <c r="L17" s="12"/>
      <c r="M17" s="12"/>
    </row>
    <row r="18" spans="1:13" ht="36.75" customHeight="1" x14ac:dyDescent="0.3">
      <c r="A18" s="12"/>
      <c r="B18" s="12"/>
      <c r="C18" s="12"/>
      <c r="D18" s="15"/>
      <c r="E18" s="16"/>
      <c r="F18" s="52"/>
      <c r="G18" s="52"/>
      <c r="H18" s="52"/>
      <c r="I18" s="52"/>
      <c r="J18" s="52"/>
      <c r="K18" s="5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 t="s">
        <v>73</v>
      </c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idden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idden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idden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1">
    <mergeCell ref="F17:K18"/>
  </mergeCell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A631C3-99C3-47ED-9B46-0F3BE24061F2}">
          <x14:formula1>
            <xm:f>'Cuadro General actualizado'!$A$3:$A$53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C4426-18E6-4A89-90BA-BC50C9CC8270}">
  <dimension ref="A1:I55"/>
  <sheetViews>
    <sheetView showGridLines="0" workbookViewId="0">
      <pane ySplit="2" topLeftCell="A3" activePane="bottomLeft" state="frozen"/>
      <selection pane="bottomLeft" activeCell="A4" sqref="A4"/>
    </sheetView>
  </sheetViews>
  <sheetFormatPr baseColWidth="10" defaultColWidth="0" defaultRowHeight="12.75" x14ac:dyDescent="0.2"/>
  <cols>
    <col min="1" max="1" width="35" customWidth="1"/>
    <col min="2" max="2" width="11.7109375" style="31" customWidth="1"/>
    <col min="3" max="3" width="11" style="31" customWidth="1"/>
    <col min="4" max="4" width="13.28515625" style="31" customWidth="1"/>
    <col min="5" max="5" width="11.140625" style="31" customWidth="1"/>
    <col min="6" max="6" width="19.7109375" style="31" customWidth="1"/>
    <col min="7" max="7" width="18.42578125" style="31" customWidth="1"/>
    <col min="8" max="8" width="14.140625" style="31" customWidth="1"/>
    <col min="9" max="9" width="109.85546875" bestFit="1" customWidth="1"/>
    <col min="10" max="16384" width="11.42578125" hidden="1"/>
  </cols>
  <sheetData>
    <row r="1" spans="1:9" ht="39" thickBot="1" x14ac:dyDescent="0.25">
      <c r="A1" s="53" t="s">
        <v>30</v>
      </c>
      <c r="B1" s="53" t="s">
        <v>31</v>
      </c>
      <c r="C1" s="53" t="s">
        <v>32</v>
      </c>
      <c r="D1" s="53" t="s">
        <v>33</v>
      </c>
      <c r="E1" s="45" t="s">
        <v>0</v>
      </c>
      <c r="F1" s="45"/>
      <c r="G1" s="45" t="s">
        <v>65</v>
      </c>
      <c r="H1" s="45"/>
      <c r="I1" s="53" t="s">
        <v>51</v>
      </c>
    </row>
    <row r="2" spans="1:9" x14ac:dyDescent="0.2">
      <c r="A2" s="53"/>
      <c r="B2" s="53"/>
      <c r="C2" s="53"/>
      <c r="D2" s="53"/>
      <c r="E2" s="27" t="s">
        <v>42</v>
      </c>
      <c r="F2" s="27" t="s">
        <v>34</v>
      </c>
      <c r="G2" s="27" t="s">
        <v>42</v>
      </c>
      <c r="H2" s="27" t="s">
        <v>34</v>
      </c>
      <c r="I2" s="53"/>
    </row>
    <row r="3" spans="1:9" ht="29.25" customHeight="1" x14ac:dyDescent="0.2">
      <c r="A3" s="41" t="s">
        <v>100</v>
      </c>
      <c r="B3" s="5"/>
      <c r="C3" s="5"/>
      <c r="D3" s="5"/>
      <c r="E3" s="5"/>
      <c r="F3" s="5"/>
      <c r="G3" s="5"/>
      <c r="I3" s="8"/>
    </row>
    <row r="4" spans="1:9" ht="20.100000000000001" customHeight="1" x14ac:dyDescent="0.2">
      <c r="A4" s="42" t="s">
        <v>56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35</v>
      </c>
      <c r="G4" s="2" t="s">
        <v>2</v>
      </c>
      <c r="H4" s="2" t="s">
        <v>70</v>
      </c>
      <c r="I4" s="7" t="s">
        <v>71</v>
      </c>
    </row>
    <row r="5" spans="1:9" ht="20.100000000000001" customHeight="1" x14ac:dyDescent="0.2">
      <c r="A5" s="43" t="s">
        <v>17</v>
      </c>
      <c r="B5" s="1" t="s">
        <v>2</v>
      </c>
      <c r="C5" s="1" t="s">
        <v>2</v>
      </c>
      <c r="D5" s="1" t="s">
        <v>1</v>
      </c>
      <c r="E5" s="1" t="s">
        <v>2</v>
      </c>
      <c r="F5" s="1" t="s">
        <v>70</v>
      </c>
      <c r="G5" s="1" t="s">
        <v>2</v>
      </c>
      <c r="H5" s="1" t="s">
        <v>70</v>
      </c>
      <c r="I5" s="10" t="s">
        <v>68</v>
      </c>
    </row>
    <row r="6" spans="1:9" ht="20.100000000000001" customHeight="1" x14ac:dyDescent="0.2">
      <c r="A6" s="42" t="s">
        <v>19</v>
      </c>
      <c r="B6" s="2" t="s">
        <v>2</v>
      </c>
      <c r="C6" s="2" t="s">
        <v>2</v>
      </c>
      <c r="D6" s="2" t="s">
        <v>1</v>
      </c>
      <c r="E6" s="2" t="s">
        <v>1</v>
      </c>
      <c r="F6" s="2" t="s">
        <v>35</v>
      </c>
      <c r="G6" s="2" t="s">
        <v>2</v>
      </c>
      <c r="H6" s="2" t="s">
        <v>70</v>
      </c>
      <c r="I6" s="7" t="s">
        <v>64</v>
      </c>
    </row>
    <row r="7" spans="1:9" ht="20.100000000000001" customHeight="1" x14ac:dyDescent="0.2">
      <c r="A7" s="43" t="s">
        <v>20</v>
      </c>
      <c r="B7" s="1" t="s">
        <v>1</v>
      </c>
      <c r="C7" s="1" t="s">
        <v>1</v>
      </c>
      <c r="D7" s="1" t="s">
        <v>2</v>
      </c>
      <c r="E7" s="1" t="s">
        <v>2</v>
      </c>
      <c r="F7" s="1" t="s">
        <v>70</v>
      </c>
      <c r="G7" s="1" t="s">
        <v>2</v>
      </c>
      <c r="H7" s="1" t="s">
        <v>70</v>
      </c>
      <c r="I7" s="10" t="s">
        <v>64</v>
      </c>
    </row>
    <row r="8" spans="1:9" ht="20.100000000000001" customHeight="1" x14ac:dyDescent="0.2">
      <c r="A8" s="42" t="s">
        <v>4</v>
      </c>
      <c r="B8" s="2" t="s">
        <v>2</v>
      </c>
      <c r="C8" s="2" t="s">
        <v>1</v>
      </c>
      <c r="D8" s="2" t="s">
        <v>2</v>
      </c>
      <c r="E8" s="2" t="s">
        <v>1</v>
      </c>
      <c r="F8" s="2" t="s">
        <v>36</v>
      </c>
      <c r="G8" s="2" t="s">
        <v>2</v>
      </c>
      <c r="H8" s="2" t="s">
        <v>78</v>
      </c>
      <c r="I8" s="7" t="s">
        <v>64</v>
      </c>
    </row>
    <row r="9" spans="1:9" ht="20.100000000000001" customHeight="1" x14ac:dyDescent="0.2">
      <c r="A9" s="43" t="s">
        <v>58</v>
      </c>
      <c r="B9" s="1" t="s">
        <v>2</v>
      </c>
      <c r="C9" s="1" t="s">
        <v>2</v>
      </c>
      <c r="D9" s="1" t="s">
        <v>53</v>
      </c>
      <c r="E9" s="1" t="s">
        <v>1</v>
      </c>
      <c r="F9" s="1" t="s">
        <v>78</v>
      </c>
      <c r="G9" s="1" t="s">
        <v>52</v>
      </c>
      <c r="H9" s="1" t="s">
        <v>78</v>
      </c>
      <c r="I9" s="10" t="s">
        <v>66</v>
      </c>
    </row>
    <row r="10" spans="1:9" ht="20.100000000000001" customHeight="1" x14ac:dyDescent="0.2">
      <c r="A10" s="42" t="s">
        <v>18</v>
      </c>
      <c r="B10" s="2" t="s">
        <v>2</v>
      </c>
      <c r="C10" s="2" t="s">
        <v>2</v>
      </c>
      <c r="D10" s="2" t="s">
        <v>53</v>
      </c>
      <c r="E10" s="2" t="s">
        <v>1</v>
      </c>
      <c r="F10" s="2" t="s">
        <v>36</v>
      </c>
      <c r="G10" s="2" t="s">
        <v>1</v>
      </c>
      <c r="H10" s="2" t="s">
        <v>78</v>
      </c>
      <c r="I10" s="7" t="s">
        <v>64</v>
      </c>
    </row>
    <row r="11" spans="1:9" ht="20.100000000000001" customHeight="1" x14ac:dyDescent="0.2">
      <c r="A11" s="43" t="s">
        <v>59</v>
      </c>
      <c r="B11" s="1" t="s">
        <v>1</v>
      </c>
      <c r="C11" s="1" t="s">
        <v>2</v>
      </c>
      <c r="D11" s="1" t="s">
        <v>2</v>
      </c>
      <c r="E11" s="1" t="s">
        <v>1</v>
      </c>
      <c r="F11" s="1" t="s">
        <v>78</v>
      </c>
      <c r="G11" s="1" t="s">
        <v>2</v>
      </c>
      <c r="H11" s="1" t="s">
        <v>78</v>
      </c>
      <c r="I11" s="10" t="s">
        <v>57</v>
      </c>
    </row>
    <row r="12" spans="1:9" ht="57.6" customHeight="1" x14ac:dyDescent="0.2">
      <c r="A12" s="42" t="s">
        <v>3</v>
      </c>
      <c r="B12" s="2" t="s">
        <v>1</v>
      </c>
      <c r="C12" s="2" t="s">
        <v>1</v>
      </c>
      <c r="D12" s="2" t="s">
        <v>2</v>
      </c>
      <c r="E12" s="2" t="s">
        <v>1</v>
      </c>
      <c r="F12" s="26" t="s">
        <v>79</v>
      </c>
      <c r="G12" s="2" t="s">
        <v>2</v>
      </c>
      <c r="H12" s="2" t="s">
        <v>78</v>
      </c>
      <c r="I12" s="7" t="s">
        <v>72</v>
      </c>
    </row>
    <row r="13" spans="1:9" ht="20.100000000000001" customHeight="1" x14ac:dyDescent="0.2">
      <c r="A13" s="43" t="s">
        <v>61</v>
      </c>
      <c r="B13" s="1" t="s">
        <v>2</v>
      </c>
      <c r="C13" s="1" t="s">
        <v>2</v>
      </c>
      <c r="D13" s="1" t="s">
        <v>2</v>
      </c>
      <c r="E13" s="1" t="s">
        <v>1</v>
      </c>
      <c r="F13" s="1" t="s">
        <v>78</v>
      </c>
      <c r="G13" s="1" t="s">
        <v>2</v>
      </c>
      <c r="H13" s="1" t="s">
        <v>78</v>
      </c>
      <c r="I13" s="10" t="s">
        <v>60</v>
      </c>
    </row>
    <row r="14" spans="1:9" ht="20.100000000000001" customHeight="1" x14ac:dyDescent="0.2">
      <c r="A14" s="42" t="s">
        <v>16</v>
      </c>
      <c r="B14" s="2" t="s">
        <v>1</v>
      </c>
      <c r="C14" s="2" t="s">
        <v>2</v>
      </c>
      <c r="D14" s="2" t="s">
        <v>2</v>
      </c>
      <c r="E14" s="2" t="s">
        <v>1</v>
      </c>
      <c r="F14" s="2" t="s">
        <v>78</v>
      </c>
      <c r="G14" s="2" t="s">
        <v>2</v>
      </c>
      <c r="H14" s="2" t="s">
        <v>78</v>
      </c>
      <c r="I14" s="50" t="s">
        <v>97</v>
      </c>
    </row>
    <row r="15" spans="1:9" ht="20.100000000000001" customHeight="1" x14ac:dyDescent="0.2">
      <c r="A15" s="43" t="s">
        <v>14</v>
      </c>
      <c r="B15" s="1" t="s">
        <v>1</v>
      </c>
      <c r="C15" s="1" t="s">
        <v>2</v>
      </c>
      <c r="D15" s="1" t="s">
        <v>1</v>
      </c>
      <c r="E15" s="1" t="s">
        <v>1</v>
      </c>
      <c r="F15" s="1" t="s">
        <v>35</v>
      </c>
      <c r="G15" s="1" t="s">
        <v>2</v>
      </c>
      <c r="H15" s="1" t="s">
        <v>70</v>
      </c>
      <c r="I15" s="10" t="s">
        <v>69</v>
      </c>
    </row>
    <row r="16" spans="1:9" ht="20.100000000000001" customHeight="1" x14ac:dyDescent="0.2">
      <c r="A16" s="42" t="s">
        <v>15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35</v>
      </c>
      <c r="G16" s="2" t="s">
        <v>2</v>
      </c>
      <c r="H16" s="2" t="s">
        <v>70</v>
      </c>
      <c r="I16" s="7" t="s">
        <v>64</v>
      </c>
    </row>
    <row r="17" spans="1:9" ht="20.100000000000001" customHeight="1" x14ac:dyDescent="0.2">
      <c r="A17" s="44" t="s">
        <v>38</v>
      </c>
      <c r="B17" s="1"/>
      <c r="C17" s="1"/>
      <c r="D17" s="1"/>
      <c r="E17" s="1"/>
      <c r="F17" s="1"/>
      <c r="G17" s="1"/>
      <c r="H17" s="1"/>
      <c r="I17" s="10"/>
    </row>
    <row r="18" spans="1:9" ht="20.100000000000001" customHeight="1" x14ac:dyDescent="0.2">
      <c r="A18" s="42" t="s">
        <v>12</v>
      </c>
      <c r="B18" s="2" t="s">
        <v>1</v>
      </c>
      <c r="C18" s="2" t="s">
        <v>1</v>
      </c>
      <c r="D18" s="2" t="s">
        <v>2</v>
      </c>
      <c r="E18" s="2" t="s">
        <v>1</v>
      </c>
      <c r="F18" s="2" t="s">
        <v>78</v>
      </c>
      <c r="G18" s="2" t="s">
        <v>2</v>
      </c>
      <c r="H18" s="2" t="s">
        <v>70</v>
      </c>
      <c r="I18" s="7" t="s">
        <v>64</v>
      </c>
    </row>
    <row r="19" spans="1:9" ht="20.100000000000001" customHeight="1" x14ac:dyDescent="0.2">
      <c r="A19" s="30" t="s">
        <v>9</v>
      </c>
      <c r="B19" s="1" t="s">
        <v>1</v>
      </c>
      <c r="C19" s="1" t="s">
        <v>1</v>
      </c>
      <c r="D19" s="1" t="s">
        <v>1</v>
      </c>
      <c r="E19" s="1" t="s">
        <v>2</v>
      </c>
      <c r="F19" s="1" t="s">
        <v>70</v>
      </c>
      <c r="G19" s="1" t="s">
        <v>2</v>
      </c>
      <c r="H19" s="1" t="s">
        <v>70</v>
      </c>
      <c r="I19" s="10" t="s">
        <v>64</v>
      </c>
    </row>
    <row r="20" spans="1:9" ht="20.100000000000001" customHeight="1" x14ac:dyDescent="0.2">
      <c r="A20" s="42" t="s">
        <v>10</v>
      </c>
      <c r="B20" s="2" t="s">
        <v>2</v>
      </c>
      <c r="C20" s="2" t="s">
        <v>2</v>
      </c>
      <c r="D20" s="2" t="s">
        <v>2</v>
      </c>
      <c r="E20" s="2" t="s">
        <v>1</v>
      </c>
      <c r="F20" s="2" t="s">
        <v>37</v>
      </c>
      <c r="G20" s="2" t="s">
        <v>2</v>
      </c>
      <c r="H20" s="2" t="s">
        <v>70</v>
      </c>
      <c r="I20" s="7" t="s">
        <v>67</v>
      </c>
    </row>
    <row r="21" spans="1:9" ht="20.100000000000001" customHeight="1" x14ac:dyDescent="0.2">
      <c r="A21" s="30" t="s">
        <v>24</v>
      </c>
      <c r="B21" s="1" t="s">
        <v>1</v>
      </c>
      <c r="C21" s="1" t="s">
        <v>2</v>
      </c>
      <c r="D21" s="1" t="s">
        <v>1</v>
      </c>
      <c r="E21" s="1" t="s">
        <v>1</v>
      </c>
      <c r="F21" s="1" t="s">
        <v>35</v>
      </c>
      <c r="G21" s="1" t="s">
        <v>2</v>
      </c>
      <c r="H21" s="1" t="s">
        <v>70</v>
      </c>
      <c r="I21" s="10" t="s">
        <v>64</v>
      </c>
    </row>
    <row r="22" spans="1:9" ht="20.100000000000001" customHeight="1" x14ac:dyDescent="0.2">
      <c r="A22" s="42" t="s">
        <v>11</v>
      </c>
      <c r="B22" s="2" t="s">
        <v>1</v>
      </c>
      <c r="C22" s="2" t="s">
        <v>1</v>
      </c>
      <c r="D22" s="2" t="s">
        <v>1</v>
      </c>
      <c r="E22" s="2" t="s">
        <v>1</v>
      </c>
      <c r="F22" s="2" t="s">
        <v>80</v>
      </c>
      <c r="G22" s="2" t="s">
        <v>1</v>
      </c>
      <c r="H22" s="2" t="s">
        <v>35</v>
      </c>
      <c r="I22" s="7" t="s">
        <v>64</v>
      </c>
    </row>
    <row r="23" spans="1:9" ht="20.100000000000001" customHeight="1" x14ac:dyDescent="0.2">
      <c r="A23" s="30" t="s">
        <v>63</v>
      </c>
      <c r="B23" s="1" t="s">
        <v>2</v>
      </c>
      <c r="C23" s="1" t="s">
        <v>2</v>
      </c>
      <c r="D23" s="1" t="s">
        <v>2</v>
      </c>
      <c r="E23" s="1" t="s">
        <v>1</v>
      </c>
      <c r="F23" s="1" t="s">
        <v>35</v>
      </c>
      <c r="G23" s="1" t="s">
        <v>2</v>
      </c>
      <c r="H23" s="1" t="s">
        <v>70</v>
      </c>
      <c r="I23" s="10" t="s">
        <v>62</v>
      </c>
    </row>
    <row r="24" spans="1:9" ht="20.100000000000001" customHeight="1" x14ac:dyDescent="0.2">
      <c r="A24" s="42" t="s">
        <v>27</v>
      </c>
      <c r="B24" s="2" t="s">
        <v>2</v>
      </c>
      <c r="C24" s="2" t="s">
        <v>2</v>
      </c>
      <c r="D24" s="2" t="s">
        <v>2</v>
      </c>
      <c r="E24" s="2" t="s">
        <v>1</v>
      </c>
      <c r="F24" s="2" t="s">
        <v>35</v>
      </c>
      <c r="G24" s="2" t="s">
        <v>54</v>
      </c>
      <c r="H24" s="2" t="s">
        <v>35</v>
      </c>
      <c r="I24" s="7" t="s">
        <v>64</v>
      </c>
    </row>
    <row r="25" spans="1:9" ht="20.100000000000001" customHeight="1" x14ac:dyDescent="0.2">
      <c r="A25" s="30" t="s">
        <v>28</v>
      </c>
      <c r="B25" s="1" t="s">
        <v>2</v>
      </c>
      <c r="C25" s="1" t="s">
        <v>2</v>
      </c>
      <c r="D25" s="1" t="s">
        <v>2</v>
      </c>
      <c r="E25" s="1" t="s">
        <v>1</v>
      </c>
      <c r="F25" s="1" t="s">
        <v>36</v>
      </c>
      <c r="G25" s="1" t="s">
        <v>2</v>
      </c>
      <c r="H25" s="1" t="s">
        <v>70</v>
      </c>
      <c r="I25" s="10" t="s">
        <v>64</v>
      </c>
    </row>
    <row r="26" spans="1:9" ht="20.100000000000001" customHeight="1" x14ac:dyDescent="0.2">
      <c r="A26" s="42" t="s">
        <v>13</v>
      </c>
      <c r="B26" s="2" t="s">
        <v>81</v>
      </c>
      <c r="C26" s="2" t="s">
        <v>2</v>
      </c>
      <c r="D26" s="2" t="s">
        <v>2</v>
      </c>
      <c r="E26" s="2" t="s">
        <v>1</v>
      </c>
      <c r="F26" s="2" t="s">
        <v>35</v>
      </c>
      <c r="G26" s="2" t="s">
        <v>2</v>
      </c>
      <c r="H26" s="2" t="s">
        <v>70</v>
      </c>
      <c r="I26" s="7" t="s">
        <v>64</v>
      </c>
    </row>
    <row r="27" spans="1:9" ht="20.100000000000001" customHeight="1" x14ac:dyDescent="0.2">
      <c r="A27" s="30" t="s">
        <v>26</v>
      </c>
      <c r="B27" s="1" t="s">
        <v>2</v>
      </c>
      <c r="C27" s="1" t="s">
        <v>2</v>
      </c>
      <c r="D27" s="1" t="s">
        <v>1</v>
      </c>
      <c r="E27" s="1" t="s">
        <v>2</v>
      </c>
      <c r="F27" s="1" t="s">
        <v>70</v>
      </c>
      <c r="G27" s="1" t="s">
        <v>2</v>
      </c>
      <c r="H27" s="1" t="s">
        <v>70</v>
      </c>
      <c r="I27" s="10" t="s">
        <v>64</v>
      </c>
    </row>
    <row r="28" spans="1:9" ht="34.15" customHeight="1" x14ac:dyDescent="0.2">
      <c r="A28" s="42" t="s">
        <v>29</v>
      </c>
      <c r="B28" s="2" t="s">
        <v>2</v>
      </c>
      <c r="C28" s="2" t="s">
        <v>2</v>
      </c>
      <c r="D28" s="2" t="s">
        <v>1</v>
      </c>
      <c r="E28" s="2" t="s">
        <v>1</v>
      </c>
      <c r="F28" s="2" t="s">
        <v>74</v>
      </c>
      <c r="G28" s="2" t="s">
        <v>1</v>
      </c>
      <c r="H28" s="26" t="s">
        <v>75</v>
      </c>
      <c r="I28" s="7" t="s">
        <v>64</v>
      </c>
    </row>
    <row r="29" spans="1:9" ht="20.100000000000001" customHeight="1" x14ac:dyDescent="0.2">
      <c r="A29" s="30" t="s">
        <v>25</v>
      </c>
      <c r="B29" s="1" t="s">
        <v>2</v>
      </c>
      <c r="C29" s="1" t="s">
        <v>2</v>
      </c>
      <c r="D29" s="1" t="s">
        <v>2</v>
      </c>
      <c r="E29" s="1" t="s">
        <v>1</v>
      </c>
      <c r="F29" s="1" t="s">
        <v>35</v>
      </c>
      <c r="G29" s="1" t="s">
        <v>2</v>
      </c>
      <c r="H29" s="1" t="s">
        <v>70</v>
      </c>
      <c r="I29" s="10" t="s">
        <v>64</v>
      </c>
    </row>
    <row r="30" spans="1:9" ht="20.100000000000001" customHeight="1" x14ac:dyDescent="0.2">
      <c r="A30" s="42" t="s">
        <v>76</v>
      </c>
      <c r="B30" s="2" t="s">
        <v>1</v>
      </c>
      <c r="C30" s="2" t="s">
        <v>1</v>
      </c>
      <c r="D30" s="2" t="s">
        <v>2</v>
      </c>
      <c r="E30" s="2" t="s">
        <v>1</v>
      </c>
      <c r="F30" s="2" t="s">
        <v>35</v>
      </c>
      <c r="G30" s="2" t="s">
        <v>2</v>
      </c>
      <c r="H30" s="2" t="s">
        <v>70</v>
      </c>
      <c r="I30" s="7" t="s">
        <v>77</v>
      </c>
    </row>
    <row r="31" spans="1:9" ht="19.899999999999999" customHeight="1" x14ac:dyDescent="0.2">
      <c r="A31" s="35" t="s">
        <v>85</v>
      </c>
      <c r="B31" s="34" t="s">
        <v>2</v>
      </c>
      <c r="C31" s="33" t="s">
        <v>2</v>
      </c>
      <c r="D31" s="33" t="s">
        <v>2</v>
      </c>
      <c r="E31" s="33" t="s">
        <v>1</v>
      </c>
      <c r="F31" s="33" t="s">
        <v>78</v>
      </c>
      <c r="G31" s="31" t="s">
        <v>2</v>
      </c>
      <c r="H31" s="31" t="s">
        <v>70</v>
      </c>
      <c r="I31" t="s">
        <v>64</v>
      </c>
    </row>
    <row r="32" spans="1:9" ht="19.899999999999999" customHeight="1" x14ac:dyDescent="0.2">
      <c r="A32" s="49" t="s">
        <v>86</v>
      </c>
      <c r="B32" s="37" t="s">
        <v>2</v>
      </c>
      <c r="C32" s="37" t="s">
        <v>2</v>
      </c>
      <c r="D32" s="37" t="s">
        <v>2</v>
      </c>
      <c r="E32" s="40" t="s">
        <v>1</v>
      </c>
      <c r="F32" s="40" t="s">
        <v>78</v>
      </c>
      <c r="G32" s="38" t="s">
        <v>1</v>
      </c>
      <c r="H32" s="38" t="s">
        <v>78</v>
      </c>
      <c r="I32" s="36" t="s">
        <v>99</v>
      </c>
    </row>
    <row r="33" spans="1:9" ht="19.899999999999999" customHeight="1" x14ac:dyDescent="0.2">
      <c r="A33" t="s">
        <v>87</v>
      </c>
      <c r="B33" s="1" t="s">
        <v>1</v>
      </c>
      <c r="C33" s="31" t="s">
        <v>1</v>
      </c>
      <c r="D33" s="31" t="s">
        <v>2</v>
      </c>
      <c r="E33" s="31" t="s">
        <v>1</v>
      </c>
      <c r="F33" s="31" t="s">
        <v>78</v>
      </c>
      <c r="G33" s="31" t="s">
        <v>2</v>
      </c>
      <c r="H33" s="31" t="s">
        <v>70</v>
      </c>
      <c r="I33" t="s">
        <v>64</v>
      </c>
    </row>
    <row r="34" spans="1:9" ht="19.899999999999999" customHeight="1" x14ac:dyDescent="0.2">
      <c r="A34" s="36" t="s">
        <v>88</v>
      </c>
      <c r="B34" s="2" t="s">
        <v>1</v>
      </c>
      <c r="C34" s="38" t="s">
        <v>1</v>
      </c>
      <c r="D34" s="38" t="s">
        <v>2</v>
      </c>
      <c r="E34" s="38" t="s">
        <v>1</v>
      </c>
      <c r="F34" s="39">
        <v>2000</v>
      </c>
      <c r="G34" s="38" t="s">
        <v>1</v>
      </c>
      <c r="H34" s="38" t="s">
        <v>78</v>
      </c>
      <c r="I34" s="36" t="s">
        <v>64</v>
      </c>
    </row>
    <row r="35" spans="1:9" ht="19.899999999999999" customHeight="1" x14ac:dyDescent="0.2">
      <c r="A35" t="s">
        <v>89</v>
      </c>
      <c r="B35" s="1" t="s">
        <v>2</v>
      </c>
      <c r="C35" s="1" t="s">
        <v>2</v>
      </c>
      <c r="D35" s="1" t="s">
        <v>2</v>
      </c>
      <c r="E35" s="31" t="s">
        <v>1</v>
      </c>
      <c r="F35" s="32">
        <v>500</v>
      </c>
      <c r="G35" s="31" t="s">
        <v>2</v>
      </c>
      <c r="H35" s="31" t="s">
        <v>70</v>
      </c>
      <c r="I35" t="s">
        <v>64</v>
      </c>
    </row>
    <row r="36" spans="1:9" ht="19.899999999999999" customHeight="1" x14ac:dyDescent="0.2">
      <c r="A36" s="36" t="s">
        <v>90</v>
      </c>
      <c r="B36" s="38" t="s">
        <v>2</v>
      </c>
      <c r="C36" s="38" t="s">
        <v>2</v>
      </c>
      <c r="D36" s="38" t="s">
        <v>2</v>
      </c>
      <c r="E36" s="38" t="s">
        <v>1</v>
      </c>
      <c r="F36" s="38" t="s">
        <v>78</v>
      </c>
      <c r="G36" s="38" t="s">
        <v>1</v>
      </c>
      <c r="H36" s="38" t="s">
        <v>78</v>
      </c>
      <c r="I36" s="36" t="s">
        <v>64</v>
      </c>
    </row>
    <row r="37" spans="1:9" ht="19.899999999999999" customHeight="1" x14ac:dyDescent="0.2">
      <c r="A37" t="s">
        <v>91</v>
      </c>
      <c r="B37" s="1" t="s">
        <v>2</v>
      </c>
      <c r="C37" s="31" t="s">
        <v>2</v>
      </c>
      <c r="D37" s="31" t="s">
        <v>1</v>
      </c>
      <c r="E37" s="31" t="s">
        <v>1</v>
      </c>
      <c r="F37" s="31" t="s">
        <v>78</v>
      </c>
      <c r="G37" s="31" t="s">
        <v>1</v>
      </c>
      <c r="H37" s="31" t="s">
        <v>78</v>
      </c>
      <c r="I37" t="s">
        <v>64</v>
      </c>
    </row>
    <row r="38" spans="1:9" ht="20.100000000000001" customHeight="1" x14ac:dyDescent="0.2">
      <c r="A38" s="41" t="s">
        <v>40</v>
      </c>
      <c r="B38" s="1"/>
      <c r="C38" s="1"/>
      <c r="D38" s="1"/>
      <c r="E38" s="1"/>
      <c r="F38" s="1"/>
      <c r="G38" s="1"/>
      <c r="H38" s="1"/>
      <c r="I38" s="10"/>
    </row>
    <row r="39" spans="1:9" ht="20.100000000000001" customHeight="1" x14ac:dyDescent="0.2">
      <c r="A39" s="42" t="s">
        <v>7</v>
      </c>
      <c r="B39" s="2" t="s">
        <v>1</v>
      </c>
      <c r="C39" s="2" t="s">
        <v>1</v>
      </c>
      <c r="D39" s="2" t="s">
        <v>1</v>
      </c>
      <c r="E39" s="2" t="s">
        <v>1</v>
      </c>
      <c r="F39" s="2" t="s">
        <v>37</v>
      </c>
      <c r="G39" s="2" t="s">
        <v>2</v>
      </c>
      <c r="H39" s="2" t="s">
        <v>70</v>
      </c>
      <c r="I39" s="7" t="s">
        <v>64</v>
      </c>
    </row>
    <row r="40" spans="1:9" ht="20.100000000000001" customHeight="1" x14ac:dyDescent="0.2">
      <c r="A40" s="30" t="s">
        <v>8</v>
      </c>
      <c r="B40" s="1" t="s">
        <v>1</v>
      </c>
      <c r="C40" s="1" t="s">
        <v>1</v>
      </c>
      <c r="D40" s="1" t="s">
        <v>2</v>
      </c>
      <c r="E40" s="1" t="s">
        <v>1</v>
      </c>
      <c r="F40" s="1" t="s">
        <v>37</v>
      </c>
      <c r="G40" s="1" t="s">
        <v>2</v>
      </c>
      <c r="H40" s="1" t="s">
        <v>70</v>
      </c>
      <c r="I40" s="10" t="s">
        <v>64</v>
      </c>
    </row>
    <row r="41" spans="1:9" ht="20.100000000000001" customHeight="1" x14ac:dyDescent="0.2">
      <c r="A41" s="41" t="s">
        <v>39</v>
      </c>
      <c r="B41" s="2"/>
      <c r="C41" s="2"/>
      <c r="D41" s="2"/>
      <c r="E41" s="2"/>
      <c r="F41" s="2"/>
      <c r="G41" s="2"/>
      <c r="H41" s="2"/>
      <c r="I41" s="7"/>
    </row>
    <row r="42" spans="1:9" s="8" customFormat="1" ht="19.899999999999999" customHeight="1" x14ac:dyDescent="0.2">
      <c r="A42" s="7" t="s">
        <v>23</v>
      </c>
      <c r="B42" s="2" t="s">
        <v>2</v>
      </c>
      <c r="C42" s="2" t="s">
        <v>2</v>
      </c>
      <c r="D42" s="2" t="s">
        <v>2</v>
      </c>
      <c r="E42" s="2" t="s">
        <v>2</v>
      </c>
      <c r="F42" s="2" t="s">
        <v>70</v>
      </c>
      <c r="G42" s="2" t="s">
        <v>2</v>
      </c>
      <c r="H42" s="2" t="s">
        <v>70</v>
      </c>
      <c r="I42" s="7" t="s">
        <v>64</v>
      </c>
    </row>
    <row r="43" spans="1:9" s="8" customFormat="1" ht="19.899999999999999" customHeight="1" x14ac:dyDescent="0.2">
      <c r="A43" s="10" t="s">
        <v>22</v>
      </c>
      <c r="B43" s="1" t="s">
        <v>1</v>
      </c>
      <c r="C43" s="1" t="s">
        <v>1</v>
      </c>
      <c r="D43" s="1" t="s">
        <v>2</v>
      </c>
      <c r="E43" s="1" t="s">
        <v>1</v>
      </c>
      <c r="F43" s="1" t="s">
        <v>35</v>
      </c>
      <c r="G43" s="1" t="s">
        <v>2</v>
      </c>
      <c r="H43" s="1" t="s">
        <v>70</v>
      </c>
      <c r="I43" s="10" t="s">
        <v>64</v>
      </c>
    </row>
    <row r="44" spans="1:9" s="8" customFormat="1" ht="19.899999999999999" customHeight="1" x14ac:dyDescent="0.2">
      <c r="A44" s="7" t="s">
        <v>5</v>
      </c>
      <c r="B44" s="2" t="s">
        <v>1</v>
      </c>
      <c r="C44" s="2" t="s">
        <v>53</v>
      </c>
      <c r="D44" s="2" t="s">
        <v>2</v>
      </c>
      <c r="E44" s="2" t="s">
        <v>2</v>
      </c>
      <c r="F44" s="2" t="s">
        <v>70</v>
      </c>
      <c r="G44" s="2" t="s">
        <v>2</v>
      </c>
      <c r="H44" s="2" t="s">
        <v>70</v>
      </c>
      <c r="I44" s="7" t="s">
        <v>64</v>
      </c>
    </row>
    <row r="45" spans="1:9" s="8" customFormat="1" ht="19.899999999999999" customHeight="1" x14ac:dyDescent="0.2">
      <c r="A45" s="9" t="s">
        <v>6</v>
      </c>
      <c r="B45" s="1" t="s">
        <v>2</v>
      </c>
      <c r="C45" s="1" t="s">
        <v>2</v>
      </c>
      <c r="D45" s="1" t="s">
        <v>2</v>
      </c>
      <c r="E45" s="1" t="s">
        <v>1</v>
      </c>
      <c r="F45" s="1" t="s">
        <v>35</v>
      </c>
      <c r="G45" s="1" t="s">
        <v>2</v>
      </c>
      <c r="H45" s="1" t="s">
        <v>70</v>
      </c>
      <c r="I45" s="10" t="s">
        <v>64</v>
      </c>
    </row>
    <row r="46" spans="1:9" s="8" customFormat="1" ht="19.899999999999999" customHeight="1" x14ac:dyDescent="0.2">
      <c r="A46" s="7" t="s">
        <v>41</v>
      </c>
      <c r="B46" s="2" t="s">
        <v>2</v>
      </c>
      <c r="C46" s="2" t="s">
        <v>2</v>
      </c>
      <c r="D46" s="2" t="s">
        <v>2</v>
      </c>
      <c r="E46" s="2" t="s">
        <v>2</v>
      </c>
      <c r="F46" s="2" t="s">
        <v>70</v>
      </c>
      <c r="G46" s="2" t="s">
        <v>2</v>
      </c>
      <c r="H46" s="2" t="s">
        <v>70</v>
      </c>
      <c r="I46" s="7" t="s">
        <v>64</v>
      </c>
    </row>
    <row r="47" spans="1:9" s="8" customFormat="1" ht="19.899999999999999" customHeight="1" x14ac:dyDescent="0.2">
      <c r="A47" s="46" t="s">
        <v>82</v>
      </c>
      <c r="B47" s="34" t="s">
        <v>2</v>
      </c>
      <c r="C47" s="47" t="s">
        <v>2</v>
      </c>
      <c r="D47" s="47" t="s">
        <v>2</v>
      </c>
      <c r="E47" s="47" t="s">
        <v>2</v>
      </c>
      <c r="F47" s="47" t="s">
        <v>70</v>
      </c>
      <c r="G47" s="47" t="s">
        <v>2</v>
      </c>
      <c r="H47" s="47" t="s">
        <v>70</v>
      </c>
      <c r="I47" s="10" t="s">
        <v>64</v>
      </c>
    </row>
    <row r="48" spans="1:9" s="8" customFormat="1" ht="19.899999999999999" customHeight="1" x14ac:dyDescent="0.2">
      <c r="A48" s="7" t="s">
        <v>83</v>
      </c>
      <c r="B48" s="37" t="s">
        <v>2</v>
      </c>
      <c r="C48" s="2" t="s">
        <v>2</v>
      </c>
      <c r="D48" s="2" t="s">
        <v>95</v>
      </c>
      <c r="E48" s="2" t="s">
        <v>1</v>
      </c>
      <c r="F48" s="4">
        <v>1000</v>
      </c>
      <c r="G48" s="2" t="s">
        <v>2</v>
      </c>
      <c r="H48" s="2" t="s">
        <v>70</v>
      </c>
      <c r="I48" s="7" t="s">
        <v>64</v>
      </c>
    </row>
    <row r="49" spans="1:9" s="8" customFormat="1" ht="19.899999999999999" customHeight="1" x14ac:dyDescent="0.2">
      <c r="A49" s="46" t="s">
        <v>84</v>
      </c>
      <c r="B49" s="34" t="s">
        <v>2</v>
      </c>
      <c r="C49" s="47" t="s">
        <v>2</v>
      </c>
      <c r="D49" s="47" t="s">
        <v>2</v>
      </c>
      <c r="E49" s="47" t="s">
        <v>1</v>
      </c>
      <c r="F49" s="47" t="s">
        <v>78</v>
      </c>
      <c r="G49" s="47" t="s">
        <v>2</v>
      </c>
      <c r="H49" s="47" t="s">
        <v>70</v>
      </c>
      <c r="I49" s="10" t="s">
        <v>64</v>
      </c>
    </row>
    <row r="50" spans="1:9" s="8" customFormat="1" ht="19.899999999999999" customHeight="1" x14ac:dyDescent="0.2">
      <c r="A50" s="7" t="s">
        <v>92</v>
      </c>
      <c r="B50" s="37" t="s">
        <v>2</v>
      </c>
      <c r="C50" s="2" t="s">
        <v>1</v>
      </c>
      <c r="D50" s="2" t="s">
        <v>2</v>
      </c>
      <c r="E50" s="2" t="s">
        <v>2</v>
      </c>
      <c r="F50" s="2" t="s">
        <v>70</v>
      </c>
      <c r="G50" s="2" t="s">
        <v>2</v>
      </c>
      <c r="H50" s="2" t="s">
        <v>70</v>
      </c>
      <c r="I50" s="7" t="s">
        <v>64</v>
      </c>
    </row>
    <row r="51" spans="1:9" s="8" customFormat="1" ht="19.899999999999999" customHeight="1" x14ac:dyDescent="0.2">
      <c r="A51" s="46" t="s">
        <v>93</v>
      </c>
      <c r="B51" s="48" t="s">
        <v>2</v>
      </c>
      <c r="C51" s="47" t="s">
        <v>2</v>
      </c>
      <c r="D51" s="47" t="s">
        <v>2</v>
      </c>
      <c r="E51" s="47" t="s">
        <v>2</v>
      </c>
      <c r="F51" s="47" t="s">
        <v>70</v>
      </c>
      <c r="G51" s="47" t="s">
        <v>2</v>
      </c>
      <c r="H51" s="47" t="s">
        <v>70</v>
      </c>
      <c r="I51" s="10" t="s">
        <v>64</v>
      </c>
    </row>
    <row r="52" spans="1:9" s="8" customFormat="1" ht="19.899999999999999" customHeight="1" x14ac:dyDescent="0.2">
      <c r="A52" s="7" t="s">
        <v>94</v>
      </c>
      <c r="B52" s="37" t="s">
        <v>2</v>
      </c>
      <c r="C52" s="2" t="s">
        <v>2</v>
      </c>
      <c r="D52" s="2" t="s">
        <v>2</v>
      </c>
      <c r="E52" s="2" t="s">
        <v>1</v>
      </c>
      <c r="F52" s="2" t="s">
        <v>96</v>
      </c>
      <c r="G52" s="2" t="s">
        <v>2</v>
      </c>
      <c r="H52" s="2" t="s">
        <v>70</v>
      </c>
      <c r="I52" s="7" t="s">
        <v>64</v>
      </c>
    </row>
    <row r="53" spans="1:9" s="8" customFormat="1" ht="19.899999999999999" customHeight="1" thickBot="1" x14ac:dyDescent="0.25">
      <c r="A53" s="11" t="s">
        <v>21</v>
      </c>
      <c r="B53" s="28" t="s">
        <v>2</v>
      </c>
      <c r="C53" s="28" t="s">
        <v>2</v>
      </c>
      <c r="D53" s="28" t="s">
        <v>2</v>
      </c>
      <c r="E53" s="28" t="s">
        <v>1</v>
      </c>
      <c r="F53" s="28" t="s">
        <v>35</v>
      </c>
      <c r="G53" s="28" t="s">
        <v>1</v>
      </c>
      <c r="H53" s="28" t="s">
        <v>35</v>
      </c>
      <c r="I53" s="29" t="s">
        <v>64</v>
      </c>
    </row>
    <row r="54" spans="1:9" ht="13.5" thickTop="1" x14ac:dyDescent="0.2"/>
    <row r="55" spans="1:9" ht="20.100000000000001" customHeight="1" x14ac:dyDescent="0.2">
      <c r="A55" s="3" t="s">
        <v>98</v>
      </c>
    </row>
  </sheetData>
  <sortState xmlns:xlrd2="http://schemas.microsoft.com/office/spreadsheetml/2017/richdata2" ref="A5:G37">
    <sortCondition ref="A4:A37"/>
  </sortState>
  <mergeCells count="5">
    <mergeCell ref="I1:I2"/>
    <mergeCell ref="A1:A2"/>
    <mergeCell ref="B1:B2"/>
    <mergeCell ref="C1:C2"/>
    <mergeCell ref="D1:D2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468C4BC33844A881A85A2F98F0531" ma:contentTypeVersion="1" ma:contentTypeDescription="Crear nuevo documento." ma:contentTypeScope="" ma:versionID="0a8fc94c432ccbaa97d168b7bf17f0c6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06230B-11FE-4A92-A659-DF8CFC63F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a4788-06ca-437b-bfc6-ffe2f4a28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DB0AEC-571B-4E0B-86A1-0708BE8B8E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75020-CF71-4B36-930D-55BEE6FD8979}">
  <ds:schemaRefs>
    <ds:schemaRef ds:uri="90b4e6bd-6c6f-482f-8353-615fd1914d44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 por entidad</vt:lpstr>
      <vt:lpstr>Cuadro General actualizado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SOLIS ALEJANDRO DAVID</dc:creator>
  <cp:lastModifiedBy>QUINTERO MELENDEZ NIDIA PATRICIA</cp:lastModifiedBy>
  <dcterms:created xsi:type="dcterms:W3CDTF">2022-02-28T18:03:07Z</dcterms:created>
  <dcterms:modified xsi:type="dcterms:W3CDTF">2022-10-17T18:01:37Z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0x01010087E468C4BC33844A881A85A2F98F0531</vt:lpwstr>
  </property>
</Properties>
</file>